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DA3A82E4-9495-4190-8A9D-F0E32A2351A0}" xr6:coauthVersionLast="47" xr6:coauthVersionMax="47" xr10:uidLastSave="{00000000-0000-0000-0000-000000000000}"/>
  <bookViews>
    <workbookView xWindow="-120" yWindow="-120" windowWidth="29040" windowHeight="15720" tabRatio="762" firstSheet="3" activeTab="9" xr2:uid="{00000000-000D-0000-FFFF-FFFF00000000}"/>
  </bookViews>
  <sheets>
    <sheet name="Linkสูตรออร์เดอร์  (2)" sheetId="4462" r:id="rId1"/>
    <sheet name="9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23-10-68" sheetId="4602" r:id="rId10"/>
    <sheet name="ค้างทอ22-10-68" sheetId="4619" r:id="rId11"/>
    <sheet name="23-10-68" sheetId="4621" r:id="rId12"/>
    <sheet name="Sheet3" sheetId="4623" r:id="rId13"/>
    <sheet name="23-10-68 (2)" sheetId="4622" r:id="rId14"/>
    <sheet name="22-10-68" sheetId="4620" r:id="rId15"/>
    <sheet name="21-10-68" sheetId="4615" r:id="rId16"/>
    <sheet name="20-10-68" sheetId="4614" r:id="rId17"/>
    <sheet name="18-10-68" sheetId="4613" r:id="rId18"/>
    <sheet name="17-10-68" sheetId="4609" r:id="rId19"/>
    <sheet name="16-10-68" sheetId="4608" r:id="rId20"/>
    <sheet name="15-10-68" sheetId="4607" r:id="rId21"/>
    <sheet name="14-10-68" sheetId="4606" r:id="rId22"/>
    <sheet name="13-10-68" sheetId="4605" r:id="rId23"/>
    <sheet name="11-10-68" sheetId="4604" r:id="rId24"/>
    <sheet name="10-10-68" sheetId="4603" r:id="rId25"/>
    <sheet name="8-10-68" sheetId="4599" r:id="rId26"/>
    <sheet name="7-10-68" sheetId="4595" r:id="rId27"/>
    <sheet name="6-10-68" sheetId="4592" r:id="rId28"/>
    <sheet name="4-10-68" sheetId="4591" r:id="rId29"/>
    <sheet name="3-10-68" sheetId="4590" r:id="rId30"/>
    <sheet name="1-10-68" sheetId="4588" r:id="rId31"/>
  </sheets>
  <externalReferences>
    <externalReference r:id="rId32"/>
    <externalReference r:id="rId33"/>
    <externalReference r:id="rId34"/>
  </externalReferences>
  <definedNames>
    <definedName name="_xlnm._FilterDatabase" localSheetId="24" hidden="1">'10-10-68'!$A$5:$BD$221</definedName>
    <definedName name="_xlnm._FilterDatabase" localSheetId="30" hidden="1">'1-10-68'!$A$5:$BD$265</definedName>
    <definedName name="_xlnm._FilterDatabase" localSheetId="23" hidden="1">'11-10-68'!$A$5:$BD$216</definedName>
    <definedName name="_xlnm._FilterDatabase" localSheetId="22" hidden="1">'13-10-68'!$A$5:$BD$249</definedName>
    <definedName name="_xlnm._FilterDatabase" localSheetId="21" hidden="1">'14-10-68'!$A$5:$BD$241</definedName>
    <definedName name="_xlnm._FilterDatabase" localSheetId="20" hidden="1">'15-10-68'!$A$5:$BD$231</definedName>
    <definedName name="_xlnm._FilterDatabase" localSheetId="19" hidden="1">'16-10-68'!$A$5:$BD$227</definedName>
    <definedName name="_xlnm._FilterDatabase" localSheetId="18" hidden="1">'17-10-68'!$A$5:$BD$330</definedName>
    <definedName name="_xlnm._FilterDatabase" localSheetId="17" hidden="1">'18-10-68'!$A$5:$BD$330</definedName>
    <definedName name="_xlnm._FilterDatabase" localSheetId="16" hidden="1">'20-10-68'!$A$5:$BD$334</definedName>
    <definedName name="_xlnm._FilterDatabase" localSheetId="15" hidden="1">'21-10-68'!$A$5:$BD$330</definedName>
    <definedName name="_xlnm._FilterDatabase" localSheetId="14" hidden="1">'22-10-68'!$A$5:$BD$328</definedName>
    <definedName name="_xlnm._FilterDatabase" localSheetId="11" hidden="1">'23-10-68'!$A$5:$BD$339</definedName>
    <definedName name="_xlnm._FilterDatabase" localSheetId="13" hidden="1">'23-10-68 (2)'!$A$5:$BE$104</definedName>
    <definedName name="_xlnm._FilterDatabase" localSheetId="29" hidden="1">'3-10-68'!$A$5:$BD$809</definedName>
    <definedName name="_xlnm._FilterDatabase" localSheetId="28" hidden="1">'4-10-68'!$A$5:$BD$263</definedName>
    <definedName name="_xlnm._FilterDatabase" localSheetId="27" hidden="1">'6-10-68'!$A$5:$BD$256</definedName>
    <definedName name="_xlnm._FilterDatabase" localSheetId="26" hidden="1">'7-10-68'!$A$5:$BD$243</definedName>
    <definedName name="_xlnm._FilterDatabase" localSheetId="25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4">'9(Fc) แยกลูกค้า'!$A$1:$H$39</definedName>
    <definedName name="Z_A35135A6_BB02_445F_B09B_908EF37AECE2_.wvu.Cols" localSheetId="24" hidden="1">'10-10-68'!$A:$A,'10-10-68'!$AG:$AG</definedName>
    <definedName name="Z_A35135A6_BB02_445F_B09B_908EF37AECE2_.wvu.Cols" localSheetId="30" hidden="1">'1-10-68'!$A:$A,'1-10-68'!$AG:$AG</definedName>
    <definedName name="Z_A35135A6_BB02_445F_B09B_908EF37AECE2_.wvu.Cols" localSheetId="23" hidden="1">'11-10-68'!$A:$A,'11-10-68'!$AG:$AG</definedName>
    <definedName name="Z_A35135A6_BB02_445F_B09B_908EF37AECE2_.wvu.Cols" localSheetId="22" hidden="1">'13-10-68'!$A:$A,'13-10-68'!$AG:$AG</definedName>
    <definedName name="Z_A35135A6_BB02_445F_B09B_908EF37AECE2_.wvu.Cols" localSheetId="21" hidden="1">'14-10-68'!$A:$A,'14-10-68'!$AG:$AG</definedName>
    <definedName name="Z_A35135A6_BB02_445F_B09B_908EF37AECE2_.wvu.Cols" localSheetId="20" hidden="1">'15-10-68'!$A:$A,'15-10-68'!$AG:$AG</definedName>
    <definedName name="Z_A35135A6_BB02_445F_B09B_908EF37AECE2_.wvu.Cols" localSheetId="19" hidden="1">'16-10-68'!$A:$A,'16-10-68'!$AG:$AG</definedName>
    <definedName name="Z_A35135A6_BB02_445F_B09B_908EF37AECE2_.wvu.Cols" localSheetId="18" hidden="1">'17-10-68'!$A:$A,'17-10-68'!$AG:$AG</definedName>
    <definedName name="Z_A35135A6_BB02_445F_B09B_908EF37AECE2_.wvu.Cols" localSheetId="17" hidden="1">'18-10-68'!$A:$A,'18-10-68'!$AG:$AG</definedName>
    <definedName name="Z_A35135A6_BB02_445F_B09B_908EF37AECE2_.wvu.Cols" localSheetId="16" hidden="1">'20-10-68'!$A:$A,'20-10-68'!$AG:$AG</definedName>
    <definedName name="Z_A35135A6_BB02_445F_B09B_908EF37AECE2_.wvu.Cols" localSheetId="15" hidden="1">'21-10-68'!$A:$A,'21-10-68'!$AG:$AG</definedName>
    <definedName name="Z_A35135A6_BB02_445F_B09B_908EF37AECE2_.wvu.Cols" localSheetId="14" hidden="1">'22-10-68'!$A:$A,'22-10-68'!$AG:$AG</definedName>
    <definedName name="Z_A35135A6_BB02_445F_B09B_908EF37AECE2_.wvu.Cols" localSheetId="11" hidden="1">'23-10-68'!$A:$A,'23-10-68'!$AG:$AG</definedName>
    <definedName name="Z_A35135A6_BB02_445F_B09B_908EF37AECE2_.wvu.Cols" localSheetId="13" hidden="1">'23-10-68 (2)'!$A:$A,'23-10-68 (2)'!$AH:$AH</definedName>
    <definedName name="Z_A35135A6_BB02_445F_B09B_908EF37AECE2_.wvu.Cols" localSheetId="29" hidden="1">'3-10-68'!$A:$A,'3-10-68'!$AG:$AG</definedName>
    <definedName name="Z_A35135A6_BB02_445F_B09B_908EF37AECE2_.wvu.Cols" localSheetId="28" hidden="1">'4-10-68'!$A:$A,'4-10-68'!$AG:$AG</definedName>
    <definedName name="Z_A35135A6_BB02_445F_B09B_908EF37AECE2_.wvu.Cols" localSheetId="27" hidden="1">'6-10-68'!$A:$A,'6-10-68'!$AG:$AG</definedName>
    <definedName name="Z_A35135A6_BB02_445F_B09B_908EF37AECE2_.wvu.Cols" localSheetId="26" hidden="1">'7-10-68'!$A:$A,'7-10-68'!$AG:$AG</definedName>
    <definedName name="Z_A35135A6_BB02_445F_B09B_908EF37AECE2_.wvu.Cols" localSheetId="25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4" hidden="1">'10-10-68'!$B$5:$AC$221</definedName>
    <definedName name="Z_A35135A6_BB02_445F_B09B_908EF37AECE2_.wvu.FilterData" localSheetId="30" hidden="1">'1-10-68'!$B$5:$AC$265</definedName>
    <definedName name="Z_A35135A6_BB02_445F_B09B_908EF37AECE2_.wvu.FilterData" localSheetId="23" hidden="1">'11-10-68'!$B$5:$AC$216</definedName>
    <definedName name="Z_A35135A6_BB02_445F_B09B_908EF37AECE2_.wvu.FilterData" localSheetId="22" hidden="1">'13-10-68'!$B$5:$AC$249</definedName>
    <definedName name="Z_A35135A6_BB02_445F_B09B_908EF37AECE2_.wvu.FilterData" localSheetId="21" hidden="1">'14-10-68'!$B$5:$AC$241</definedName>
    <definedName name="Z_A35135A6_BB02_445F_B09B_908EF37AECE2_.wvu.FilterData" localSheetId="20" hidden="1">'15-10-68'!$B$5:$AC$231</definedName>
    <definedName name="Z_A35135A6_BB02_445F_B09B_908EF37AECE2_.wvu.FilterData" localSheetId="19" hidden="1">'16-10-68'!$B$5:$AC$227</definedName>
    <definedName name="Z_A35135A6_BB02_445F_B09B_908EF37AECE2_.wvu.FilterData" localSheetId="18" hidden="1">'17-10-68'!$B$5:$AC$307</definedName>
    <definedName name="Z_A35135A6_BB02_445F_B09B_908EF37AECE2_.wvu.FilterData" localSheetId="17" hidden="1">'18-10-68'!$B$5:$AC$308</definedName>
    <definedName name="Z_A35135A6_BB02_445F_B09B_908EF37AECE2_.wvu.FilterData" localSheetId="16" hidden="1">'20-10-68'!$B$5:$AC$308</definedName>
    <definedName name="Z_A35135A6_BB02_445F_B09B_908EF37AECE2_.wvu.FilterData" localSheetId="15" hidden="1">'21-10-68'!$B$5:$AC$308</definedName>
    <definedName name="Z_A35135A6_BB02_445F_B09B_908EF37AECE2_.wvu.FilterData" localSheetId="14" hidden="1">'22-10-68'!$B$5:$AC$308</definedName>
    <definedName name="Z_A35135A6_BB02_445F_B09B_908EF37AECE2_.wvu.FilterData" localSheetId="11" hidden="1">'23-10-68'!$B$5:$AC$308</definedName>
    <definedName name="Z_A35135A6_BB02_445F_B09B_908EF37AECE2_.wvu.FilterData" localSheetId="13" hidden="1">'23-10-68 (2)'!$B$5:$AD$89</definedName>
    <definedName name="Z_A35135A6_BB02_445F_B09B_908EF37AECE2_.wvu.FilterData" localSheetId="29" hidden="1">'3-10-68'!$B$5:$AC$561</definedName>
    <definedName name="Z_A35135A6_BB02_445F_B09B_908EF37AECE2_.wvu.FilterData" localSheetId="28" hidden="1">'4-10-68'!$B$5:$AC$263</definedName>
    <definedName name="Z_A35135A6_BB02_445F_B09B_908EF37AECE2_.wvu.FilterData" localSheetId="27" hidden="1">'6-10-68'!$B$5:$AC$256</definedName>
    <definedName name="Z_A35135A6_BB02_445F_B09B_908EF37AECE2_.wvu.FilterData" localSheetId="26" hidden="1">'7-10-68'!$B$5:$AC$243</definedName>
    <definedName name="Z_A35135A6_BB02_445F_B09B_908EF37AECE2_.wvu.FilterData" localSheetId="25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4" hidden="1">'10-10-68'!$2:$2</definedName>
    <definedName name="Z_A35135A6_BB02_445F_B09B_908EF37AECE2_.wvu.Rows" localSheetId="30" hidden="1">'1-10-68'!$2:$2</definedName>
    <definedName name="Z_A35135A6_BB02_445F_B09B_908EF37AECE2_.wvu.Rows" localSheetId="23" hidden="1">'11-10-68'!$2:$2</definedName>
    <definedName name="Z_A35135A6_BB02_445F_B09B_908EF37AECE2_.wvu.Rows" localSheetId="22" hidden="1">'13-10-68'!$2:$2</definedName>
    <definedName name="Z_A35135A6_BB02_445F_B09B_908EF37AECE2_.wvu.Rows" localSheetId="21" hidden="1">'14-10-68'!$2:$2</definedName>
    <definedName name="Z_A35135A6_BB02_445F_B09B_908EF37AECE2_.wvu.Rows" localSheetId="20" hidden="1">'15-10-68'!$2:$2</definedName>
    <definedName name="Z_A35135A6_BB02_445F_B09B_908EF37AECE2_.wvu.Rows" localSheetId="19" hidden="1">'16-10-68'!$2:$2</definedName>
    <definedName name="Z_A35135A6_BB02_445F_B09B_908EF37AECE2_.wvu.Rows" localSheetId="18" hidden="1">'17-10-68'!$2:$2</definedName>
    <definedName name="Z_A35135A6_BB02_445F_B09B_908EF37AECE2_.wvu.Rows" localSheetId="17" hidden="1">'18-10-68'!$2:$2</definedName>
    <definedName name="Z_A35135A6_BB02_445F_B09B_908EF37AECE2_.wvu.Rows" localSheetId="16" hidden="1">'20-10-68'!$2:$2</definedName>
    <definedName name="Z_A35135A6_BB02_445F_B09B_908EF37AECE2_.wvu.Rows" localSheetId="15" hidden="1">'21-10-68'!$2:$2</definedName>
    <definedName name="Z_A35135A6_BB02_445F_B09B_908EF37AECE2_.wvu.Rows" localSheetId="14" hidden="1">'22-10-68'!$2:$2</definedName>
    <definedName name="Z_A35135A6_BB02_445F_B09B_908EF37AECE2_.wvu.Rows" localSheetId="11" hidden="1">'23-10-68'!$2:$2</definedName>
    <definedName name="Z_A35135A6_BB02_445F_B09B_908EF37AECE2_.wvu.Rows" localSheetId="13" hidden="1">'23-10-68 (2)'!$2:$2</definedName>
    <definedName name="Z_A35135A6_BB02_445F_B09B_908EF37AECE2_.wvu.Rows" localSheetId="29" hidden="1">'3-10-68'!$2:$2</definedName>
    <definedName name="Z_A35135A6_BB02_445F_B09B_908EF37AECE2_.wvu.Rows" localSheetId="28" hidden="1">'4-10-68'!$2:$2</definedName>
    <definedName name="Z_A35135A6_BB02_445F_B09B_908EF37AECE2_.wvu.Rows" localSheetId="27" hidden="1">'6-10-68'!$2:$2</definedName>
    <definedName name="Z_A35135A6_BB02_445F_B09B_908EF37AECE2_.wvu.Rows" localSheetId="26" hidden="1">'7-10-68'!$2:$2</definedName>
    <definedName name="Z_A35135A6_BB02_445F_B09B_908EF37AECE2_.wvu.Rows" localSheetId="25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35"/>
    <pivotCache cacheId="1" r:id="rId36"/>
    <pivotCache cacheId="2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4602" l="1"/>
  <c r="P47" i="4602" s="1"/>
  <c r="J46" i="4602"/>
  <c r="J22" i="4602"/>
  <c r="J42" i="4602" s="1"/>
  <c r="J21" i="4602"/>
  <c r="P46" i="4602"/>
  <c r="L49" i="4602"/>
  <c r="M49" i="4602"/>
  <c r="N49" i="4602"/>
  <c r="N47" i="4602"/>
  <c r="N46" i="4602"/>
  <c r="J6" i="4602"/>
  <c r="J7" i="4602"/>
  <c r="J8" i="4602"/>
  <c r="J9" i="4602"/>
  <c r="J10" i="4602"/>
  <c r="J11" i="4602"/>
  <c r="J12" i="4602"/>
  <c r="J13" i="4602"/>
  <c r="J14" i="4602"/>
  <c r="J15" i="4602"/>
  <c r="J16" i="4602"/>
  <c r="J17" i="4602"/>
  <c r="J18" i="4602"/>
  <c r="J19" i="4602"/>
  <c r="J20" i="4602"/>
  <c r="J23" i="4602"/>
  <c r="J24" i="4602"/>
  <c r="J25" i="4602"/>
  <c r="J26" i="4602"/>
  <c r="J27" i="4602"/>
  <c r="J28" i="4602"/>
  <c r="J29" i="4602"/>
  <c r="J30" i="4602"/>
  <c r="J31" i="4602"/>
  <c r="J32" i="4602"/>
  <c r="J33" i="4602"/>
  <c r="J34" i="4602"/>
  <c r="J35" i="4602"/>
  <c r="J36" i="4602"/>
  <c r="J37" i="4602"/>
  <c r="J38" i="4602"/>
  <c r="J39" i="4602"/>
  <c r="J40" i="4602"/>
  <c r="J41" i="4602"/>
  <c r="J5" i="4602"/>
  <c r="D42" i="4602"/>
  <c r="E42" i="4602"/>
  <c r="F42" i="4602"/>
  <c r="G42" i="4602"/>
  <c r="H42" i="4602"/>
  <c r="I42" i="4602"/>
  <c r="C42" i="4602"/>
  <c r="Y108" i="4622"/>
  <c r="K42" i="4602" l="1"/>
  <c r="J49" i="4602"/>
  <c r="X107" i="4622"/>
  <c r="X106" i="4622"/>
  <c r="W105" i="4622"/>
  <c r="X105" i="4622"/>
  <c r="Y105" i="4622"/>
  <c r="Z105" i="4622"/>
  <c r="AA105" i="4622"/>
  <c r="AB105" i="4622"/>
  <c r="AC105" i="4622"/>
  <c r="AD105" i="4622"/>
  <c r="AE105" i="4622"/>
  <c r="AF105" i="4622"/>
  <c r="V105" i="4622"/>
  <c r="M7" i="4622"/>
  <c r="M8" i="4622"/>
  <c r="M9" i="4622"/>
  <c r="M10" i="4622"/>
  <c r="M11" i="4622"/>
  <c r="M12" i="4622"/>
  <c r="M13" i="4622"/>
  <c r="M14" i="4622"/>
  <c r="M15" i="4622"/>
  <c r="M16" i="4622"/>
  <c r="M17" i="4622"/>
  <c r="M18" i="4622"/>
  <c r="M19" i="4622"/>
  <c r="M20" i="4622"/>
  <c r="M21" i="4622"/>
  <c r="M22" i="4622"/>
  <c r="M23" i="4622"/>
  <c r="M24" i="4622"/>
  <c r="M25" i="4622"/>
  <c r="M26" i="4622"/>
  <c r="M27" i="4622"/>
  <c r="M28" i="4622"/>
  <c r="M29" i="4622"/>
  <c r="M30" i="4622"/>
  <c r="M31" i="4622"/>
  <c r="M32" i="4622"/>
  <c r="M33" i="4622"/>
  <c r="M34" i="4622"/>
  <c r="M35" i="4622"/>
  <c r="M36" i="4622"/>
  <c r="M37" i="4622"/>
  <c r="M38" i="4622"/>
  <c r="M39" i="4622"/>
  <c r="M40" i="4622"/>
  <c r="M41" i="4622"/>
  <c r="M42" i="4622"/>
  <c r="M43" i="4622"/>
  <c r="M44" i="4622"/>
  <c r="M45" i="4622"/>
  <c r="M46" i="4622"/>
  <c r="M47" i="4622"/>
  <c r="M48" i="4622"/>
  <c r="M49" i="4622"/>
  <c r="M50" i="4622"/>
  <c r="M51" i="4622"/>
  <c r="M52" i="4622"/>
  <c r="M53" i="4622"/>
  <c r="M54" i="4622"/>
  <c r="M55" i="4622"/>
  <c r="M56" i="4622"/>
  <c r="M57" i="4622"/>
  <c r="M58" i="4622"/>
  <c r="M59" i="4622"/>
  <c r="M60" i="4622"/>
  <c r="M61" i="4622"/>
  <c r="M62" i="4622"/>
  <c r="M63" i="4622"/>
  <c r="M64" i="4622"/>
  <c r="M65" i="4622"/>
  <c r="M66" i="4622"/>
  <c r="M67" i="4622"/>
  <c r="M68" i="4622"/>
  <c r="M69" i="4622"/>
  <c r="M70" i="4622"/>
  <c r="M71" i="4622"/>
  <c r="M72" i="4622"/>
  <c r="M73" i="4622"/>
  <c r="M74" i="4622"/>
  <c r="M75" i="4622"/>
  <c r="M76" i="4622"/>
  <c r="M77" i="4622"/>
  <c r="M78" i="4622"/>
  <c r="M79" i="4622"/>
  <c r="M80" i="4622"/>
  <c r="M81" i="4622"/>
  <c r="M82" i="4622"/>
  <c r="M83" i="4622"/>
  <c r="M84" i="4622"/>
  <c r="M85" i="4622"/>
  <c r="M86" i="4622"/>
  <c r="M87" i="4622"/>
  <c r="M88" i="4622"/>
  <c r="M89" i="4622"/>
  <c r="M90" i="4622"/>
  <c r="M91" i="4622"/>
  <c r="M92" i="4622"/>
  <c r="M93" i="4622"/>
  <c r="M94" i="4622"/>
  <c r="M95" i="4622"/>
  <c r="M96" i="4622"/>
  <c r="M97" i="4622"/>
  <c r="M98" i="4622"/>
  <c r="M99" i="4622"/>
  <c r="M100" i="4622"/>
  <c r="M101" i="4622"/>
  <c r="M102" i="4622"/>
  <c r="M103" i="4622"/>
  <c r="M104" i="4622"/>
  <c r="M6" i="4622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F22" i="4619"/>
  <c r="E22" i="4619"/>
  <c r="D22" i="4619"/>
  <c r="C22" i="4619"/>
  <c r="B22" i="4619"/>
  <c r="G21" i="4619"/>
  <c r="G20" i="4619"/>
  <c r="G19" i="4619"/>
  <c r="G18" i="4619"/>
  <c r="G17" i="4619"/>
  <c r="G16" i="4619"/>
  <c r="G15" i="4619"/>
  <c r="G14" i="4619"/>
  <c r="G13" i="4619"/>
  <c r="G12" i="4619"/>
  <c r="G11" i="4619"/>
  <c r="G10" i="4619"/>
  <c r="G9" i="4619"/>
  <c r="G8" i="4619"/>
  <c r="G7" i="4619"/>
  <c r="G6" i="4619"/>
  <c r="G5" i="4619"/>
  <c r="L43" i="4602" l="1"/>
  <c r="J43" i="4602" s="1"/>
  <c r="P49" i="4602" s="1"/>
  <c r="G22" i="4619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AC18" i="4609" l="1"/>
  <c r="AB22" i="4609"/>
  <c r="AC22" i="4609"/>
  <c r="AA22" i="4609"/>
  <c r="Y279" i="4609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<sst xmlns="http://schemas.openxmlformats.org/spreadsheetml/2006/main" count="71643" uniqueCount="694">
  <si>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</si>
  <si>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</si>
  <si>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</si>
  <si>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</si>
  <si>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</si>
  <si>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</si>
  <si>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</si>
  <si>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</si>
  <si>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</si>
  <si>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</si>
  <si>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</si>
  <si>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</si>
  <si>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</si>
  <si>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</si>
  <si>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</si>
  <si>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</si>
  <si>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</si>
  <si>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</si>
  <si>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</si>
  <si>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</si>
  <si>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</si>
  <si>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</si>
  <si>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</si>
  <si>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</si>
  <si>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</si>
  <si>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</si>
  <si>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</si>
  <si>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</si>
  <si>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</si>
  <si>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</si>
  <si>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</si>
  <si>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</si>
  <si>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</si>
  <si>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</si>
  <si>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</si>
  <si>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</si>
  <si>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</si>
  <si>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</si>
  <si>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</si>
  <si>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</si>
  <si>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</si>
  <si>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</si>
  <si>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</si>
  <si>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</si>
  <si>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</si>
  <si>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</si>
  <si>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</si>
  <si>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</si>
  <si>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</si>
  <si>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</si>
  <si>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</si>
  <si>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</si>
  <si>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</si>
  <si>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</si>
  <si>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</si>
  <si>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</si>
  <si>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</si>
  <si>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</si>
  <si>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</si>
  <si>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</si>
  <si>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</si>
  <si>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</si>
  <si>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</si>
  <si>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</si>
  <si>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</si>
  <si>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</si>
  <si>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</si>
  <si>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</si>
  <si>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</si>
  <si>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</si>
  <si>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</si>
  <si>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</si>
  <si>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</si>
  <si>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</si>
  <si>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</si>
  <si>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</si>
  <si>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</si>
  <si>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</si>
  <si>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</si>
  <si>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</si>
  <si>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</si>
  <si>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</si>
  <si>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</si>
  <si>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</si>
  <si>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</si>
  <si>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</si>
  <si>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</si>
  <si>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</si>
  <si>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</si>
  <si>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</si>
  <si>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</si>
  <si>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</si>
  <si>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</si>
  <si>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</si>
  <si>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</si>
  <si>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</si>
  <si>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</si>
  <si>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</si>
  <si>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</si>
  <si>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</si>
  <si>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</si>
  <si>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</si>
  <si>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</si>
  <si>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</si>
  <si>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</si>
  <si>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</si>
  <si>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</si>
  <si>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</si>
  <si>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</si>
  <si>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</si>
  <si>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</si>
  <si>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</si>
  <si>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</si>
  <si>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</si>
  <si>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</si>
  <si>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</si>
  <si>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</si>
  <si>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</si>
  <si>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</si>
  <si>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</si>
  <si>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</si>
  <si>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</si>
  <si>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</si>
  <si>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</si>
  <si>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</si>
  <si>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</si>
  <si>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</si>
  <si>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</si>
  <si>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</si>
  <si>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</si>
  <si>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</si>
  <si>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</si>
  <si>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</si>
  <si>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</si>
  <si>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</si>
  <si>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</si>
  <si>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</si>
  <si>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</si>
  <si>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</si>
  <si>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</si>
  <si>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</si>
  <si>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</si>
  <si>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</si>
  <si>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</si>
  <si>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</si>
  <si>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</si>
  <si>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</si>
  <si>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</si>
  <si>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</si>
  <si>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</si>
  <si>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</si>
  <si>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</si>
  <si>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</si>
  <si>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</si>
  <si>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</si>
  <si>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</si>
  <si>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</si>
  <si>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</si>
  <si>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</si>
  <si>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</si>
  <si>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</si>
  <si>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</si>
  <si>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</si>
  <si>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</si>
  <si>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</si>
  <si>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</si>
  <si>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</si>
  <si>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</si>
  <si>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</si>
  <si>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</si>
  <si>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</si>
  <si>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</si>
  <si>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</si>
  <si>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</si>
  <si>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</si>
  <si>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</si>
  <si>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</si>
  <si>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</si>
  <si>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</si>
  <si>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</si>
  <si>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</si>
  <si>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</si>
  <si>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</si>
  <si>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</si>
  <si>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</si>
  <si>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</si>
  <si>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</si>
  <si>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</si>
  <si>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</si>
  <si>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</si>
  <si>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</si>
  <si>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</si>
  <si>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</si>
  <si>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</si>
  <si>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</si>
  <si>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</si>
  <si>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</si>
  <si>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</si>
  <si>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</si>
  <si>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</si>
  <si>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</si>
  <si>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</si>
  <si>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</si>
  <si>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</si>
  <si>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</si>
  <si>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</si>
  <si>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</si>
  <si>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</si>
  <si>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</si>
  <si>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</si>
  <si>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</si>
  <si>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</si>
  <si>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</si>
  <si>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</si>
  <si>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</si>
  <si>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</si>
  <si>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</si>
  <si>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</si>
  <si>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</si>
  <si>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</si>
  <si>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</si>
  <si>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</si>
  <si>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</si>
  <si>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</si>
  <si>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</si>
  <si>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</si>
  <si>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</si>
  <si>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</si>
  <si>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</si>
  <si>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</si>
  <si>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</si>
  <si>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</si>
  <si>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</si>
  <si>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</si>
  <si>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</si>
  <si>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</si>
  <si>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</si>
  <si>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</si>
  <si>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</si>
  <si>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</si>
  <si>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</si>
  <si>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</si>
  <si>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</si>
  <si>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</si>
  <si>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</si>
  <si>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</si>
  <si>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</si>
  <si>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</si>
  <si>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</si>
  <si>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</si>
  <si>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</si>
  <si>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</si>
  <si>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</si>
  <si>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</si>
  <si>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</si>
  <si>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</si>
  <si>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</si>
  <si>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</si>
  <si>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</si>
  <si>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</si>
  <si>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</si>
  <si>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</si>
  <si>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</si>
  <si>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</si>
  <si>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</si>
  <si>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</si>
  <si>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</si>
  <si>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</si>
  <si>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</si>
  <si>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</si>
  <si>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</si>
  <si>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</si>
  <si>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</si>
  <si>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</si>
  <si>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</si>
  <si>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</si>
  <si>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</si>
  <si>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</si>
  <si>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</si>
  <si>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</si>
  <si>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</si>
  <si>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</si>
  <si>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</si>
  <si>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</si>
  <si>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</si>
  <si>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</si>
  <si>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</si>
  <si>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</si>
  <si>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</si>
  <si>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</si>
  <si>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</si>
  <si>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</si>
  <si>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</si>
  <si>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</si>
  <si>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</si>
  <si>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</si>
  <si>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</si>
  <si>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</si>
  <si>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</si>
  <si>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</si>
  <si>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</si>
  <si>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</si>
  <si>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</si>
  <si>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</si>
  <si>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</si>
  <si>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</si>
  <si>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</si>
  <si>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</si>
  <si>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</si>
  <si>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</si>
  <si>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</si>
  <si>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</si>
  <si>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</si>
  <si>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</si>
  <si>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</si>
  <si>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</si>
  <si>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</si>
  <si>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</si>
  <si>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</si>
  <si>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</si>
  <si>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</si>
  <si>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</si>
  <si>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</si>
  <si>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</si>
  <si>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</si>
  <si>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</si>
  <si>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</si>
  <si>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</si>
  <si>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</si>
  <si>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</si>
  <si>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</si>
  <si>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</si>
  <si>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</si>
  <si>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</si>
  <si>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</si>
  <si>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</si>
  <si>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</si>
  <si>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</si>
  <si>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</si>
  <si>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</si>
  <si>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</si>
  <si>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</si>
  <si>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</si>
  <si>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</si>
  <si>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</si>
  <si>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</si>
  <si>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</si>
  <si>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</si>
  <si>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</si>
  <si>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</si>
  <si>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</si>
  <si>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</si>
  <si>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</si>
  <si>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</si>
  <si>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</si>
  <si>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</si>
  <si>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</si>
  <si>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</si>
  <si>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</si>
  <si>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</si>
  <si>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</si>
  <si>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</si>
  <si>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</si>
  <si>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</si>
  <si>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</si>
  <si>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</si>
  <si>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</si>
  <si>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</si>
  <si>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</si>
  <si>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</si>
  <si>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</si>
  <si>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</si>
  <si>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</si>
  <si>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</si>
  <si>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</si>
  <si>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</si>
  <si>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</si>
  <si>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</si>
  <si>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</si>
  <si>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</si>
  <si>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</si>
  <si>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</si>
  <si>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</si>
  <si>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</si>
  <si>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</si>
  <si>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</si>
  <si>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</si>
  <si>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</si>
  <si>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</si>
  <si>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</si>
  <si>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</si>
  <si>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</si>
  <si>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</si>
  <si>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</si>
  <si>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</si>
  <si>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</si>
  <si>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</si>
  <si>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</si>
  <si>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</si>
  <si>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</si>
  <si>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</si>
  <si>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</si>
  <si>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</si>
  <si>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</si>
  <si>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</si>
  <si>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</si>
  <si>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</si>
  <si>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</si>
  <si>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</si>
  <si>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</si>
  <si>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</si>
  <si>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</si>
  <si>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</si>
  <si>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</si>
  <si>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</si>
  <si>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</si>
  <si>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</si>
  <si>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</si>
  <si>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</si>
  <si>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</si>
  <si>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</si>
  <si>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</si>
  <si>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</si>
  <si>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</si>
  <si>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</si>
  <si>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</si>
  <si>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</si>
  <si>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</si>
  <si>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</si>
  <si>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</si>
  <si>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</si>
  <si>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</si>
  <si>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</si>
  <si>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</si>
  <si>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</si>
  <si>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</si>
  <si>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</si>
  <si>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</si>
  <si>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</si>
  <si>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</si>
  <si>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</si>
  <si>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</si>
  <si>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</si>
  <si>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</si>
  <si>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</si>
  <si>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</si>
  <si>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</si>
  <si>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</si>
  <si>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</si>
  <si>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</si>
  <si>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</si>
  <si>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</si>
  <si>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</si>
  <si>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</si>
  <si>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</si>
  <si>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</si>
  <si>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</si>
  <si>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</si>
  <si>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</si>
  <si>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</si>
  <si>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</si>
  <si>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</si>
  <si>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</si>
  <si>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</si>
  <si>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</si>
  <si>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</si>
  <si>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</si>
  <si>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</si>
  <si>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</si>
  <si>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</si>
  <si>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</si>
  <si>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</si>
  <si>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</si>
  <si>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</si>
  <si>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</si>
  <si>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</si>
  <si>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</si>
  <si>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</si>
  <si>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</si>
  <si>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</si>
  <si>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</si>
  <si>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</si>
  <si>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</si>
  <si>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</si>
  <si>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</si>
  <si>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</si>
  <si>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</si>
  <si>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</si>
  <si>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</si>
  <si>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</si>
  <si>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</si>
  <si>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</si>
  <si>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</si>
  <si>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</si>
  <si>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</si>
  <si>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</si>
  <si>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</si>
  <si>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</si>
  <si>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</si>
  <si>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</si>
  <si>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</si>
  <si>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</si>
  <si>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</si>
  <si>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</si>
  <si>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</si>
  <si>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</si>
  <si>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</si>
  <si>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</si>
  <si>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</si>
  <si>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</si>
  <si>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</si>
  <si>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</si>
  <si>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</si>
  <si>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</si>
  <si>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</si>
  <si>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</si>
  <si>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</si>
  <si>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</si>
  <si>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</si>
  <si>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</si>
  <si>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</si>
  <si>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</si>
  <si>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</si>
  <si>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</si>
  <si>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</si>
  <si>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</si>
  <si>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</si>
  <si>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</si>
  <si>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</si>
  <si>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</si>
  <si>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</si>
  <si>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</si>
  <si>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</si>
  <si>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</si>
  <si>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</si>
  <si>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</si>
  <si>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</si>
  <si>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</si>
  <si>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</si>
  <si>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</si>
  <si>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</si>
  <si>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</si>
  <si>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</si>
  <si>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</si>
  <si>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</si>
  <si>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</si>
  <si>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</si>
  <si>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</si>
  <si>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</si>
  <si>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</si>
  <si>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</si>
  <si>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</si>
  <si>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</si>
  <si>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</si>
  <si>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</si>
  <si>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</si>
  <si>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</si>
  <si>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</si>
  <si>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</si>
  <si>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</si>
  <si>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</si>
  <si>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</si>
  <si>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>WSWT1625800 ผลรวม</t>
  </si>
  <si>
    <t>บจก.ซิเบลโก้(บางเลน)</t>
  </si>
  <si>
    <t>SILICA</t>
  </si>
  <si>
    <t>โรงสีข้าวธัญญาวัฒน์</t>
  </si>
  <si>
    <t>ช้างจีนข้าวหอมชั้นดี(น้ำเงิน) (ถุงในเจาะรู)</t>
  </si>
  <si>
    <t>LMC 20KG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</si>
  <si>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</si>
  <si>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</si>
  <si>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</si>
  <si>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</si>
  <si>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</si>
  <si>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</si>
  <si>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</si>
  <si>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</si>
  <si>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</si>
  <si>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</si>
  <si>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</si>
  <si>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MK68-001236</t>
  </si>
  <si>
    <t>MK68-001237</t>
  </si>
  <si>
    <t>MK68-001233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</si>
  <si>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</si>
  <si>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</si>
  <si>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</si>
  <si>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</si>
  <si>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</si>
  <si>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</si>
  <si>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</si>
  <si>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</si>
  <si>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ลบสี 2500</t>
  </si>
  <si>
    <t>นกทอง</t>
  </si>
  <si>
    <t>ไอฟีดสุกร เบอร์ 2</t>
  </si>
  <si>
    <t>ลบสี2000</t>
  </si>
  <si>
    <t>935 เอ็ม</t>
  </si>
  <si>
    <t>เป็ด</t>
  </si>
  <si>
    <t>MK68-001240</t>
  </si>
  <si>
    <t>MK68-001241</t>
  </si>
  <si>
    <t>WSWT1425800 ผลรวม</t>
  </si>
  <si>
    <t>MK68-001242</t>
  </si>
  <si>
    <t>ไก่เนื้อ เบอร์1</t>
  </si>
  <si>
    <t>ร้านท่าข้าวมะลิพันธุ์ข้าว</t>
  </si>
  <si>
    <t xml:space="preserve">ฉัตรทอง(ฟ้า)   </t>
  </si>
  <si>
    <t xml:space="preserve">ฉัตรทอง(เหลือง)  </t>
  </si>
  <si>
    <t xml:space="preserve">ฉัตรทอง(บานเย็น)  </t>
  </si>
  <si>
    <t xml:space="preserve">ฉัตรทอง(แดง) </t>
  </si>
  <si>
    <t>MK68-001243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</si>
  <si>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</si>
  <si>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</si>
  <si>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</si>
  <si>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</si>
  <si>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</si>
  <si>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MK68-001246</t>
  </si>
  <si>
    <t>บจก.เอ็มทีเอส</t>
  </si>
  <si>
    <t>มังกรเหลืองMTS</t>
  </si>
  <si>
    <t>มังกรเขียวMTS</t>
  </si>
  <si>
    <t>มังกรฟ้าMTS</t>
  </si>
  <si>
    <t>แป้งหมักไก่แดงMTS(ถุงในเจาะรู)</t>
  </si>
  <si>
    <t>MK68-001245</t>
  </si>
  <si>
    <t>บจก.ทีเจที เทรดเดอร์</t>
  </si>
  <si>
    <t>MK68-001244</t>
  </si>
  <si>
    <t>รอแบบลูกค้า จากที่ส่ง 24/10 ต้องเลื่อน</t>
  </si>
  <si>
    <t>24/10เย็น</t>
  </si>
  <si>
    <t>ทำใหม่ 800</t>
  </si>
  <si>
    <t>MK68-001247</t>
  </si>
  <si>
    <t>เพอเฟคค์103S โกลด์</t>
  </si>
  <si>
    <t>เพอเฟคค์103P โกลด์</t>
  </si>
  <si>
    <t>เฟิร์สช้อย 914</t>
  </si>
  <si>
    <t>เพอเฟคค์ 911</t>
  </si>
  <si>
    <t>สุบรรณ 222</t>
  </si>
  <si>
    <t>เฟิร์สคลาส 912</t>
  </si>
  <si>
    <t>MK68-001249</t>
  </si>
  <si>
    <t>U-FEED U4(เอส)</t>
  </si>
  <si>
    <t>MK68-001238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</si>
  <si>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</si>
  <si>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</si>
  <si>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</si>
  <si>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</si>
  <si>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</si>
  <si>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ข้าวหอมชาวไทย(ถุงในเจาะรู)</t>
  </si>
  <si>
    <t>4/11 30000  11/11   30000   18/11  30000</t>
  </si>
  <si>
    <t>3/11  30000  10/11  20000   17/11  20000   24/11  20000</t>
  </si>
  <si>
    <t>บจก.เอ็นบี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</si>
  <si>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</si>
  <si>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</si>
  <si>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</si>
  <si>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</si>
  <si>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</si>
  <si>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</si>
  <si>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</si>
  <si>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</si>
  <si>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</si>
  <si>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</si>
  <si>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</si>
  <si>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</si>
  <si>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</si>
  <si>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</si>
  <si>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</si>
  <si>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</si>
  <si>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</si>
  <si>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</si>
  <si>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</si>
  <si>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</si>
  <si>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</si>
  <si>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</si>
  <si>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</si>
  <si>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</si>
  <si>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</si>
  <si>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</si>
  <si>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</si>
  <si>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</si>
  <si>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</si>
  <si>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</si>
  <si>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MK68-001262</t>
  </si>
  <si>
    <t>MK68-001263</t>
  </si>
  <si>
    <t>MK68-001258</t>
  </si>
  <si>
    <t>MK68-001259</t>
  </si>
  <si>
    <t>MK68-001260</t>
  </si>
  <si>
    <t>23/10เย็น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</si>
  <si>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</si>
  <si>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</si>
  <si>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</si>
  <si>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</si>
  <si>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</si>
  <si>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ราชสีห์(ข้าวคัดพิเศษ)</t>
  </si>
  <si>
    <t>WSWT23211125120SMFX</t>
  </si>
  <si>
    <t>WRWT211125/WRWT21940</t>
  </si>
  <si>
    <t>WROP2301125/WRBR21940</t>
  </si>
  <si>
    <t>KG</t>
  </si>
  <si>
    <t>ป้ายชื่อคอลัมน์</t>
  </si>
  <si>
    <t>งาน รอตัด หน้างาน     23/10</t>
  </si>
  <si>
    <t>เช้า</t>
  </si>
  <si>
    <t>ดึก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</si>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</sst>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rgb="FFFF0000"/>
      <name val="Tahoma"/>
      <family val="2"/>
      <charset val="222"/>
      <scheme val="minor"/>
    </font>
    <font>
      <sz val="10"/>
      <color rgb="FF0000FF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sz val="10"/>
      <color theme="0"/>
      <name val="Tahoma"/>
      <family val="2"/>
      <charset val="222"/>
      <scheme val="minor"/>
    </font>
    <font>
      <sz val="9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9" fillId="0" borderId="0" xfId="0" applyNumberFormat="1" applyFont="1"/>
    <xf numFmtId="0" fontId="3" fillId="0" borderId="17" xfId="0" applyFont="1" applyBorder="1" applyAlignment="1">
      <alignment wrapText="1"/>
    </xf>
    <xf numFmtId="0" fontId="3" fillId="0" borderId="13" xfId="0" applyFont="1" applyBorder="1" applyAlignment="1">
      <alignment wrapText="1"/>
    </xf>
    <xf numFmtId="188" fontId="2" fillId="0" borderId="1" xfId="0" applyNumberFormat="1" applyFont="1" applyBorder="1"/>
    <xf numFmtId="188" fontId="2" fillId="0" borderId="0" xfId="0" applyNumberFormat="1" applyFont="1"/>
    <xf numFmtId="43" fontId="2" fillId="0" borderId="0" xfId="0" applyNumberFormat="1" applyFont="1"/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88" fontId="30" fillId="0" borderId="1" xfId="1" applyNumberFormat="1" applyFont="1" applyBorder="1"/>
    <xf numFmtId="188" fontId="31" fillId="0" borderId="1" xfId="1" applyNumberFormat="1" applyFont="1" applyBorder="1"/>
    <xf numFmtId="1" fontId="27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90" fontId="27" fillId="0" borderId="0" xfId="1" applyNumberFormat="1" applyFont="1"/>
    <xf numFmtId="188" fontId="27" fillId="0" borderId="0" xfId="1" applyNumberFormat="1" applyFont="1"/>
    <xf numFmtId="188" fontId="27" fillId="0" borderId="0" xfId="0" applyNumberFormat="1" applyFont="1"/>
    <xf numFmtId="43" fontId="27" fillId="0" borderId="0" xfId="0" applyNumberFormat="1" applyFont="1"/>
    <xf numFmtId="2" fontId="27" fillId="0" borderId="0" xfId="0" applyNumberFormat="1" applyFont="1"/>
    <xf numFmtId="188" fontId="30" fillId="35" borderId="1" xfId="1" applyNumberFormat="1" applyFont="1" applyFill="1" applyBorder="1"/>
    <xf numFmtId="188" fontId="30" fillId="35" borderId="0" xfId="1" applyNumberFormat="1" applyFont="1" applyFill="1"/>
    <xf numFmtId="188" fontId="32" fillId="0" borderId="1" xfId="1" applyNumberFormat="1" applyFont="1" applyFill="1" applyBorder="1"/>
    <xf numFmtId="188" fontId="27" fillId="0" borderId="39" xfId="1" applyNumberFormat="1" applyFont="1" applyBorder="1"/>
    <xf numFmtId="188" fontId="33" fillId="0" borderId="7" xfId="0" applyNumberFormat="1" applyFont="1" applyFill="1" applyBorder="1"/>
    <xf numFmtId="9" fontId="33" fillId="0" borderId="6" xfId="53" applyFont="1" applyFill="1" applyBorder="1"/>
    <xf numFmtId="0" fontId="33" fillId="0" borderId="40" xfId="0" applyFont="1" applyFill="1" applyBorder="1"/>
    <xf numFmtId="188" fontId="33" fillId="0" borderId="41" xfId="1" applyNumberFormat="1" applyFont="1" applyFill="1" applyBorder="1"/>
    <xf numFmtId="188" fontId="28" fillId="35" borderId="42" xfId="1" applyNumberFormat="1" applyFont="1" applyFill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87" fontId="34" fillId="0" borderId="1" xfId="0" applyNumberFormat="1" applyFont="1" applyBorder="1"/>
    <xf numFmtId="188" fontId="34" fillId="0" borderId="1" xfId="1" applyNumberFormat="1" applyFont="1" applyBorder="1"/>
  </cellXfs>
  <cellStyles count="54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" xfId="53" builtinId="5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pivotCacheDefinition" Target="pivotCache/pivotCacheDefinition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MK68-001239</v>
          </cell>
          <cell r="C16">
            <v>45946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45961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5528</v>
          </cell>
          <cell r="AS16">
            <v>1037.9000000000005</v>
          </cell>
          <cell r="AT16">
            <v>636</v>
          </cell>
          <cell r="AU16">
            <v>5929.9000000000005</v>
          </cell>
          <cell r="BZ16" t="str">
            <v>WRWT25800/WRWT25800</v>
          </cell>
          <cell r="CA16">
            <v>58.122400000000034</v>
          </cell>
          <cell r="DL16" t="str">
            <v>P6</v>
          </cell>
          <cell r="DM16">
            <v>4</v>
          </cell>
          <cell r="DN16">
            <v>45961</v>
          </cell>
          <cell r="DP16">
            <v>45956</v>
          </cell>
          <cell r="DQ16">
            <v>45957</v>
          </cell>
          <cell r="DR16">
            <v>45950</v>
          </cell>
          <cell r="DS16">
            <v>45958</v>
          </cell>
          <cell r="DT16">
            <v>45959</v>
          </cell>
          <cell r="DU16">
            <v>45960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5528</v>
          </cell>
          <cell r="AS17">
            <v>1037.9000000000005</v>
          </cell>
          <cell r="AT17">
            <v>636</v>
          </cell>
          <cell r="AU17">
            <v>5929.9000000000005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บจก.เคอรี่ฟลาวมิลล์</v>
          </cell>
          <cell r="F19" t="str">
            <v>โบว์แดง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 t="str">
            <v>รอแจ้ง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 t="str">
            <v>รอเก็บลบสีผสม</v>
          </cell>
          <cell r="AI19"/>
          <cell r="AJ19">
            <v>5000</v>
          </cell>
          <cell r="AL19">
            <v>0</v>
          </cell>
          <cell r="AM19">
            <v>5370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 t="str">
            <v>รอแจ้ง</v>
          </cell>
          <cell r="DP19" t="e">
            <v>#VALUE!</v>
          </cell>
          <cell r="DQ19"/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 xml:space="preserve"> /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45961</v>
          </cell>
          <cell r="Z23" t="str">
            <v>500กระสอบ</v>
          </cell>
          <cell r="AA23">
            <v>5000</v>
          </cell>
          <cell r="AB23">
            <v>77.343329183999984</v>
          </cell>
          <cell r="AC23">
            <v>0</v>
          </cell>
          <cell r="AD23">
            <v>77.343329183999984</v>
          </cell>
          <cell r="AG23"/>
          <cell r="AI23"/>
          <cell r="AJ23">
            <v>0</v>
          </cell>
          <cell r="AL23">
            <v>5000</v>
          </cell>
          <cell r="AM23"/>
          <cell r="AN23">
            <v>5250</v>
          </cell>
          <cell r="AO23" t="str">
            <v>WSWT1825800</v>
          </cell>
          <cell r="AQ23">
            <v>4400.55</v>
          </cell>
          <cell r="AR23">
            <v>4400.55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45961</v>
          </cell>
          <cell r="DP23">
            <v>45956</v>
          </cell>
          <cell r="DQ23"/>
          <cell r="DR23">
            <v>45951</v>
          </cell>
          <cell r="DS23">
            <v>45958</v>
          </cell>
          <cell r="DT23">
            <v>45959</v>
          </cell>
          <cell r="DU23">
            <v>45959</v>
          </cell>
          <cell r="DW23">
            <v>45960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รถไฟฟ้าปูนขาวเย็น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45961</v>
          </cell>
          <cell r="Z24" t="str">
            <v>500กระสอบ</v>
          </cell>
          <cell r="AA24">
            <v>20000</v>
          </cell>
          <cell r="AB24">
            <v>309.37331673599994</v>
          </cell>
          <cell r="AC24">
            <v>0</v>
          </cell>
          <cell r="AD24">
            <v>309.37331673599994</v>
          </cell>
          <cell r="AG24"/>
          <cell r="AI24"/>
          <cell r="AJ24">
            <v>0</v>
          </cell>
          <cell r="AL24">
            <v>20000</v>
          </cell>
          <cell r="AM24">
            <v>5520</v>
          </cell>
          <cell r="AN24">
            <v>15204</v>
          </cell>
          <cell r="AO24" t="str">
            <v>WSWT1825800</v>
          </cell>
          <cell r="AQ24">
            <v>13381.192439999999</v>
          </cell>
          <cell r="AR24">
            <v>13381.192439999999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45961</v>
          </cell>
          <cell r="DP24">
            <v>45956</v>
          </cell>
          <cell r="DQ24"/>
          <cell r="DR24">
            <v>45951</v>
          </cell>
          <cell r="DS24">
            <v>45958</v>
          </cell>
          <cell r="DT24">
            <v>45959</v>
          </cell>
          <cell r="DU24">
            <v>45959</v>
          </cell>
          <cell r="DW24">
            <v>45960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MK68-001247</v>
          </cell>
          <cell r="C25">
            <v>45950</v>
          </cell>
          <cell r="E25" t="str">
            <v>บจก.ฟาเธอร์ส วิง ซัพพลาย</v>
          </cell>
          <cell r="F25" t="str">
            <v>ไม่พิมพ์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33</v>
          </cell>
          <cell r="V25">
            <v>40</v>
          </cell>
          <cell r="X25">
            <v>45961</v>
          </cell>
          <cell r="Z25" t="str">
            <v>500กระสอบ</v>
          </cell>
          <cell r="AA25">
            <v>3000</v>
          </cell>
          <cell r="AB25">
            <v>46.405997510399999</v>
          </cell>
          <cell r="AC25">
            <v>0</v>
          </cell>
          <cell r="AD25">
            <v>46.405997510399999</v>
          </cell>
          <cell r="AG25"/>
          <cell r="AI25"/>
          <cell r="AJ25">
            <v>0</v>
          </cell>
          <cell r="AL25">
            <v>3000</v>
          </cell>
          <cell r="AM25"/>
          <cell r="AN25">
            <v>0</v>
          </cell>
          <cell r="AO25" t="str">
            <v>WSWT1825800</v>
          </cell>
          <cell r="AQ25">
            <v>2640.33</v>
          </cell>
          <cell r="AR25">
            <v>2640.33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45961</v>
          </cell>
          <cell r="DP25">
            <v>45956</v>
          </cell>
          <cell r="DQ25"/>
          <cell r="DR25"/>
          <cell r="DS25"/>
          <cell r="DT25"/>
          <cell r="DU25">
            <v>45957</v>
          </cell>
          <cell r="DW25">
            <v>45958</v>
          </cell>
          <cell r="DX25"/>
          <cell r="DY25"/>
          <cell r="DZ25"/>
          <cell r="EA25"/>
          <cell r="EB25"/>
          <cell r="EC25" t="str">
            <v>ตัด</v>
          </cell>
          <cell r="ED25"/>
          <cell r="EG25"/>
          <cell r="EH25"/>
          <cell r="EI25"/>
        </row>
        <row r="26">
          <cell r="B26" t="str">
            <v>ใบรับคำสั่งซื้อ</v>
          </cell>
          <cell r="C26"/>
          <cell r="E26" t="str">
            <v>บจก.ซีแมน</v>
          </cell>
          <cell r="F26" t="str">
            <v>Y30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20</v>
          </cell>
          <cell r="U26">
            <v>27</v>
          </cell>
          <cell r="V26">
            <v>90</v>
          </cell>
          <cell r="X26">
            <v>45961</v>
          </cell>
          <cell r="Z26" t="str">
            <v>มัด100</v>
          </cell>
          <cell r="AA26">
            <v>10000</v>
          </cell>
          <cell r="AB26">
            <v>299.75165856000001</v>
          </cell>
          <cell r="AC26">
            <v>0</v>
          </cell>
          <cell r="AD26">
            <v>299.75165856000001</v>
          </cell>
          <cell r="AG26"/>
          <cell r="AI26"/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</v>
          </cell>
          <cell r="AQ26">
            <v>7404.0999999999995</v>
          </cell>
          <cell r="AR26">
            <v>0</v>
          </cell>
          <cell r="AS26">
            <v>7404.0999999999995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509.40208000000001</v>
          </cell>
          <cell r="DL26" t="str">
            <v>P9</v>
          </cell>
          <cell r="DM26">
            <v>3</v>
          </cell>
          <cell r="DN26">
            <v>45961</v>
          </cell>
          <cell r="DP26">
            <v>45956</v>
          </cell>
          <cell r="DQ26"/>
          <cell r="DR26">
            <v>45951</v>
          </cell>
          <cell r="DS26">
            <v>45958</v>
          </cell>
          <cell r="DT26">
            <v>45959</v>
          </cell>
          <cell r="DU26">
            <v>45959</v>
          </cell>
          <cell r="DW26">
            <v>45960</v>
          </cell>
          <cell r="DX26"/>
          <cell r="DY26"/>
          <cell r="DZ26"/>
          <cell r="EA26"/>
          <cell r="EB26"/>
          <cell r="EC26" t="str">
            <v>งานพิมพ์</v>
          </cell>
          <cell r="ED26"/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45966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45966</v>
          </cell>
          <cell r="DP27">
            <v>45961</v>
          </cell>
          <cell r="DQ27"/>
          <cell r="DR27">
            <v>45956</v>
          </cell>
          <cell r="DS27">
            <v>45963</v>
          </cell>
          <cell r="DT27">
            <v>45964</v>
          </cell>
          <cell r="DU27">
            <v>45964</v>
          </cell>
          <cell r="DW27">
            <v>45965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MK68-001162</v>
          </cell>
          <cell r="C28">
            <v>45923</v>
          </cell>
          <cell r="E28" t="str">
            <v>หจก.อนนท์อุตสาหกรรม</v>
          </cell>
          <cell r="F28" t="str">
            <v>ดาว 20 กก.</v>
          </cell>
          <cell r="G28">
            <v>18</v>
          </cell>
          <cell r="H28">
            <v>28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19</v>
          </cell>
          <cell r="U28">
            <v>31</v>
          </cell>
          <cell r="V28">
            <v>40</v>
          </cell>
          <cell r="X28">
            <v>45968</v>
          </cell>
          <cell r="Z28" t="str">
            <v>500กระสอบแบน</v>
          </cell>
          <cell r="AA28">
            <v>25000</v>
          </cell>
          <cell r="AB28">
            <v>363.27927343999994</v>
          </cell>
          <cell r="AC28">
            <v>0</v>
          </cell>
          <cell r="AD28">
            <v>363.27927343999994</v>
          </cell>
          <cell r="AG28"/>
          <cell r="AI28"/>
          <cell r="AJ28">
            <v>0</v>
          </cell>
          <cell r="AL28">
            <v>25000</v>
          </cell>
          <cell r="AM28"/>
          <cell r="AN28">
            <v>26250</v>
          </cell>
          <cell r="AO28" t="str">
            <v>WSWT1825800</v>
          </cell>
          <cell r="AQ28">
            <v>20605.75</v>
          </cell>
          <cell r="AR28">
            <v>20605.75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P9</v>
          </cell>
          <cell r="DM28">
            <v>3</v>
          </cell>
          <cell r="DN28">
            <v>45968</v>
          </cell>
          <cell r="DP28">
            <v>45963</v>
          </cell>
          <cell r="DQ28"/>
          <cell r="DR28">
            <v>45958</v>
          </cell>
          <cell r="DS28">
            <v>45965</v>
          </cell>
          <cell r="DT28">
            <v>45966</v>
          </cell>
          <cell r="DU28">
            <v>45966</v>
          </cell>
          <cell r="DW28">
            <v>45967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MK68-001162</v>
          </cell>
          <cell r="C29">
            <v>45923</v>
          </cell>
          <cell r="E29" t="str">
            <v>หจก.อนนท์อุตสาหกรรม</v>
          </cell>
          <cell r="F29" t="str">
            <v>ดาว 20 กก.</v>
          </cell>
          <cell r="G29">
            <v>18</v>
          </cell>
          <cell r="H29">
            <v>28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19</v>
          </cell>
          <cell r="U29">
            <v>31</v>
          </cell>
          <cell r="V29">
            <v>40</v>
          </cell>
          <cell r="X29">
            <v>45972</v>
          </cell>
          <cell r="Z29" t="str">
            <v>500กระสอบแบน</v>
          </cell>
          <cell r="AA29">
            <v>25000</v>
          </cell>
          <cell r="AB29">
            <v>363.27927343999994</v>
          </cell>
          <cell r="AC29">
            <v>0</v>
          </cell>
          <cell r="AD29">
            <v>363.27927343999994</v>
          </cell>
          <cell r="AG29"/>
          <cell r="AI29"/>
          <cell r="AJ29">
            <v>0</v>
          </cell>
          <cell r="AL29">
            <v>25000</v>
          </cell>
          <cell r="AM29"/>
          <cell r="AN29">
            <v>26250</v>
          </cell>
          <cell r="AO29" t="str">
            <v>WSWT1825800</v>
          </cell>
          <cell r="AQ29">
            <v>20605.75</v>
          </cell>
          <cell r="AR29">
            <v>20605.75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P9</v>
          </cell>
          <cell r="DM29">
            <v>3</v>
          </cell>
          <cell r="DN29">
            <v>45972</v>
          </cell>
          <cell r="DP29">
            <v>45967</v>
          </cell>
          <cell r="DQ29"/>
          <cell r="DR29">
            <v>45962</v>
          </cell>
          <cell r="DS29">
            <v>45969</v>
          </cell>
          <cell r="DT29">
            <v>45970</v>
          </cell>
          <cell r="DU29">
            <v>45970</v>
          </cell>
          <cell r="DW29">
            <v>45971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MK68-001162</v>
          </cell>
          <cell r="C30">
            <v>45923</v>
          </cell>
          <cell r="E30" t="str">
            <v>หจก.อนนท์อุตสาหกรรม</v>
          </cell>
          <cell r="F30" t="str">
            <v>ดาว 20 กก.</v>
          </cell>
          <cell r="G30">
            <v>18</v>
          </cell>
          <cell r="H30">
            <v>28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19</v>
          </cell>
          <cell r="U30">
            <v>31</v>
          </cell>
          <cell r="V30">
            <v>40</v>
          </cell>
          <cell r="X30">
            <v>45975</v>
          </cell>
          <cell r="Z30" t="str">
            <v>500กระสอบแบน</v>
          </cell>
          <cell r="AA30">
            <v>25000</v>
          </cell>
          <cell r="AB30">
            <v>363.27927343999994</v>
          </cell>
          <cell r="AC30">
            <v>0</v>
          </cell>
          <cell r="AD30">
            <v>363.27927343999994</v>
          </cell>
          <cell r="AG30"/>
          <cell r="AI30"/>
          <cell r="AJ30">
            <v>0</v>
          </cell>
          <cell r="AL30">
            <v>25000</v>
          </cell>
          <cell r="AM30"/>
          <cell r="AN30">
            <v>26250</v>
          </cell>
          <cell r="AO30" t="str">
            <v>WSWT1825800</v>
          </cell>
          <cell r="AQ30">
            <v>20605.75</v>
          </cell>
          <cell r="AR30">
            <v>20605.75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P9</v>
          </cell>
          <cell r="DM30">
            <v>3</v>
          </cell>
          <cell r="DN30">
            <v>45975</v>
          </cell>
          <cell r="DP30">
            <v>45970</v>
          </cell>
          <cell r="DQ30"/>
          <cell r="DR30">
            <v>45965</v>
          </cell>
          <cell r="DS30">
            <v>45972</v>
          </cell>
          <cell r="DT30">
            <v>45973</v>
          </cell>
          <cell r="DU30">
            <v>45973</v>
          </cell>
          <cell r="DW30">
            <v>45974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>
            <v>0</v>
          </cell>
          <cell r="C31"/>
          <cell r="E31" t="str">
            <v xml:space="preserve">  </v>
          </cell>
          <cell r="F31" t="str">
            <v xml:space="preserve"> </v>
          </cell>
          <cell r="G31">
            <v>18</v>
          </cell>
          <cell r="H31">
            <v>30</v>
          </cell>
          <cell r="I31" t="str">
            <v>ขาว</v>
          </cell>
          <cell r="J31"/>
          <cell r="L31">
            <v>54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>
            <v>0</v>
          </cell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</v>
          </cell>
          <cell r="AQ31">
            <v>110249.17243999999</v>
          </cell>
          <cell r="AR31">
            <v>102845.07243999999</v>
          </cell>
          <cell r="AS31">
            <v>7404.0999999999995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>
            <v>0</v>
          </cell>
          <cell r="C32"/>
          <cell r="E32">
            <v>0</v>
          </cell>
          <cell r="F32" t="str">
            <v xml:space="preserve"> </v>
          </cell>
          <cell r="G32">
            <v>18</v>
          </cell>
          <cell r="H32">
            <v>25</v>
          </cell>
          <cell r="I32" t="str">
            <v>ขาว</v>
          </cell>
          <cell r="J32"/>
          <cell r="L32">
            <v>50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/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WSWT1825800SM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BZ32" t="str">
            <v>WRWT180800/WRWT25800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>
            <v>0</v>
          </cell>
          <cell r="EI32">
            <v>0</v>
          </cell>
        </row>
        <row r="33">
          <cell r="B33" t="str">
            <v>MK68-001246</v>
          </cell>
          <cell r="C33">
            <v>45948</v>
          </cell>
          <cell r="E33" t="str">
            <v>บจก.เอ็มทีเอส</v>
          </cell>
          <cell r="F33" t="str">
            <v>มังกรเหลืองMTS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45954</v>
          </cell>
          <cell r="Z33" t="str">
            <v>500กระสอบ</v>
          </cell>
          <cell r="AA33">
            <v>10000</v>
          </cell>
          <cell r="AB33">
            <v>0</v>
          </cell>
          <cell r="AC33">
            <v>0</v>
          </cell>
          <cell r="AD33">
            <v>0</v>
          </cell>
          <cell r="AG33"/>
          <cell r="AI33" t="str">
            <v>ลบสี</v>
          </cell>
          <cell r="AJ33">
            <v>10000</v>
          </cell>
          <cell r="AL33">
            <v>0</v>
          </cell>
          <cell r="AM33">
            <v>10500</v>
          </cell>
          <cell r="AN33">
            <v>0</v>
          </cell>
          <cell r="AO33" t="str">
            <v>WSWT1925800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45954</v>
          </cell>
          <cell r="DP33">
            <v>45949</v>
          </cell>
          <cell r="DQ33"/>
          <cell r="DR33">
            <v>45945</v>
          </cell>
          <cell r="DS33">
            <v>45952</v>
          </cell>
          <cell r="DT33">
            <v>45953</v>
          </cell>
          <cell r="DU33">
            <v>45953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MK68-001246</v>
          </cell>
          <cell r="C34">
            <v>45948</v>
          </cell>
          <cell r="E34" t="str">
            <v>บจก.เอ็มทีเอส</v>
          </cell>
          <cell r="F34" t="str">
            <v>มังกรเขียวMTS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45954</v>
          </cell>
          <cell r="Z34" t="str">
            <v>500กระสอบ</v>
          </cell>
          <cell r="AA34">
            <v>10000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10000</v>
          </cell>
          <cell r="AM34">
            <v>10500</v>
          </cell>
          <cell r="AN34">
            <v>0</v>
          </cell>
          <cell r="AO34" t="str">
            <v>WSWT1925800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45954</v>
          </cell>
          <cell r="DP34">
            <v>45949</v>
          </cell>
          <cell r="DQ34"/>
          <cell r="DR34">
            <v>45945</v>
          </cell>
          <cell r="DS34">
            <v>45952</v>
          </cell>
          <cell r="DT34">
            <v>45953</v>
          </cell>
          <cell r="DU34">
            <v>45953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MK68-001246</v>
          </cell>
          <cell r="C35">
            <v>45948</v>
          </cell>
          <cell r="E35" t="str">
            <v>บจก.เอ็มทีเอส</v>
          </cell>
          <cell r="F35" t="str">
            <v>มังกรฟ้าMTS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45954</v>
          </cell>
          <cell r="Z35" t="str">
            <v>500กระสอบ</v>
          </cell>
          <cell r="AA35">
            <v>4000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4120</v>
          </cell>
          <cell r="AL35">
            <v>0</v>
          </cell>
          <cell r="AM35">
            <v>4200</v>
          </cell>
          <cell r="AN35">
            <v>0</v>
          </cell>
          <cell r="AO35" t="str">
            <v>WSWT1925800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45954</v>
          </cell>
          <cell r="DP35">
            <v>45949</v>
          </cell>
          <cell r="DQ35"/>
          <cell r="DR35">
            <v>45945</v>
          </cell>
          <cell r="DS35">
            <v>45952</v>
          </cell>
          <cell r="DT35">
            <v>45953</v>
          </cell>
          <cell r="DU35">
            <v>45953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บจก.ไลม์มาสเตอร์</v>
          </cell>
          <cell r="F36" t="str">
            <v>LMC 25 kg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64</v>
          </cell>
          <cell r="M36" t="str">
            <v>±</v>
          </cell>
          <cell r="N36">
            <v>5</v>
          </cell>
          <cell r="R36" t="str">
            <v>ไม่</v>
          </cell>
          <cell r="T36">
            <v>20</v>
          </cell>
          <cell r="U36">
            <v>35</v>
          </cell>
          <cell r="V36">
            <v>40</v>
          </cell>
          <cell r="X36">
            <v>45961</v>
          </cell>
          <cell r="Z36" t="str">
            <v>500กระสอบแบน</v>
          </cell>
          <cell r="AA36">
            <v>20000</v>
          </cell>
          <cell r="AB36">
            <v>341.36903080895991</v>
          </cell>
          <cell r="AC36">
            <v>0</v>
          </cell>
          <cell r="AD36">
            <v>341.36903080895991</v>
          </cell>
          <cell r="AG36"/>
          <cell r="AI36"/>
          <cell r="AJ36">
            <v>233</v>
          </cell>
          <cell r="AL36">
            <v>19767</v>
          </cell>
          <cell r="AM36">
            <v>0</v>
          </cell>
          <cell r="AN36">
            <v>20755.350000000002</v>
          </cell>
          <cell r="AO36" t="str">
            <v>WSWT1925800</v>
          </cell>
          <cell r="AQ36">
            <v>18501.714330000003</v>
          </cell>
          <cell r="AR36">
            <v>18501.714330000003</v>
          </cell>
          <cell r="AS36">
            <v>0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 t="str">
            <v>P9</v>
          </cell>
          <cell r="DM36">
            <v>3</v>
          </cell>
          <cell r="DN36">
            <v>45961</v>
          </cell>
          <cell r="DP36">
            <v>45956</v>
          </cell>
          <cell r="DQ36"/>
          <cell r="DR36">
            <v>45951</v>
          </cell>
          <cell r="DS36">
            <v>45958</v>
          </cell>
          <cell r="DT36">
            <v>45959</v>
          </cell>
          <cell r="DU36">
            <v>45959</v>
          </cell>
          <cell r="DW36">
            <v>45960</v>
          </cell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ใบรับคำสั่งซื้อ</v>
          </cell>
          <cell r="C37">
            <v>45952</v>
          </cell>
          <cell r="E37" t="str">
            <v>บจก.เพรซิเดนท์ฟลาวมิลล์</v>
          </cell>
          <cell r="F37" t="str">
            <v>ผึ้งเหลือง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45973</v>
          </cell>
          <cell r="Z37" t="str">
            <v>500กระสอบ</v>
          </cell>
          <cell r="AA37">
            <v>50000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2563</v>
          </cell>
          <cell r="AL37">
            <v>47437</v>
          </cell>
          <cell r="AM37"/>
          <cell r="AN37">
            <v>49808.85</v>
          </cell>
          <cell r="AO37" t="str">
            <v>WSWT1925800</v>
          </cell>
          <cell r="AQ37">
            <v>41749.77807</v>
          </cell>
          <cell r="AR37">
            <v>41749.77807</v>
          </cell>
          <cell r="AS37">
            <v>0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45973</v>
          </cell>
          <cell r="DP37">
            <v>45968</v>
          </cell>
          <cell r="DQ37"/>
          <cell r="DR37">
            <v>45964</v>
          </cell>
          <cell r="DS37">
            <v>45971</v>
          </cell>
          <cell r="DT37">
            <v>45972</v>
          </cell>
          <cell r="DU37">
            <v>45972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ใบรับคำสั่งซื้อ</v>
          </cell>
          <cell r="C38">
            <v>45952</v>
          </cell>
          <cell r="E38" t="str">
            <v>บจก.เพรซิเดนท์ฟลาวมิลล์</v>
          </cell>
          <cell r="F38" t="str">
            <v>ผึ้งชมพู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45973</v>
          </cell>
          <cell r="Z38" t="str">
            <v>500กระสอบ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4519</v>
          </cell>
          <cell r="AL38">
            <v>15481</v>
          </cell>
          <cell r="AM38"/>
          <cell r="AN38">
            <v>16255.050000000001</v>
          </cell>
          <cell r="AO38" t="str">
            <v>WSWT1925800</v>
          </cell>
          <cell r="AQ38">
            <v>13624.982910000001</v>
          </cell>
          <cell r="AR38">
            <v>13624.982910000001</v>
          </cell>
          <cell r="AS38">
            <v>0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45973</v>
          </cell>
          <cell r="DP38">
            <v>45968</v>
          </cell>
          <cell r="DQ38"/>
          <cell r="DR38">
            <v>45964</v>
          </cell>
          <cell r="DS38">
            <v>45971</v>
          </cell>
          <cell r="DT38">
            <v>45972</v>
          </cell>
          <cell r="DU38">
            <v>45972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 t="str">
            <v>ใบรับคำสั่งซื้อ</v>
          </cell>
          <cell r="C39">
            <v>45952</v>
          </cell>
          <cell r="E39" t="str">
            <v>บจก.เพรซิเดนท์ฟลาวมิลล์</v>
          </cell>
          <cell r="F39" t="str">
            <v>ผึ้งชมพู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60</v>
          </cell>
          <cell r="M39" t="str">
            <v>±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45980</v>
          </cell>
          <cell r="Z39" t="str">
            <v>500กระสอบ</v>
          </cell>
          <cell r="AA39">
            <v>40000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40000</v>
          </cell>
          <cell r="AM39"/>
          <cell r="AN39">
            <v>42000</v>
          </cell>
          <cell r="AO39" t="str">
            <v>WSWT1925800</v>
          </cell>
          <cell r="AQ39">
            <v>35204.400000000001</v>
          </cell>
          <cell r="AR39">
            <v>18620</v>
          </cell>
          <cell r="AS39">
            <v>16584.400000000001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1204.3959822222225</v>
          </cell>
          <cell r="DL39" t="str">
            <v>P7</v>
          </cell>
          <cell r="DM39">
            <v>2</v>
          </cell>
          <cell r="DN39">
            <v>45980</v>
          </cell>
          <cell r="DP39">
            <v>45975</v>
          </cell>
          <cell r="DQ39"/>
          <cell r="DR39">
            <v>45971</v>
          </cell>
          <cell r="DS39">
            <v>45978</v>
          </cell>
          <cell r="DT39">
            <v>45979</v>
          </cell>
          <cell r="DU39">
            <v>45979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 t="str">
            <v>ประมาณการ</v>
          </cell>
          <cell r="C40" t="str">
            <v>ประมาณการ</v>
          </cell>
          <cell r="E40" t="str">
            <v>บจก.เอ็กเซลเล้นท์</v>
          </cell>
          <cell r="F40" t="str">
            <v>รอแบบ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60</v>
          </cell>
          <cell r="M40" t="str">
            <v>±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45991</v>
          </cell>
          <cell r="Z40" t="str">
            <v>500กระสอบ</v>
          </cell>
          <cell r="AA40">
            <v>40000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40000</v>
          </cell>
          <cell r="AM40"/>
          <cell r="AN40">
            <v>42000</v>
          </cell>
          <cell r="AO40" t="str">
            <v>WSWT1925800</v>
          </cell>
          <cell r="AQ40">
            <v>35204.400000000001</v>
          </cell>
          <cell r="AR40">
            <v>0</v>
          </cell>
          <cell r="AS40">
            <v>35204.400000000001</v>
          </cell>
          <cell r="AT40">
            <v>0</v>
          </cell>
          <cell r="AU40">
            <v>0</v>
          </cell>
          <cell r="BZ40" t="str">
            <v>WRWT25800/WRWT25800</v>
          </cell>
          <cell r="CA40">
            <v>2556.6217600000009</v>
          </cell>
          <cell r="DL40" t="str">
            <v>P7</v>
          </cell>
          <cell r="DM40">
            <v>2</v>
          </cell>
          <cell r="DN40">
            <v>45991</v>
          </cell>
          <cell r="DP40">
            <v>45986</v>
          </cell>
          <cell r="DQ40"/>
          <cell r="DR40">
            <v>45982</v>
          </cell>
          <cell r="DS40">
            <v>45989</v>
          </cell>
          <cell r="DT40">
            <v>45990</v>
          </cell>
          <cell r="DU40">
            <v>45990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>
            <v>0</v>
          </cell>
          <cell r="C41"/>
          <cell r="E41"/>
          <cell r="F41"/>
          <cell r="G41">
            <v>19</v>
          </cell>
          <cell r="H41">
            <v>30</v>
          </cell>
          <cell r="I41" t="str">
            <v>ขาว</v>
          </cell>
          <cell r="J41"/>
          <cell r="L41">
            <v>60</v>
          </cell>
          <cell r="M41" t="str">
            <v>±</v>
          </cell>
          <cell r="N41">
            <v>5</v>
          </cell>
          <cell r="R41"/>
          <cell r="T41"/>
          <cell r="U41"/>
          <cell r="V41"/>
          <cell r="X41"/>
          <cell r="Z41"/>
          <cell r="AA41"/>
          <cell r="AB41">
            <v>0</v>
          </cell>
          <cell r="AC41">
            <v>0</v>
          </cell>
          <cell r="AD41"/>
          <cell r="AG41"/>
          <cell r="AI41" t="str">
            <v>ระบุในSD</v>
          </cell>
          <cell r="AJ41"/>
          <cell r="AL41">
            <v>0</v>
          </cell>
          <cell r="AM41"/>
          <cell r="AN41">
            <v>0</v>
          </cell>
          <cell r="AO41" t="str">
            <v>WSWT1925800</v>
          </cell>
          <cell r="AQ41">
            <v>144285.27531</v>
          </cell>
          <cell r="AR41">
            <v>92496.475310000009</v>
          </cell>
          <cell r="AS41">
            <v>51788.800000000003</v>
          </cell>
          <cell r="AT41">
            <v>0</v>
          </cell>
          <cell r="AU41">
            <v>0</v>
          </cell>
          <cell r="BZ41" t="str">
            <v>WRWT25800/WRWT25800</v>
          </cell>
          <cell r="CA41">
            <v>0</v>
          </cell>
          <cell r="DL41"/>
          <cell r="DM41" t="str">
            <v>Lead time</v>
          </cell>
          <cell r="DN41"/>
          <cell r="DP41"/>
          <cell r="DQ41"/>
          <cell r="DR41"/>
          <cell r="DS41"/>
          <cell r="DT41"/>
          <cell r="DU41"/>
          <cell r="DW41"/>
          <cell r="DX41"/>
          <cell r="DY41"/>
          <cell r="DZ41"/>
          <cell r="EA41"/>
          <cell r="EB41"/>
          <cell r="EC41"/>
          <cell r="ED41"/>
          <cell r="EG41"/>
          <cell r="EH41"/>
          <cell r="EI41">
            <v>0</v>
          </cell>
        </row>
        <row r="42">
          <cell r="B42" t="str">
            <v>MK68-001227</v>
          </cell>
          <cell r="C42">
            <v>45941</v>
          </cell>
          <cell r="E42" t="str">
            <v>บจก.เคอรี่ฟลาวมิลล์</v>
          </cell>
          <cell r="F42" t="str">
            <v>FW-Y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45954</v>
          </cell>
          <cell r="Z42" t="str">
            <v>ห่ออัดเบลแบน501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PDR250347</v>
          </cell>
          <cell r="AJ42">
            <v>4905</v>
          </cell>
          <cell r="AL42">
            <v>95</v>
          </cell>
          <cell r="AM42">
            <v>5250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45954</v>
          </cell>
          <cell r="DP42">
            <v>45949</v>
          </cell>
          <cell r="DQ42"/>
          <cell r="DR42">
            <v>45945</v>
          </cell>
          <cell r="DS42">
            <v>45952</v>
          </cell>
          <cell r="DT42">
            <v>45953</v>
          </cell>
          <cell r="DU42">
            <v>45953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MK68-001227</v>
          </cell>
          <cell r="C43">
            <v>45941</v>
          </cell>
          <cell r="E43" t="str">
            <v>บจก.เคอรี่ฟลาวมิลล์</v>
          </cell>
          <cell r="F43" t="str">
            <v>แต้มฟ้า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45954</v>
          </cell>
          <cell r="Z43" t="str">
            <v>ห่ออัดเบลแบน501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PDR250347</v>
          </cell>
          <cell r="AJ43">
            <v>5000</v>
          </cell>
          <cell r="AL43">
            <v>0</v>
          </cell>
          <cell r="AM43">
            <v>5400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45954</v>
          </cell>
          <cell r="DP43">
            <v>45949</v>
          </cell>
          <cell r="DQ43"/>
          <cell r="DR43">
            <v>45945</v>
          </cell>
          <cell r="DS43">
            <v>45952</v>
          </cell>
          <cell r="DT43">
            <v>45953</v>
          </cell>
          <cell r="DU43">
            <v>45953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MK68-001229</v>
          </cell>
          <cell r="C44">
            <v>45941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45954</v>
          </cell>
          <cell r="Z44" t="str">
            <v>ห่ออัดเบลแบน501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 t="str">
            <v>ลบสีจำนวนมาก</v>
          </cell>
          <cell r="AI44" t="str">
            <v>PDR250348</v>
          </cell>
          <cell r="AJ44">
            <v>10000</v>
          </cell>
          <cell r="AL44">
            <v>0</v>
          </cell>
          <cell r="AM44">
            <v>10400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45954</v>
          </cell>
          <cell r="DP44">
            <v>45949</v>
          </cell>
          <cell r="DQ44"/>
          <cell r="DR44">
            <v>45945</v>
          </cell>
          <cell r="DS44">
            <v>45952</v>
          </cell>
          <cell r="DT44">
            <v>45953</v>
          </cell>
          <cell r="DU44">
            <v>45953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MK68-001229</v>
          </cell>
          <cell r="C45">
            <v>45941</v>
          </cell>
          <cell r="E45" t="str">
            <v>บจก.เคอรี่ฟลาวมิลล์</v>
          </cell>
          <cell r="F45" t="str">
            <v>ถุงทองแซนวิช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45954</v>
          </cell>
          <cell r="Z45" t="str">
            <v>ห่ออัดเบลแบน501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PDR250348</v>
          </cell>
          <cell r="AJ45">
            <v>4826</v>
          </cell>
          <cell r="AL45">
            <v>174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45954</v>
          </cell>
          <cell r="DP45">
            <v>45949</v>
          </cell>
          <cell r="DQ45"/>
          <cell r="DR45">
            <v>45945</v>
          </cell>
          <cell r="DS45">
            <v>45952</v>
          </cell>
          <cell r="DT45">
            <v>45953</v>
          </cell>
          <cell r="DU45">
            <v>45953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MK68-001229</v>
          </cell>
          <cell r="C46">
            <v>45941</v>
          </cell>
          <cell r="E46" t="str">
            <v>บจก.เคอรี่ฟลาวมิลล์</v>
          </cell>
          <cell r="F46" t="str">
            <v>ปลาโลมาแดง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45954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PDR250348</v>
          </cell>
          <cell r="AJ46">
            <v>4758</v>
          </cell>
          <cell r="AL46">
            <v>242</v>
          </cell>
          <cell r="AM46">
            <v>5300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45954</v>
          </cell>
          <cell r="DP46">
            <v>45949</v>
          </cell>
          <cell r="DQ46"/>
          <cell r="DR46">
            <v>45945</v>
          </cell>
          <cell r="DS46">
            <v>45952</v>
          </cell>
          <cell r="DT46">
            <v>45953</v>
          </cell>
          <cell r="DU46">
            <v>45953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MK68-001229</v>
          </cell>
          <cell r="C47">
            <v>45941</v>
          </cell>
          <cell r="E47" t="str">
            <v>บจก.เคอรี่ฟลาวมิลล์</v>
          </cell>
          <cell r="F47">
            <v>997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45954</v>
          </cell>
          <cell r="Z47" t="str">
            <v>ห่ออัดเบลแบน501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PDR250348</v>
          </cell>
          <cell r="AJ47">
            <v>5000</v>
          </cell>
          <cell r="AL47">
            <v>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45954</v>
          </cell>
          <cell r="DP47">
            <v>45949</v>
          </cell>
          <cell r="DQ47"/>
          <cell r="DR47">
            <v>45945</v>
          </cell>
          <cell r="DS47">
            <v>45952</v>
          </cell>
          <cell r="DT47">
            <v>45953</v>
          </cell>
          <cell r="DU47">
            <v>45953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MK68-001227</v>
          </cell>
          <cell r="C48">
            <v>45941</v>
          </cell>
          <cell r="E48" t="str">
            <v>บจก.เคอรี่ฟลาวมิลล์</v>
          </cell>
          <cell r="F48" t="str">
            <v>บะหมี่เตี๊ยว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45958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PDR250349</v>
          </cell>
          <cell r="AJ48">
            <v>5000</v>
          </cell>
          <cell r="AL48">
            <v>0</v>
          </cell>
          <cell r="AM48">
            <v>5250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45958</v>
          </cell>
          <cell r="DP48">
            <v>45953</v>
          </cell>
          <cell r="DQ48"/>
          <cell r="DR48">
            <v>45949</v>
          </cell>
          <cell r="DS48">
            <v>45956</v>
          </cell>
          <cell r="DT48">
            <v>45957</v>
          </cell>
          <cell r="DU48">
            <v>45957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MK68-001227</v>
          </cell>
          <cell r="C49">
            <v>45941</v>
          </cell>
          <cell r="E49" t="str">
            <v>บจก.เคอรี่ฟลาวมิลล์</v>
          </cell>
          <cell r="F49" t="str">
            <v xml:space="preserve">แปดแต้มแดง  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45958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 t="str">
            <v>ลบสี</v>
          </cell>
          <cell r="AI49" t="str">
            <v>PDR250349</v>
          </cell>
          <cell r="AJ49">
            <v>5000</v>
          </cell>
          <cell r="AL49">
            <v>0</v>
          </cell>
          <cell r="AM49">
            <v>5400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45958</v>
          </cell>
          <cell r="DP49">
            <v>45953</v>
          </cell>
          <cell r="DQ49"/>
          <cell r="DR49">
            <v>45949</v>
          </cell>
          <cell r="DS49">
            <v>45956</v>
          </cell>
          <cell r="DT49">
            <v>45957</v>
          </cell>
          <cell r="DU49">
            <v>45957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MK68-001227</v>
          </cell>
          <cell r="C50">
            <v>45941</v>
          </cell>
          <cell r="E50" t="str">
            <v>บจก.เคอรี่ฟลาวมิลล์</v>
          </cell>
          <cell r="F50" t="str">
            <v>PBKF2-01-03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45958</v>
          </cell>
          <cell r="Z50" t="str">
            <v>ห่ออัดเบลแบน501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PDR250349</v>
          </cell>
          <cell r="AJ50">
            <v>5000</v>
          </cell>
          <cell r="AL50">
            <v>0</v>
          </cell>
          <cell r="AM50">
            <v>5400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45958</v>
          </cell>
          <cell r="DP50">
            <v>45953</v>
          </cell>
          <cell r="DQ50"/>
          <cell r="DR50">
            <v>45949</v>
          </cell>
          <cell r="DS50">
            <v>45956</v>
          </cell>
          <cell r="DT50">
            <v>45957</v>
          </cell>
          <cell r="DU50">
            <v>45957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MK68-001227</v>
          </cell>
          <cell r="C51">
            <v>45941</v>
          </cell>
          <cell r="E51" t="str">
            <v>บจก.เคอรี่ฟลาวมิลล์</v>
          </cell>
          <cell r="F51" t="str">
            <v>ถุงเขียว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45958</v>
          </cell>
          <cell r="Z51" t="str">
            <v>ห่ออัดเบลแบน501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 t="str">
            <v>ลบสีจำนวนมาก</v>
          </cell>
          <cell r="AI51" t="str">
            <v>PDR250349</v>
          </cell>
          <cell r="AJ51">
            <v>10000</v>
          </cell>
          <cell r="AL51">
            <v>0</v>
          </cell>
          <cell r="AM51">
            <v>10400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45958</v>
          </cell>
          <cell r="DP51">
            <v>45953</v>
          </cell>
          <cell r="DQ51"/>
          <cell r="DR51">
            <v>45949</v>
          </cell>
          <cell r="DS51">
            <v>45956</v>
          </cell>
          <cell r="DT51">
            <v>45957</v>
          </cell>
          <cell r="DU51">
            <v>45957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MK68-001143</v>
          </cell>
          <cell r="C52">
            <v>45919</v>
          </cell>
          <cell r="E52" t="str">
            <v>บจก.เคอรี่ฟลาวมิลล์</v>
          </cell>
          <cell r="F52" t="str">
            <v>ไม่พิมพ์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45968</v>
          </cell>
          <cell r="Z52" t="str">
            <v>ห่ออัดเบลแบน501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PDR250323</v>
          </cell>
          <cell r="AJ52">
            <v>21000</v>
          </cell>
          <cell r="AL52">
            <v>0</v>
          </cell>
          <cell r="AM52"/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P3</v>
          </cell>
          <cell r="DM52">
            <v>1</v>
          </cell>
          <cell r="DN52">
            <v>45968</v>
          </cell>
          <cell r="DP52">
            <v>45963</v>
          </cell>
          <cell r="DQ52"/>
          <cell r="DR52"/>
          <cell r="DS52"/>
          <cell r="DT52"/>
          <cell r="DU52">
            <v>45967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MK68-001231</v>
          </cell>
          <cell r="C53">
            <v>45941</v>
          </cell>
          <cell r="E53" t="str">
            <v>บจก.เคอรี่ฟลาวมิลล์</v>
          </cell>
          <cell r="F53" t="str">
            <v>ไม่พิมพ์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45968</v>
          </cell>
          <cell r="Z53" t="str">
            <v>ห่ออัดเบลแบน501</v>
          </cell>
          <cell r="AA53">
            <v>20000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PDR250350</v>
          </cell>
          <cell r="AJ53">
            <v>20775</v>
          </cell>
          <cell r="AL53">
            <v>0</v>
          </cell>
          <cell r="AM53"/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P3</v>
          </cell>
          <cell r="DM53">
            <v>1</v>
          </cell>
          <cell r="DN53">
            <v>45968</v>
          </cell>
          <cell r="DP53">
            <v>45963</v>
          </cell>
          <cell r="DQ53"/>
          <cell r="DR53"/>
          <cell r="DS53"/>
          <cell r="DT53"/>
          <cell r="DU53">
            <v>45967</v>
          </cell>
          <cell r="DW53"/>
          <cell r="DX53"/>
          <cell r="DY53"/>
          <cell r="DZ53"/>
          <cell r="EA53"/>
          <cell r="EB53"/>
          <cell r="EC53" t="str">
            <v>ตัด</v>
          </cell>
          <cell r="ED53"/>
          <cell r="EG53"/>
          <cell r="EH53"/>
          <cell r="EI53"/>
        </row>
        <row r="54">
          <cell r="B54" t="str">
            <v>MK68-001270</v>
          </cell>
          <cell r="C54">
            <v>45953</v>
          </cell>
          <cell r="E54" t="str">
            <v>บจก.เคอรี่ฟลาวมิลล์</v>
          </cell>
          <cell r="F54" t="str">
            <v>ดอกไม้เหลือง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45965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PDR250354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45965</v>
          </cell>
          <cell r="DP54">
            <v>45960</v>
          </cell>
          <cell r="DQ54"/>
          <cell r="DR54">
            <v>45956</v>
          </cell>
          <cell r="DS54">
            <v>45963</v>
          </cell>
          <cell r="DT54">
            <v>45964</v>
          </cell>
          <cell r="DU54">
            <v>45964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MK68-001270</v>
          </cell>
          <cell r="C55">
            <v>45953</v>
          </cell>
          <cell r="E55" t="str">
            <v>บจก.เคอรี่ฟลาวมิลล์</v>
          </cell>
          <cell r="F55" t="str">
            <v xml:space="preserve">โบว์แดง 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45965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PDR250354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45965</v>
          </cell>
          <cell r="DP55">
            <v>45960</v>
          </cell>
          <cell r="DQ55"/>
          <cell r="DR55">
            <v>45956</v>
          </cell>
          <cell r="DS55">
            <v>45963</v>
          </cell>
          <cell r="DT55">
            <v>45964</v>
          </cell>
          <cell r="DU55">
            <v>45964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MK68-001270</v>
          </cell>
          <cell r="C56">
            <v>45953</v>
          </cell>
          <cell r="E56" t="str">
            <v>บจก.เคอรี่ฟลาวมิลล์</v>
          </cell>
          <cell r="F56" t="str">
            <v>บลูทีมเหลือง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45965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PDR250354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45965</v>
          </cell>
          <cell r="DP56">
            <v>45960</v>
          </cell>
          <cell r="DQ56"/>
          <cell r="DR56">
            <v>45956</v>
          </cell>
          <cell r="DS56">
            <v>45963</v>
          </cell>
          <cell r="DT56">
            <v>45964</v>
          </cell>
          <cell r="DU56">
            <v>45964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MK68-001270</v>
          </cell>
          <cell r="C57">
            <v>45953</v>
          </cell>
          <cell r="E57" t="str">
            <v>บจก.เคอรี่ฟลาวมิลล์</v>
          </cell>
          <cell r="F57" t="str">
            <v>กุ้งแดง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45965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PDR250354</v>
          </cell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9359.9000000000015</v>
          </cell>
          <cell r="AR57">
            <v>9359.9000000000015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45965</v>
          </cell>
          <cell r="DP57">
            <v>45960</v>
          </cell>
          <cell r="DQ57"/>
          <cell r="DR57">
            <v>45956</v>
          </cell>
          <cell r="DS57">
            <v>45963</v>
          </cell>
          <cell r="DT57">
            <v>45964</v>
          </cell>
          <cell r="DU57">
            <v>45964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MK68-001271</v>
          </cell>
          <cell r="C58">
            <v>45953</v>
          </cell>
          <cell r="E58" t="str">
            <v>บจก.เคอรี่ฟลาวมิลล์</v>
          </cell>
          <cell r="F58" t="str">
            <v>แต้มเขียว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45965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PDR250355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4679.9500000000007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45965</v>
          </cell>
          <cell r="DP58">
            <v>45960</v>
          </cell>
          <cell r="DQ58"/>
          <cell r="DR58">
            <v>45956</v>
          </cell>
          <cell r="DS58">
            <v>45963</v>
          </cell>
          <cell r="DT58">
            <v>45964</v>
          </cell>
          <cell r="DU58">
            <v>45964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MK68-001271</v>
          </cell>
          <cell r="C59">
            <v>45953</v>
          </cell>
          <cell r="E59" t="str">
            <v>บจก.เคอรี่ฟลาวมิลล์</v>
          </cell>
          <cell r="F59" t="str">
            <v>บะหมี่ไข่คุณภาพดี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45965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PDR250355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4679.9500000000007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45965</v>
          </cell>
          <cell r="DP59">
            <v>45960</v>
          </cell>
          <cell r="DQ59"/>
          <cell r="DR59">
            <v>45956</v>
          </cell>
          <cell r="DS59">
            <v>45963</v>
          </cell>
          <cell r="DT59">
            <v>45964</v>
          </cell>
          <cell r="DU59">
            <v>45964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MK68-001271</v>
          </cell>
          <cell r="C60">
            <v>45953</v>
          </cell>
          <cell r="E60" t="str">
            <v>บจก.เคอรี่ฟลาวมิลล์</v>
          </cell>
          <cell r="F60" t="str">
            <v>HARD FLOUR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45965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PDR250355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4679.9500000000007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45965</v>
          </cell>
          <cell r="DP60">
            <v>45960</v>
          </cell>
          <cell r="DQ60"/>
          <cell r="DR60">
            <v>45956</v>
          </cell>
          <cell r="DS60">
            <v>45963</v>
          </cell>
          <cell r="DT60">
            <v>45964</v>
          </cell>
          <cell r="DU60">
            <v>45964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MK68-001271</v>
          </cell>
          <cell r="C61">
            <v>45953</v>
          </cell>
          <cell r="E61" t="str">
            <v>บจก.เคอรี่ฟลาวมิลล์</v>
          </cell>
          <cell r="F61" t="str">
            <v>8S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45965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PDR250355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4679.9500000000007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45965</v>
          </cell>
          <cell r="DP61">
            <v>45960</v>
          </cell>
          <cell r="DQ61"/>
          <cell r="DR61">
            <v>45956</v>
          </cell>
          <cell r="DS61">
            <v>45963</v>
          </cell>
          <cell r="DT61">
            <v>45964</v>
          </cell>
          <cell r="DU61">
            <v>45964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MK68-001271</v>
          </cell>
          <cell r="C62">
            <v>45953</v>
          </cell>
          <cell r="E62" t="str">
            <v>บจก.เคอรี่ฟลาวมิลล์</v>
          </cell>
          <cell r="F62" t="str">
            <v>WHOLE WHEAT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45965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PDR250355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4679.9500000000007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45965</v>
          </cell>
          <cell r="DP62">
            <v>45960</v>
          </cell>
          <cell r="DQ62"/>
          <cell r="DR62">
            <v>45956</v>
          </cell>
          <cell r="DS62">
            <v>45963</v>
          </cell>
          <cell r="DT62">
            <v>45964</v>
          </cell>
          <cell r="DU62">
            <v>45964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MK68-001270</v>
          </cell>
          <cell r="C63">
            <v>45953</v>
          </cell>
          <cell r="E63" t="str">
            <v>บจก.เคอรี่ฟลาวมิลล์</v>
          </cell>
          <cell r="F63" t="str">
            <v>ปลาโลมาเทา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45967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PDR250356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4679.9500000000007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45967</v>
          </cell>
          <cell r="DP63">
            <v>45962</v>
          </cell>
          <cell r="DQ63"/>
          <cell r="DR63">
            <v>45958</v>
          </cell>
          <cell r="DS63">
            <v>45965</v>
          </cell>
          <cell r="DT63">
            <v>45966</v>
          </cell>
          <cell r="DU63">
            <v>45966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MK68-001270</v>
          </cell>
          <cell r="C64">
            <v>45953</v>
          </cell>
          <cell r="E64" t="str">
            <v>บจก.เคอรี่ฟลาวมิลล์</v>
          </cell>
          <cell r="F64" t="str">
            <v>ปลาโลมาแดง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45967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PDR250356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4679.9500000000007</v>
          </cell>
          <cell r="AS64">
            <v>0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0</v>
          </cell>
          <cell r="DL64" t="str">
            <v>P7</v>
          </cell>
          <cell r="DM64">
            <v>2</v>
          </cell>
          <cell r="DN64">
            <v>45967</v>
          </cell>
          <cell r="DP64">
            <v>45962</v>
          </cell>
          <cell r="DQ64"/>
          <cell r="DR64">
            <v>45958</v>
          </cell>
          <cell r="DS64">
            <v>45965</v>
          </cell>
          <cell r="DT64">
            <v>45966</v>
          </cell>
          <cell r="DU64">
            <v>45966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MK68-001270</v>
          </cell>
          <cell r="C65">
            <v>45953</v>
          </cell>
          <cell r="E65" t="str">
            <v>บจก.เคอรี่ฟลาวมิลล์</v>
          </cell>
          <cell r="F65" t="str">
            <v>FW-Y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45967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PDR250356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4679.9500000000007</v>
          </cell>
          <cell r="AS65">
            <v>0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0</v>
          </cell>
          <cell r="DL65" t="str">
            <v>P7</v>
          </cell>
          <cell r="DM65">
            <v>2</v>
          </cell>
          <cell r="DN65">
            <v>45967</v>
          </cell>
          <cell r="DP65">
            <v>45962</v>
          </cell>
          <cell r="DQ65"/>
          <cell r="DR65">
            <v>45958</v>
          </cell>
          <cell r="DS65">
            <v>45965</v>
          </cell>
          <cell r="DT65">
            <v>45966</v>
          </cell>
          <cell r="DU65">
            <v>45966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MK68-001270</v>
          </cell>
          <cell r="C66">
            <v>45953</v>
          </cell>
          <cell r="E66" t="str">
            <v>บจก.เคอรี่ฟลาวมิลล์</v>
          </cell>
          <cell r="F66" t="str">
            <v xml:space="preserve">แปดแต้มแดง  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45967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PDR250356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4679.9500000000007</v>
          </cell>
          <cell r="AS66">
            <v>0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0</v>
          </cell>
          <cell r="DL66" t="str">
            <v>P7</v>
          </cell>
          <cell r="DM66">
            <v>2</v>
          </cell>
          <cell r="DN66">
            <v>45967</v>
          </cell>
          <cell r="DP66">
            <v>45962</v>
          </cell>
          <cell r="DQ66"/>
          <cell r="DR66">
            <v>45958</v>
          </cell>
          <cell r="DS66">
            <v>45965</v>
          </cell>
          <cell r="DT66">
            <v>45966</v>
          </cell>
          <cell r="DU66">
            <v>45966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MK68-001270</v>
          </cell>
          <cell r="C67">
            <v>45953</v>
          </cell>
          <cell r="E67" t="str">
            <v>บจก.เคอรี่ฟลาวมิลล์</v>
          </cell>
          <cell r="F67" t="str">
            <v>KFM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45967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PDR250356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4679.9500000000007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P7</v>
          </cell>
          <cell r="DM67">
            <v>2</v>
          </cell>
          <cell r="DN67">
            <v>45967</v>
          </cell>
          <cell r="DP67">
            <v>45962</v>
          </cell>
          <cell r="DQ67"/>
          <cell r="DR67">
            <v>45958</v>
          </cell>
          <cell r="DS67">
            <v>45965</v>
          </cell>
          <cell r="DT67">
            <v>45966</v>
          </cell>
          <cell r="DU67">
            <v>45966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>รอART</v>
          </cell>
          <cell r="EG67"/>
          <cell r="EH67"/>
          <cell r="EI67"/>
        </row>
        <row r="68">
          <cell r="B68" t="str">
            <v>MK68-001270</v>
          </cell>
          <cell r="C68">
            <v>45953</v>
          </cell>
          <cell r="E68" t="str">
            <v>บจก.เคอรี่ฟลาวมิลล์</v>
          </cell>
          <cell r="F68" t="str">
            <v>เคเอ็ม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45969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PDR250357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4679.9500000000007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>
            <v>45969</v>
          </cell>
          <cell r="DP68">
            <v>45964</v>
          </cell>
          <cell r="DQ68"/>
          <cell r="DR68">
            <v>45960</v>
          </cell>
          <cell r="DS68">
            <v>45967</v>
          </cell>
          <cell r="DT68">
            <v>45968</v>
          </cell>
          <cell r="DU68">
            <v>45968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>รอART</v>
          </cell>
          <cell r="EG68"/>
          <cell r="EH68"/>
          <cell r="EI68"/>
        </row>
        <row r="69">
          <cell r="B69" t="str">
            <v>MK68-001270</v>
          </cell>
          <cell r="C69">
            <v>45953</v>
          </cell>
          <cell r="E69" t="str">
            <v>บจก.เคอรี่ฟลาวมิลล์</v>
          </cell>
          <cell r="F69" t="str">
            <v>แต้มแดง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45969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PDR250357</v>
          </cell>
          <cell r="AJ69">
            <v>5232</v>
          </cell>
          <cell r="AL69">
            <v>0</v>
          </cell>
          <cell r="AM69">
            <v>5400</v>
          </cell>
          <cell r="AN69">
            <v>0</v>
          </cell>
          <cell r="AO69" t="str">
            <v>WSWT1921720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0</v>
          </cell>
          <cell r="DL69" t="str">
            <v>P7</v>
          </cell>
          <cell r="DM69">
            <v>2</v>
          </cell>
          <cell r="DN69">
            <v>45969</v>
          </cell>
          <cell r="DP69">
            <v>45964</v>
          </cell>
          <cell r="DQ69"/>
          <cell r="DR69">
            <v>45960</v>
          </cell>
          <cell r="DS69">
            <v>45967</v>
          </cell>
          <cell r="DT69">
            <v>45968</v>
          </cell>
          <cell r="DU69">
            <v>45968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MK68-001270</v>
          </cell>
          <cell r="C70">
            <v>45953</v>
          </cell>
          <cell r="E70" t="str">
            <v>บจก.เคอรี่ฟลาวมิลล์</v>
          </cell>
          <cell r="F70">
            <v>913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45969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PDR250357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3262</v>
          </cell>
          <cell r="AS70">
            <v>1417.9500000000007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106.80629600000005</v>
          </cell>
          <cell r="DL70" t="str">
            <v>P7</v>
          </cell>
          <cell r="DM70">
            <v>2</v>
          </cell>
          <cell r="DN70">
            <v>45969</v>
          </cell>
          <cell r="DP70">
            <v>45964</v>
          </cell>
          <cell r="DQ70"/>
          <cell r="DR70">
            <v>45960</v>
          </cell>
          <cell r="DS70">
            <v>45967</v>
          </cell>
          <cell r="DT70">
            <v>45968</v>
          </cell>
          <cell r="DU70">
            <v>45968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>รอART</v>
          </cell>
          <cell r="EG70"/>
          <cell r="EH70"/>
          <cell r="EI70"/>
        </row>
        <row r="71">
          <cell r="B71" t="str">
            <v>MK68-001270</v>
          </cell>
          <cell r="C71">
            <v>45953</v>
          </cell>
          <cell r="E71" t="str">
            <v>บจก.เคอรี่ฟลาวมิลล์</v>
          </cell>
          <cell r="F71" t="str">
            <v>ถุงเขียว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45969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PDR250357</v>
          </cell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9359.9000000000015</v>
          </cell>
          <cell r="AR71">
            <v>0</v>
          </cell>
          <cell r="AS71">
            <v>9359.9000000000015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705.02926755555563</v>
          </cell>
          <cell r="DL71" t="str">
            <v>P7</v>
          </cell>
          <cell r="DM71">
            <v>2</v>
          </cell>
          <cell r="DN71">
            <v>45969</v>
          </cell>
          <cell r="DP71">
            <v>45964</v>
          </cell>
          <cell r="DQ71"/>
          <cell r="DR71">
            <v>45960</v>
          </cell>
          <cell r="DS71">
            <v>45967</v>
          </cell>
          <cell r="DT71">
            <v>45968</v>
          </cell>
          <cell r="DU71">
            <v>45968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>รอART</v>
          </cell>
          <cell r="EG71"/>
          <cell r="EH71"/>
          <cell r="EI71"/>
        </row>
        <row r="72">
          <cell r="B72" t="str">
            <v>MK68-001271</v>
          </cell>
          <cell r="C72">
            <v>45953</v>
          </cell>
          <cell r="E72" t="str">
            <v>บจก.เคอรี่ฟลาวมิลล์</v>
          </cell>
          <cell r="F72" t="str">
            <v>ถุงเขียว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45969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PDR250358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45969</v>
          </cell>
          <cell r="DP72">
            <v>45964</v>
          </cell>
          <cell r="DQ72"/>
          <cell r="DR72">
            <v>45960</v>
          </cell>
          <cell r="DS72">
            <v>45967</v>
          </cell>
          <cell r="DT72">
            <v>45968</v>
          </cell>
          <cell r="DU72">
            <v>45968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>รอART</v>
          </cell>
          <cell r="EG72"/>
          <cell r="EH72"/>
          <cell r="EI72"/>
        </row>
        <row r="73">
          <cell r="B73" t="str">
            <v>MK68-001271</v>
          </cell>
          <cell r="C73">
            <v>45953</v>
          </cell>
          <cell r="E73" t="str">
            <v>บจก.เคอรี่ฟลาวมิลล์</v>
          </cell>
          <cell r="F73" t="str">
            <v>BS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45969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PDR250358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45969</v>
          </cell>
          <cell r="DP73">
            <v>45964</v>
          </cell>
          <cell r="DQ73"/>
          <cell r="DR73">
            <v>45960</v>
          </cell>
          <cell r="DS73">
            <v>45967</v>
          </cell>
          <cell r="DT73">
            <v>45968</v>
          </cell>
          <cell r="DU73">
            <v>45968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>รอART</v>
          </cell>
          <cell r="EG73"/>
          <cell r="EH73"/>
          <cell r="EI73"/>
        </row>
        <row r="74">
          <cell r="B74" t="str">
            <v>MK68-001271</v>
          </cell>
          <cell r="C74">
            <v>45953</v>
          </cell>
          <cell r="E74" t="str">
            <v>บจก.เคอรี่ฟลาวมิลล์</v>
          </cell>
          <cell r="F74" t="str">
            <v>BS(แต้มฟ้า)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45969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PDR250358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45969</v>
          </cell>
          <cell r="DP74">
            <v>45964</v>
          </cell>
          <cell r="DQ74"/>
          <cell r="DR74">
            <v>45960</v>
          </cell>
          <cell r="DS74">
            <v>45967</v>
          </cell>
          <cell r="DT74">
            <v>45968</v>
          </cell>
          <cell r="DU74">
            <v>45968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>รอART</v>
          </cell>
          <cell r="EG74"/>
          <cell r="EH74"/>
          <cell r="EI74"/>
        </row>
        <row r="75">
          <cell r="B75" t="str">
            <v>MK68-001271</v>
          </cell>
          <cell r="C75">
            <v>45953</v>
          </cell>
          <cell r="E75" t="str">
            <v>บจก.เคอรี่ฟลาวมิลล์</v>
          </cell>
          <cell r="F75" t="str">
            <v>กุ้งแดง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45969</v>
          </cell>
          <cell r="Z75" t="str">
            <v>ห่ออัดเบลแบน500</v>
          </cell>
          <cell r="AA75">
            <v>10000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PDR250358</v>
          </cell>
          <cell r="AJ75">
            <v>0</v>
          </cell>
          <cell r="AL75">
            <v>10000</v>
          </cell>
          <cell r="AM75"/>
          <cell r="AN75">
            <v>10500</v>
          </cell>
          <cell r="AO75" t="str">
            <v>WSWT1921720</v>
          </cell>
          <cell r="AQ75">
            <v>9359.9000000000015</v>
          </cell>
          <cell r="AR75">
            <v>0</v>
          </cell>
          <cell r="AS75">
            <v>9359.9000000000015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705.02926755555563</v>
          </cell>
          <cell r="DL75" t="str">
            <v>P7</v>
          </cell>
          <cell r="DM75">
            <v>2</v>
          </cell>
          <cell r="DN75">
            <v>45969</v>
          </cell>
          <cell r="DP75">
            <v>45964</v>
          </cell>
          <cell r="DQ75"/>
          <cell r="DR75">
            <v>45960</v>
          </cell>
          <cell r="DS75">
            <v>45967</v>
          </cell>
          <cell r="DT75">
            <v>45968</v>
          </cell>
          <cell r="DU75">
            <v>45968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ประมาณการ</v>
          </cell>
          <cell r="C76" t="str">
            <v>ประมาณการ</v>
          </cell>
          <cell r="E76" t="str">
            <v>บจก.เคอรี่ฟลาวมิลล์</v>
          </cell>
          <cell r="F76" t="str">
            <v>รอแบบ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45991</v>
          </cell>
          <cell r="Z76" t="str">
            <v>ห่ออัดเบลแบน500</v>
          </cell>
          <cell r="AA76">
            <v>225000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225000</v>
          </cell>
          <cell r="AM76"/>
          <cell r="AN76">
            <v>236250</v>
          </cell>
          <cell r="AO76" t="str">
            <v>WSWT1921720</v>
          </cell>
          <cell r="AQ76">
            <v>210597.75000000003</v>
          </cell>
          <cell r="AR76">
            <v>0</v>
          </cell>
          <cell r="AS76">
            <v>210597.75000000003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15863.158520000001</v>
          </cell>
          <cell r="DL76" t="str">
            <v>P7</v>
          </cell>
          <cell r="DM76">
            <v>2</v>
          </cell>
          <cell r="DN76">
            <v>45991</v>
          </cell>
          <cell r="DP76">
            <v>45986</v>
          </cell>
          <cell r="DQ76"/>
          <cell r="DR76">
            <v>45982</v>
          </cell>
          <cell r="DS76">
            <v>45989</v>
          </cell>
          <cell r="DT76">
            <v>45990</v>
          </cell>
          <cell r="DU76">
            <v>45990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>รอART</v>
          </cell>
          <cell r="EG76"/>
          <cell r="EH76"/>
          <cell r="EI76"/>
        </row>
        <row r="77">
          <cell r="B77">
            <v>0</v>
          </cell>
          <cell r="C77"/>
          <cell r="E77"/>
          <cell r="F77"/>
          <cell r="G77">
            <v>19</v>
          </cell>
          <cell r="H77">
            <v>30</v>
          </cell>
          <cell r="I77"/>
          <cell r="J77"/>
          <cell r="L77">
            <v>63</v>
          </cell>
          <cell r="M77" t="str">
            <v>+</v>
          </cell>
          <cell r="N77">
            <v>5</v>
          </cell>
          <cell r="R77"/>
          <cell r="T77"/>
          <cell r="U77"/>
          <cell r="V77"/>
          <cell r="X77"/>
          <cell r="Z77"/>
          <cell r="AA77">
            <v>0</v>
          </cell>
          <cell r="AB77"/>
          <cell r="AC77">
            <v>0</v>
          </cell>
          <cell r="AD77"/>
          <cell r="AG77"/>
          <cell r="AI77" t="str">
            <v>ระบุในSD</v>
          </cell>
          <cell r="AJ77">
            <v>0</v>
          </cell>
          <cell r="AL77">
            <v>0</v>
          </cell>
          <cell r="AM77"/>
          <cell r="AN77">
            <v>0</v>
          </cell>
          <cell r="AO77" t="str">
            <v>WSWT1921720</v>
          </cell>
          <cell r="AQ77">
            <v>322916.55000000005</v>
          </cell>
          <cell r="AR77">
            <v>78141.199999999983</v>
          </cell>
          <cell r="AS77">
            <v>244775.35000000003</v>
          </cell>
          <cell r="AT77">
            <v>0</v>
          </cell>
          <cell r="AU77">
            <v>0</v>
          </cell>
          <cell r="BZ77" t="str">
            <v>WRWT190720/WRWT25800</v>
          </cell>
          <cell r="CA77">
            <v>0</v>
          </cell>
          <cell r="DL77"/>
          <cell r="DM77" t="str">
            <v>Lead time</v>
          </cell>
          <cell r="DN77"/>
          <cell r="DP77"/>
          <cell r="DQ77"/>
          <cell r="DR77"/>
          <cell r="DS77"/>
          <cell r="DT77"/>
          <cell r="DU77"/>
          <cell r="DW77"/>
          <cell r="DX77"/>
          <cell r="DY77"/>
          <cell r="DZ77"/>
          <cell r="EA77"/>
          <cell r="EB77"/>
          <cell r="EC77"/>
          <cell r="ED77"/>
          <cell r="EG77"/>
          <cell r="EH77">
            <v>0</v>
          </cell>
          <cell r="EI77">
            <v>0</v>
          </cell>
        </row>
        <row r="78">
          <cell r="B78">
            <v>0</v>
          </cell>
          <cell r="C78"/>
          <cell r="E78"/>
          <cell r="F78"/>
          <cell r="G78">
            <v>19</v>
          </cell>
          <cell r="H78">
            <v>30</v>
          </cell>
          <cell r="I78"/>
          <cell r="J78"/>
          <cell r="L78">
            <v>56</v>
          </cell>
          <cell r="M78" t="str">
            <v>±</v>
          </cell>
          <cell r="N78">
            <v>5</v>
          </cell>
          <cell r="R78"/>
          <cell r="T78"/>
          <cell r="U78"/>
          <cell r="V78"/>
          <cell r="X78"/>
          <cell r="Z78"/>
          <cell r="AA78">
            <v>0</v>
          </cell>
          <cell r="AB78"/>
          <cell r="AC78">
            <v>0</v>
          </cell>
          <cell r="AD78"/>
          <cell r="AG78"/>
          <cell r="AI78" t="str">
            <v>ระบุในSD</v>
          </cell>
          <cell r="AJ78" t="str">
            <v xml:space="preserve"> </v>
          </cell>
          <cell r="AL78">
            <v>0</v>
          </cell>
          <cell r="AM78"/>
          <cell r="AN78">
            <v>0</v>
          </cell>
          <cell r="AO78" t="str">
            <v>WSWT1925800SM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BZ78" t="str">
            <v>WRWT190800/WRWT25800</v>
          </cell>
          <cell r="CA78">
            <v>0</v>
          </cell>
          <cell r="DL78"/>
          <cell r="DM78" t="str">
            <v>Lead time</v>
          </cell>
          <cell r="DN78"/>
          <cell r="DP78"/>
          <cell r="DQ78"/>
          <cell r="DR78"/>
          <cell r="DS78"/>
          <cell r="DT78"/>
          <cell r="DU78"/>
          <cell r="DW78"/>
          <cell r="DX78"/>
          <cell r="DY78"/>
          <cell r="DZ78"/>
          <cell r="EA78"/>
          <cell r="EB78"/>
          <cell r="EC78"/>
          <cell r="ED78"/>
          <cell r="EG78"/>
          <cell r="EH78">
            <v>0</v>
          </cell>
          <cell r="EI78">
            <v>0</v>
          </cell>
        </row>
        <row r="79">
          <cell r="B79" t="str">
            <v>MK68-001261</v>
          </cell>
          <cell r="C79">
            <v>45951</v>
          </cell>
          <cell r="E79" t="str">
            <v>บจก.อินเทคค์ โกลบอล</v>
          </cell>
          <cell r="F79" t="str">
            <v>เพอเฟคค์103S โกลด์</v>
          </cell>
          <cell r="G79">
            <v>19</v>
          </cell>
          <cell r="H79">
            <v>35</v>
          </cell>
          <cell r="I79" t="str">
            <v>ขาว</v>
          </cell>
          <cell r="J79" t="str">
            <v>ด้าน</v>
          </cell>
          <cell r="L79">
            <v>102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>
            <v>45960</v>
          </cell>
          <cell r="Z79" t="str">
            <v>มัด80 ใช้สายรัด</v>
          </cell>
          <cell r="AA79">
            <v>5040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5040</v>
          </cell>
          <cell r="AM79"/>
          <cell r="AN79">
            <v>5292</v>
          </cell>
          <cell r="AO79" t="str">
            <v>WSWT19251000SM</v>
          </cell>
          <cell r="AQ79">
            <v>5139.8424000000005</v>
          </cell>
          <cell r="AR79">
            <v>5139.8424000000005</v>
          </cell>
          <cell r="AS79">
            <v>0</v>
          </cell>
          <cell r="AT79">
            <v>3688</v>
          </cell>
          <cell r="AU79">
            <v>1451.8424000000005</v>
          </cell>
          <cell r="BZ79" t="str">
            <v>WRWT251000/WRWT251000</v>
          </cell>
          <cell r="CA79">
            <v>0</v>
          </cell>
          <cell r="DL79" t="str">
            <v>P6</v>
          </cell>
          <cell r="DM79">
            <v>4</v>
          </cell>
          <cell r="DN79">
            <v>45960</v>
          </cell>
          <cell r="DP79">
            <v>45955</v>
          </cell>
          <cell r="DQ79">
            <v>45956</v>
          </cell>
          <cell r="DR79">
            <v>45949</v>
          </cell>
          <cell r="DS79">
            <v>45957</v>
          </cell>
          <cell r="DT79">
            <v>45958</v>
          </cell>
          <cell r="DU79">
            <v>45959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/>
          <cell r="EG79"/>
          <cell r="EH79"/>
          <cell r="EI79"/>
        </row>
        <row r="80">
          <cell r="B80" t="str">
            <v>MK68-001261</v>
          </cell>
          <cell r="C80">
            <v>45951</v>
          </cell>
          <cell r="E80" t="str">
            <v>บจก.อินเทคค์ โกลบอล</v>
          </cell>
          <cell r="F80" t="str">
            <v>เพอเฟคค์103P โกลด์</v>
          </cell>
          <cell r="G80">
            <v>19</v>
          </cell>
          <cell r="H80">
            <v>34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จับจีบ4"</v>
          </cell>
          <cell r="T80" t="str">
            <v>ไม่สวมถุงใน</v>
          </cell>
          <cell r="U80"/>
          <cell r="V80"/>
          <cell r="X80">
            <v>45960</v>
          </cell>
          <cell r="Z80" t="str">
            <v>มัด80 ใช้สายรัด</v>
          </cell>
          <cell r="AA80">
            <v>5040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5040</v>
          </cell>
          <cell r="AM80"/>
          <cell r="AN80">
            <v>5292</v>
          </cell>
          <cell r="AO80" t="str">
            <v>WSWT19251000SM</v>
          </cell>
          <cell r="AQ80">
            <v>4999.0247999999992</v>
          </cell>
          <cell r="AR80">
            <v>0</v>
          </cell>
          <cell r="AS80">
            <v>4999.0247999999992</v>
          </cell>
          <cell r="AT80">
            <v>0</v>
          </cell>
          <cell r="AU80">
            <v>4999.0247999999992</v>
          </cell>
          <cell r="BZ80" t="str">
            <v>WRWT251000/WRWT251000</v>
          </cell>
          <cell r="CA80">
            <v>422.13987199999997</v>
          </cell>
          <cell r="DL80" t="str">
            <v>P6</v>
          </cell>
          <cell r="DM80">
            <v>4</v>
          </cell>
          <cell r="DN80">
            <v>45960</v>
          </cell>
          <cell r="DP80">
            <v>45955</v>
          </cell>
          <cell r="DQ80">
            <v>45956</v>
          </cell>
          <cell r="DR80">
            <v>45949</v>
          </cell>
          <cell r="DS80">
            <v>45957</v>
          </cell>
          <cell r="DT80">
            <v>45958</v>
          </cell>
          <cell r="DU80">
            <v>45959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/>
          <cell r="EG80"/>
          <cell r="EH80"/>
          <cell r="EI80"/>
        </row>
        <row r="81">
          <cell r="B81" t="str">
            <v>MK68-001080</v>
          </cell>
          <cell r="C81">
            <v>45905</v>
          </cell>
          <cell r="E81" t="str">
            <v>บจก.อินเทคค์ โกลบอล</v>
          </cell>
          <cell r="F81" t="str">
            <v>เพอเฟคค์104 โกลด์</v>
          </cell>
          <cell r="G81">
            <v>19</v>
          </cell>
          <cell r="H81">
            <v>34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มัด80 ใช้สายรัด</v>
          </cell>
          <cell r="AA81">
            <v>109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109</v>
          </cell>
          <cell r="AM81">
            <v>6124</v>
          </cell>
          <cell r="AN81">
            <v>0</v>
          </cell>
          <cell r="AO81" t="str">
            <v>WSWT19251000SM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WRWT251000/WRWT251000</v>
          </cell>
          <cell r="CA81">
            <v>0</v>
          </cell>
          <cell r="DL81" t="str">
            <v>P6</v>
          </cell>
          <cell r="DM81">
            <v>4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19</v>
          </cell>
          <cell r="H82">
            <v>34</v>
          </cell>
          <cell r="I82" t="str">
            <v>ขาว</v>
          </cell>
          <cell r="J82"/>
          <cell r="L82">
            <v>80</v>
          </cell>
          <cell r="M82" t="str">
            <v>±</v>
          </cell>
          <cell r="N82">
            <v>5</v>
          </cell>
          <cell r="R82"/>
          <cell r="T82"/>
          <cell r="U82"/>
          <cell r="V82"/>
          <cell r="X82"/>
          <cell r="Z82"/>
          <cell r="AA82"/>
          <cell r="AB82">
            <v>0</v>
          </cell>
          <cell r="AC82">
            <v>0</v>
          </cell>
          <cell r="AD82"/>
          <cell r="AG82"/>
          <cell r="AI82" t="str">
            <v>ระบุในSD</v>
          </cell>
          <cell r="AJ82"/>
          <cell r="AL82">
            <v>0</v>
          </cell>
          <cell r="AM82"/>
          <cell r="AN82">
            <v>0</v>
          </cell>
          <cell r="AO82" t="str">
            <v>WSWT19251000SM</v>
          </cell>
          <cell r="AQ82">
            <v>10138.867200000001</v>
          </cell>
          <cell r="AR82">
            <v>5139.8424000000005</v>
          </cell>
          <cell r="AS82">
            <v>4999.0247999999992</v>
          </cell>
          <cell r="AT82">
            <v>3688</v>
          </cell>
          <cell r="AU82">
            <v>6450.8671999999997</v>
          </cell>
          <cell r="BZ82" t="str">
            <v>WRWT251000/WRYL251000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/>
          <cell r="EI82">
            <v>0</v>
          </cell>
        </row>
        <row r="83">
          <cell r="B83">
            <v>0</v>
          </cell>
          <cell r="C83"/>
          <cell r="E83"/>
          <cell r="F83"/>
          <cell r="G83">
            <v>20</v>
          </cell>
          <cell r="H83">
            <v>37</v>
          </cell>
          <cell r="I83" t="str">
            <v>ขาว</v>
          </cell>
          <cell r="J83"/>
          <cell r="L83">
            <v>65</v>
          </cell>
          <cell r="M83" t="str">
            <v>±</v>
          </cell>
          <cell r="N83">
            <v>5</v>
          </cell>
          <cell r="R83"/>
          <cell r="T83"/>
          <cell r="U83"/>
          <cell r="V83"/>
          <cell r="X83"/>
          <cell r="Z83"/>
          <cell r="AA83"/>
          <cell r="AB83">
            <v>0</v>
          </cell>
          <cell r="AC83">
            <v>0</v>
          </cell>
          <cell r="AD83"/>
          <cell r="AG83"/>
          <cell r="AI83" t="str">
            <v>ระบุในSD</v>
          </cell>
          <cell r="AJ83"/>
          <cell r="AL83">
            <v>0</v>
          </cell>
          <cell r="AM83"/>
          <cell r="AN83">
            <v>0</v>
          </cell>
          <cell r="AO83" t="str">
            <v>WSWT2025650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BZ83" t="str">
            <v>WRWT25650/WRWT25650</v>
          </cell>
          <cell r="CA83">
            <v>0</v>
          </cell>
          <cell r="DL83"/>
          <cell r="DM83" t="str">
            <v>Lead time</v>
          </cell>
          <cell r="DN83"/>
          <cell r="DP83"/>
          <cell r="DQ83"/>
          <cell r="DR83"/>
          <cell r="DS83"/>
          <cell r="DT83"/>
          <cell r="DU83"/>
          <cell r="DW83"/>
          <cell r="DX83"/>
          <cell r="DY83"/>
          <cell r="DZ83"/>
          <cell r="EA83"/>
          <cell r="EB83"/>
          <cell r="EC83"/>
          <cell r="ED83"/>
          <cell r="EG83"/>
          <cell r="EH83"/>
          <cell r="EI83">
            <v>0</v>
          </cell>
        </row>
        <row r="84">
          <cell r="B84" t="str">
            <v>MK68-001246</v>
          </cell>
          <cell r="C84">
            <v>45948</v>
          </cell>
          <cell r="E84" t="str">
            <v>บจก.เอ็มทีเอส</v>
          </cell>
          <cell r="F84" t="str">
            <v>แป้งหมักไก่แดงMTS(ถุงในเจาะรู)</v>
          </cell>
          <cell r="G84">
            <v>20</v>
          </cell>
          <cell r="H84">
            <v>37</v>
          </cell>
          <cell r="I84" t="str">
            <v>ขาว</v>
          </cell>
          <cell r="J84"/>
          <cell r="L84">
            <v>70</v>
          </cell>
          <cell r="M84" t="str">
            <v>±</v>
          </cell>
          <cell r="N84">
            <v>5</v>
          </cell>
          <cell r="R84" t="str">
            <v>บิด</v>
          </cell>
          <cell r="T84">
            <v>21</v>
          </cell>
          <cell r="U84">
            <v>40</v>
          </cell>
          <cell r="V84">
            <v>40</v>
          </cell>
          <cell r="X84">
            <v>45954</v>
          </cell>
          <cell r="Z84" t="str">
            <v>500กระสอบ</v>
          </cell>
          <cell r="AA84">
            <v>4000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4000</v>
          </cell>
          <cell r="AL84">
            <v>0</v>
          </cell>
          <cell r="AM84">
            <v>4200</v>
          </cell>
          <cell r="AN84">
            <v>0</v>
          </cell>
          <cell r="AO84" t="str">
            <v>WSWT2025700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WRWT25800/WRWT25650</v>
          </cell>
          <cell r="CA84">
            <v>0</v>
          </cell>
          <cell r="DL84" t="str">
            <v>P9</v>
          </cell>
          <cell r="DM84">
            <v>3</v>
          </cell>
          <cell r="DN84">
            <v>45954</v>
          </cell>
          <cell r="DP84">
            <v>45949</v>
          </cell>
          <cell r="DQ84"/>
          <cell r="DR84">
            <v>45944</v>
          </cell>
          <cell r="DS84">
            <v>45951</v>
          </cell>
          <cell r="DT84">
            <v>45952</v>
          </cell>
          <cell r="DU84">
            <v>45952</v>
          </cell>
          <cell r="DW84">
            <v>45953</v>
          </cell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 xml:space="preserve"> /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20</v>
          </cell>
          <cell r="H85">
            <v>37</v>
          </cell>
          <cell r="I85" t="str">
            <v>ขาว</v>
          </cell>
          <cell r="J85"/>
          <cell r="L85">
            <v>70</v>
          </cell>
          <cell r="M85" t="str">
            <v>±</v>
          </cell>
          <cell r="N85">
            <v>5</v>
          </cell>
          <cell r="R85"/>
          <cell r="T85"/>
          <cell r="U85"/>
          <cell r="V85"/>
          <cell r="X85"/>
          <cell r="Z85"/>
          <cell r="AA85"/>
          <cell r="AB85">
            <v>0</v>
          </cell>
          <cell r="AC85">
            <v>0</v>
          </cell>
          <cell r="AD85"/>
          <cell r="AG85"/>
          <cell r="AI85" t="str">
            <v>ระบุในSD</v>
          </cell>
          <cell r="AJ85"/>
          <cell r="AL85">
            <v>0</v>
          </cell>
          <cell r="AM85"/>
          <cell r="AN85">
            <v>0</v>
          </cell>
          <cell r="AO85" t="str">
            <v>WSWT2025700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WRWT25800/WRWT25650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/>
          <cell r="EI85">
            <v>0</v>
          </cell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 t="str">
            <v>ขุนศึกเบอร์ 1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45954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5100</v>
          </cell>
          <cell r="AL86">
            <v>0</v>
          </cell>
          <cell r="AM86">
            <v>5050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45954</v>
          </cell>
          <cell r="DP86">
            <v>45949</v>
          </cell>
          <cell r="DQ86">
            <v>45950</v>
          </cell>
          <cell r="DR86">
            <v>45943</v>
          </cell>
          <cell r="DS86">
            <v>45951</v>
          </cell>
          <cell r="DT86">
            <v>45952</v>
          </cell>
          <cell r="DU86">
            <v>45953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>
            <v>953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45961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5000</v>
          </cell>
          <cell r="AL87">
            <v>0</v>
          </cell>
          <cell r="AM87">
            <v>5482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45961</v>
          </cell>
          <cell r="DP87">
            <v>45956</v>
          </cell>
          <cell r="DQ87">
            <v>45957</v>
          </cell>
          <cell r="DR87">
            <v>45950</v>
          </cell>
          <cell r="DS87">
            <v>45958</v>
          </cell>
          <cell r="DT87">
            <v>45959</v>
          </cell>
          <cell r="DU87">
            <v>45960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ไอฟีดสุกร เบอร์ 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45957</v>
          </cell>
          <cell r="Z88" t="str">
            <v xml:space="preserve">300กระสอบแบนเต็มใบ </v>
          </cell>
          <cell r="AA88">
            <v>3500</v>
          </cell>
          <cell r="AB88">
            <v>0</v>
          </cell>
          <cell r="AC88">
            <v>0</v>
          </cell>
          <cell r="AD88">
            <v>0</v>
          </cell>
          <cell r="AG88" t="str">
            <v>ลบสี</v>
          </cell>
          <cell r="AI88"/>
          <cell r="AJ88">
            <v>3500</v>
          </cell>
          <cell r="AL88">
            <v>0</v>
          </cell>
          <cell r="AM88">
            <v>3700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45957</v>
          </cell>
          <cell r="DP88">
            <v>45952</v>
          </cell>
          <cell r="DQ88">
            <v>45953</v>
          </cell>
          <cell r="DR88">
            <v>45946</v>
          </cell>
          <cell r="DS88">
            <v>45954</v>
          </cell>
          <cell r="DT88">
            <v>45955</v>
          </cell>
          <cell r="DU88">
            <v>45956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 t="str">
            <v>ขุนศึกเบอร์ 2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45958</v>
          </cell>
          <cell r="Z89" t="str">
            <v xml:space="preserve">300กระสอบแบนเต็มใบ 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>
            <v>0</v>
          </cell>
          <cell r="AJ89">
            <v>5000</v>
          </cell>
          <cell r="AL89">
            <v>0</v>
          </cell>
          <cell r="AM89">
            <v>5100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45958</v>
          </cell>
          <cell r="DP89">
            <v>45953</v>
          </cell>
          <cell r="DQ89">
            <v>45954</v>
          </cell>
          <cell r="DR89">
            <v>45947</v>
          </cell>
          <cell r="DS89">
            <v>45955</v>
          </cell>
          <cell r="DT89">
            <v>45956</v>
          </cell>
          <cell r="DU89">
            <v>45957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MK68-001119</v>
          </cell>
          <cell r="C90">
            <v>45916</v>
          </cell>
          <cell r="E90" t="str">
            <v>บจก.ซันฟีด</v>
          </cell>
          <cell r="F90" t="str">
            <v>ขุนศึกเบอร์ 1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+</v>
          </cell>
          <cell r="N90"/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45959</v>
          </cell>
          <cell r="Z90" t="str">
            <v xml:space="preserve">300กระสอบแบนเต็มใบ </v>
          </cell>
          <cell r="AA90">
            <v>7500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7500</v>
          </cell>
          <cell r="AL90">
            <v>0</v>
          </cell>
          <cell r="AM90">
            <v>7600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45959</v>
          </cell>
          <cell r="DP90">
            <v>45954</v>
          </cell>
          <cell r="DQ90">
            <v>45955</v>
          </cell>
          <cell r="DR90">
            <v>45948</v>
          </cell>
          <cell r="DS90">
            <v>45956</v>
          </cell>
          <cell r="DT90">
            <v>45957</v>
          </cell>
          <cell r="DU90">
            <v>45958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MK68-001027</v>
          </cell>
          <cell r="C91">
            <v>45892</v>
          </cell>
          <cell r="E91" t="str">
            <v>บจก.เอสพีเอ็ม อาหารสัตว์</v>
          </cell>
          <cell r="F91" t="str">
            <v>นีโอ 05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45960</v>
          </cell>
          <cell r="Z91" t="str">
            <v>500กระสอบแบน</v>
          </cell>
          <cell r="AA91">
            <v>6000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6000</v>
          </cell>
          <cell r="AL91">
            <v>0</v>
          </cell>
          <cell r="AM91">
            <v>6100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45960</v>
          </cell>
          <cell r="DP91">
            <v>45955</v>
          </cell>
          <cell r="DQ91">
            <v>45956</v>
          </cell>
          <cell r="DR91">
            <v>45949</v>
          </cell>
          <cell r="DS91">
            <v>45957</v>
          </cell>
          <cell r="DT91">
            <v>45958</v>
          </cell>
          <cell r="DU91">
            <v>45959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>
            <v>952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45958</v>
          </cell>
          <cell r="Z92" t="str">
            <v xml:space="preserve">300กระสอบแบนเต็มใบ 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4596</v>
          </cell>
          <cell r="AL92">
            <v>404</v>
          </cell>
          <cell r="AM92">
            <v>5050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45958</v>
          </cell>
          <cell r="DP92">
            <v>45953</v>
          </cell>
          <cell r="DQ92">
            <v>45954</v>
          </cell>
          <cell r="DR92">
            <v>45947</v>
          </cell>
          <cell r="DS92">
            <v>45955</v>
          </cell>
          <cell r="DT92">
            <v>45956</v>
          </cell>
          <cell r="DU92">
            <v>45957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MK68-001253</v>
          </cell>
          <cell r="C93">
            <v>45951</v>
          </cell>
          <cell r="E93" t="str">
            <v>บจก.อินเทคค์ โกลบอล</v>
          </cell>
          <cell r="F93" t="str">
            <v>เฟิร์สช้อย 902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จับจีบ4"</v>
          </cell>
          <cell r="T93" t="str">
            <v>ไม่สวมถุงใน</v>
          </cell>
          <cell r="U93"/>
          <cell r="V93"/>
          <cell r="X93">
            <v>45960</v>
          </cell>
          <cell r="Z93" t="str">
            <v>มัด80 ใช้สายรัด</v>
          </cell>
          <cell r="AA93">
            <v>5040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5040</v>
          </cell>
          <cell r="AM93"/>
          <cell r="AN93">
            <v>5292</v>
          </cell>
          <cell r="AO93" t="str">
            <v>WSWT2025800SM</v>
          </cell>
          <cell r="AQ93">
            <v>5280.6600000000008</v>
          </cell>
          <cell r="AR93">
            <v>5280.6600000000008</v>
          </cell>
          <cell r="AS93">
            <v>0</v>
          </cell>
          <cell r="AT93">
            <v>5280.6600000000008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45960</v>
          </cell>
          <cell r="DP93">
            <v>45955</v>
          </cell>
          <cell r="DQ93">
            <v>45956</v>
          </cell>
          <cell r="DR93">
            <v>45949</v>
          </cell>
          <cell r="DS93">
            <v>45957</v>
          </cell>
          <cell r="DT93">
            <v>45958</v>
          </cell>
          <cell r="DU93">
            <v>45959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MK68-001079</v>
          </cell>
          <cell r="C94">
            <v>45905</v>
          </cell>
          <cell r="E94" t="str">
            <v>บจก.อินเทคค์ โกลบอล</v>
          </cell>
          <cell r="F94" t="str">
            <v>เฟิร์สช้อย 902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จับจีบ4"</v>
          </cell>
          <cell r="T94" t="str">
            <v>ไม่สวมถุงใน</v>
          </cell>
          <cell r="U94"/>
          <cell r="V94"/>
          <cell r="X94">
            <v>45960</v>
          </cell>
          <cell r="Z94" t="str">
            <v>มัด80 ใช้สายรัด</v>
          </cell>
          <cell r="AA94">
            <v>243</v>
          </cell>
          <cell r="AB94">
            <v>0</v>
          </cell>
          <cell r="AC94">
            <v>0</v>
          </cell>
          <cell r="AD94">
            <v>0</v>
          </cell>
          <cell r="AG94" t="str">
            <v>ลบสี</v>
          </cell>
          <cell r="AI94"/>
          <cell r="AJ94">
            <v>0</v>
          </cell>
          <cell r="AL94">
            <v>243</v>
          </cell>
          <cell r="AM94">
            <v>0</v>
          </cell>
          <cell r="AN94">
            <v>255.15</v>
          </cell>
          <cell r="AO94" t="str">
            <v>WSWT2025800SM</v>
          </cell>
          <cell r="AQ94">
            <v>254.60325000000003</v>
          </cell>
          <cell r="AR94">
            <v>254.60325000000003</v>
          </cell>
          <cell r="AS94">
            <v>0</v>
          </cell>
          <cell r="AT94">
            <v>254.60325000000003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45960</v>
          </cell>
          <cell r="DP94">
            <v>45955</v>
          </cell>
          <cell r="DQ94">
            <v>45956</v>
          </cell>
          <cell r="DR94">
            <v>45949</v>
          </cell>
          <cell r="DS94">
            <v>45957</v>
          </cell>
          <cell r="DT94">
            <v>45958</v>
          </cell>
          <cell r="DU94">
            <v>45959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MK68-001253</v>
          </cell>
          <cell r="C95">
            <v>45951</v>
          </cell>
          <cell r="E95" t="str">
            <v>บจก.อินเทคค์ โกลบอล</v>
          </cell>
          <cell r="F95" t="str">
            <v>เฟิร์สช้อย 911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จับจีบ4"</v>
          </cell>
          <cell r="T95" t="str">
            <v>ไม่สวมถุงใน</v>
          </cell>
          <cell r="U95"/>
          <cell r="V95"/>
          <cell r="X95">
            <v>45960</v>
          </cell>
          <cell r="Z95" t="str">
            <v>มัด80 ใช้สายรัด</v>
          </cell>
          <cell r="AA95">
            <v>5040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5040</v>
          </cell>
          <cell r="AM95"/>
          <cell r="AN95">
            <v>5292</v>
          </cell>
          <cell r="AO95" t="str">
            <v>WSWT2025800SM</v>
          </cell>
          <cell r="AQ95">
            <v>5280.6600000000008</v>
          </cell>
          <cell r="AR95">
            <v>5280.6600000000008</v>
          </cell>
          <cell r="AS95">
            <v>0</v>
          </cell>
          <cell r="AT95">
            <v>5280.6600000000008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45960</v>
          </cell>
          <cell r="DP95">
            <v>45955</v>
          </cell>
          <cell r="DQ95">
            <v>45956</v>
          </cell>
          <cell r="DR95">
            <v>45949</v>
          </cell>
          <cell r="DS95">
            <v>45957</v>
          </cell>
          <cell r="DT95">
            <v>45958</v>
          </cell>
          <cell r="DU95">
            <v>45959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MK68-001254</v>
          </cell>
          <cell r="C96">
            <v>45951</v>
          </cell>
          <cell r="E96" t="str">
            <v>บจก.อินเทคค์ โกลบอล</v>
          </cell>
          <cell r="F96" t="str">
            <v>เฟิร์สช้อย 912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จับจีบ4"</v>
          </cell>
          <cell r="T96" t="str">
            <v>ไม่สวมถุงใน</v>
          </cell>
          <cell r="U96"/>
          <cell r="V96"/>
          <cell r="X96">
            <v>45960</v>
          </cell>
          <cell r="Z96" t="str">
            <v>มัด80 ใช้สายรัด</v>
          </cell>
          <cell r="AA96">
            <v>20000</v>
          </cell>
          <cell r="AB96">
            <v>0</v>
          </cell>
          <cell r="AC96">
            <v>0</v>
          </cell>
          <cell r="AD96">
            <v>0</v>
          </cell>
          <cell r="AG96" t="str">
            <v>4/11 10000   10/11   10000</v>
          </cell>
          <cell r="AI96"/>
          <cell r="AJ96">
            <v>0</v>
          </cell>
          <cell r="AL96">
            <v>20000</v>
          </cell>
          <cell r="AM96"/>
          <cell r="AN96">
            <v>21000</v>
          </cell>
          <cell r="AO96" t="str">
            <v>WSWT2025800SM</v>
          </cell>
          <cell r="AQ96">
            <v>20955</v>
          </cell>
          <cell r="AR96">
            <v>20955</v>
          </cell>
          <cell r="AS96">
            <v>0</v>
          </cell>
          <cell r="AT96">
            <v>20955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45960</v>
          </cell>
          <cell r="DP96">
            <v>45955</v>
          </cell>
          <cell r="DQ96">
            <v>45956</v>
          </cell>
          <cell r="DR96">
            <v>45949</v>
          </cell>
          <cell r="DS96">
            <v>45957</v>
          </cell>
          <cell r="DT96">
            <v>45958</v>
          </cell>
          <cell r="DU96">
            <v>45959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MK68-001121</v>
          </cell>
          <cell r="C97">
            <v>45919</v>
          </cell>
          <cell r="E97" t="str">
            <v>บจก.อินเทคค์ โกลบอล</v>
          </cell>
          <cell r="F97" t="str">
            <v>เฟิร์สช้อย 912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>
            <v>45960</v>
          </cell>
          <cell r="Z97" t="str">
            <v>มัด80 ใช้สายรัด</v>
          </cell>
          <cell r="AA97">
            <v>604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604</v>
          </cell>
          <cell r="AM97">
            <v>0</v>
          </cell>
          <cell r="AN97">
            <v>634.20000000000005</v>
          </cell>
          <cell r="AO97" t="str">
            <v>WSWT2025800SM</v>
          </cell>
          <cell r="AQ97">
            <v>632.84100000000012</v>
          </cell>
          <cell r="AR97">
            <v>632.84100000000012</v>
          </cell>
          <cell r="AS97">
            <v>0</v>
          </cell>
          <cell r="AT97">
            <v>632.84100000000012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45960</v>
          </cell>
          <cell r="DP97">
            <v>45955</v>
          </cell>
          <cell r="DQ97">
            <v>45956</v>
          </cell>
          <cell r="DR97">
            <v>45949</v>
          </cell>
          <cell r="DS97">
            <v>45957</v>
          </cell>
          <cell r="DT97">
            <v>45958</v>
          </cell>
          <cell r="DU97">
            <v>45959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MK68-001254</v>
          </cell>
          <cell r="C98">
            <v>45951</v>
          </cell>
          <cell r="E98" t="str">
            <v>บจก.อินเทคค์ โกลบอล</v>
          </cell>
          <cell r="F98" t="str">
            <v>เฟิร์สช้อย 913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>
            <v>45960</v>
          </cell>
          <cell r="Z98" t="str">
            <v>มัด80 ใช้สายรัด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10000</v>
          </cell>
          <cell r="AM98"/>
          <cell r="AN98">
            <v>10500</v>
          </cell>
          <cell r="AO98" t="str">
            <v>WSWT2025800SM</v>
          </cell>
          <cell r="AQ98">
            <v>10477.5</v>
          </cell>
          <cell r="AR98">
            <v>10477.5</v>
          </cell>
          <cell r="AS98">
            <v>0</v>
          </cell>
          <cell r="AT98">
            <v>10477.5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45960</v>
          </cell>
          <cell r="DP98">
            <v>45955</v>
          </cell>
          <cell r="DQ98">
            <v>45956</v>
          </cell>
          <cell r="DR98">
            <v>45949</v>
          </cell>
          <cell r="DS98">
            <v>45957</v>
          </cell>
          <cell r="DT98">
            <v>45958</v>
          </cell>
          <cell r="DU98">
            <v>45959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MK68-001255</v>
          </cell>
          <cell r="C99">
            <v>45951</v>
          </cell>
          <cell r="E99" t="str">
            <v>บจก.อินเทคค์ โกลบอล</v>
          </cell>
          <cell r="F99" t="str">
            <v>เฟิร์สช้อย 914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จับจีบ4"</v>
          </cell>
          <cell r="T99" t="str">
            <v>ไม่สวมถุงใน</v>
          </cell>
          <cell r="U99"/>
          <cell r="V99"/>
          <cell r="X99">
            <v>45960</v>
          </cell>
          <cell r="Z99" t="str">
            <v>มัด80 ใช้สายรัด</v>
          </cell>
          <cell r="AA99">
            <v>5040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5040</v>
          </cell>
          <cell r="AM99"/>
          <cell r="AN99">
            <v>5292</v>
          </cell>
          <cell r="AO99" t="str">
            <v>WSWT2025800SM</v>
          </cell>
          <cell r="AQ99">
            <v>5280.6600000000008</v>
          </cell>
          <cell r="AR99">
            <v>5280.6600000000008</v>
          </cell>
          <cell r="AS99">
            <v>0</v>
          </cell>
          <cell r="AT99">
            <v>5280.6600000000008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45960</v>
          </cell>
          <cell r="DP99">
            <v>45955</v>
          </cell>
          <cell r="DQ99">
            <v>45956</v>
          </cell>
          <cell r="DR99">
            <v>45949</v>
          </cell>
          <cell r="DS99">
            <v>45957</v>
          </cell>
          <cell r="DT99">
            <v>45958</v>
          </cell>
          <cell r="DU99">
            <v>45959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MK68-001255</v>
          </cell>
          <cell r="C100">
            <v>45951</v>
          </cell>
          <cell r="E100" t="str">
            <v>บจก.อินเทคค์ โกลบอล</v>
          </cell>
          <cell r="F100" t="str">
            <v>เพอเฟคค์ 911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จับจีบ4"</v>
          </cell>
          <cell r="T100" t="str">
            <v>ไม่สวมถุงใน</v>
          </cell>
          <cell r="U100"/>
          <cell r="V100"/>
          <cell r="X100">
            <v>45960</v>
          </cell>
          <cell r="Z100" t="str">
            <v>มัด80 ใช้สายรัด</v>
          </cell>
          <cell r="AA100">
            <v>5040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5040</v>
          </cell>
          <cell r="AM100"/>
          <cell r="AN100">
            <v>5292</v>
          </cell>
          <cell r="AO100" t="str">
            <v>WSWT2025800SM</v>
          </cell>
          <cell r="AQ100">
            <v>5280.6600000000008</v>
          </cell>
          <cell r="AR100">
            <v>5280.6600000000008</v>
          </cell>
          <cell r="AS100">
            <v>0</v>
          </cell>
          <cell r="AT100">
            <v>0</v>
          </cell>
          <cell r="AU100">
            <v>5280.6600000000008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45960</v>
          </cell>
          <cell r="DP100">
            <v>45955</v>
          </cell>
          <cell r="DQ100">
            <v>45956</v>
          </cell>
          <cell r="DR100">
            <v>45949</v>
          </cell>
          <cell r="DS100">
            <v>45957</v>
          </cell>
          <cell r="DT100">
            <v>45958</v>
          </cell>
          <cell r="DU100">
            <v>45959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MK68-001256</v>
          </cell>
          <cell r="C101">
            <v>45951</v>
          </cell>
          <cell r="E101" t="str">
            <v>บจก.อินเทคค์ โกลบอล</v>
          </cell>
          <cell r="F101" t="str">
            <v>เพอเฟคค์ 912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จับจีบ4"</v>
          </cell>
          <cell r="T101" t="str">
            <v>ไม่สวมถุงใน</v>
          </cell>
          <cell r="U101"/>
          <cell r="V101"/>
          <cell r="X101">
            <v>45960</v>
          </cell>
          <cell r="Z101" t="str">
            <v>มัด80 ใช้สายรัด</v>
          </cell>
          <cell r="AA101">
            <v>10000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10000</v>
          </cell>
          <cell r="AM101"/>
          <cell r="AN101">
            <v>10500</v>
          </cell>
          <cell r="AO101" t="str">
            <v>WSWT2025800SM</v>
          </cell>
          <cell r="AQ101">
            <v>10477.5</v>
          </cell>
          <cell r="AR101">
            <v>10477.5</v>
          </cell>
          <cell r="AS101">
            <v>0</v>
          </cell>
          <cell r="AT101">
            <v>10477.5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45960</v>
          </cell>
          <cell r="DP101">
            <v>45955</v>
          </cell>
          <cell r="DQ101">
            <v>45956</v>
          </cell>
          <cell r="DR101">
            <v>45949</v>
          </cell>
          <cell r="DS101">
            <v>45957</v>
          </cell>
          <cell r="DT101">
            <v>45958</v>
          </cell>
          <cell r="DU101">
            <v>45959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MK68-001123</v>
          </cell>
          <cell r="C102">
            <v>45919</v>
          </cell>
          <cell r="E102" t="str">
            <v>บจก.อินเทคค์ โกลบอล</v>
          </cell>
          <cell r="F102" t="str">
            <v>เพอเฟคค์ 912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จับจีบ4"</v>
          </cell>
          <cell r="T102" t="str">
            <v>ไม่สวมถุงใน</v>
          </cell>
          <cell r="U102"/>
          <cell r="V102"/>
          <cell r="X102">
            <v>45960</v>
          </cell>
          <cell r="Z102" t="str">
            <v>มัด80 ใช้สายรัด</v>
          </cell>
          <cell r="AA102">
            <v>928</v>
          </cell>
          <cell r="AB102">
            <v>0</v>
          </cell>
          <cell r="AC102">
            <v>0</v>
          </cell>
          <cell r="AD102">
            <v>0</v>
          </cell>
          <cell r="AG102" t="str">
            <v>ลบสีจำนวนมาก</v>
          </cell>
          <cell r="AI102"/>
          <cell r="AJ102">
            <v>0</v>
          </cell>
          <cell r="AL102">
            <v>928</v>
          </cell>
          <cell r="AM102">
            <v>0</v>
          </cell>
          <cell r="AN102">
            <v>974.40000000000009</v>
          </cell>
          <cell r="AO102" t="str">
            <v>WSWT2025800SM</v>
          </cell>
          <cell r="AQ102">
            <v>972.31200000000001</v>
          </cell>
          <cell r="AR102">
            <v>972.31200000000001</v>
          </cell>
          <cell r="AS102">
            <v>0</v>
          </cell>
          <cell r="AT102">
            <v>972.31200000000001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45960</v>
          </cell>
          <cell r="DP102">
            <v>45955</v>
          </cell>
          <cell r="DQ102">
            <v>45956</v>
          </cell>
          <cell r="DR102">
            <v>45949</v>
          </cell>
          <cell r="DS102">
            <v>45957</v>
          </cell>
          <cell r="DT102">
            <v>45958</v>
          </cell>
          <cell r="DU102">
            <v>45959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MK68-001256</v>
          </cell>
          <cell r="C103">
            <v>45951</v>
          </cell>
          <cell r="E103" t="str">
            <v>บจก.อินเทคค์ โกลบอล</v>
          </cell>
          <cell r="F103" t="str">
            <v>เพอเฟคค์ 914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จับจีบ4"</v>
          </cell>
          <cell r="T103" t="str">
            <v>ไม่สวมถุงใน</v>
          </cell>
          <cell r="U103"/>
          <cell r="V103"/>
          <cell r="X103">
            <v>45960</v>
          </cell>
          <cell r="Z103" t="str">
            <v>มัด80 ใช้สายรัด</v>
          </cell>
          <cell r="AA103">
            <v>20000</v>
          </cell>
          <cell r="AB103">
            <v>0</v>
          </cell>
          <cell r="AC103">
            <v>0</v>
          </cell>
          <cell r="AD103">
            <v>0</v>
          </cell>
          <cell r="AG103" t="str">
            <v>3/11  10000    10/11   10000</v>
          </cell>
          <cell r="AI103"/>
          <cell r="AJ103">
            <v>0</v>
          </cell>
          <cell r="AL103">
            <v>20000</v>
          </cell>
          <cell r="AM103"/>
          <cell r="AN103">
            <v>21000</v>
          </cell>
          <cell r="AO103" t="str">
            <v>WSWT2025800SM</v>
          </cell>
          <cell r="AQ103">
            <v>20955</v>
          </cell>
          <cell r="AR103">
            <v>13246</v>
          </cell>
          <cell r="AS103">
            <v>7709</v>
          </cell>
          <cell r="AT103">
            <v>0</v>
          </cell>
          <cell r="AU103">
            <v>20955</v>
          </cell>
          <cell r="BZ103" t="str">
            <v>WRWT25850/WRWT25850</v>
          </cell>
          <cell r="CA103">
            <v>582.45777777777766</v>
          </cell>
          <cell r="DL103" t="str">
            <v>P6</v>
          </cell>
          <cell r="DM103">
            <v>4</v>
          </cell>
          <cell r="DN103">
            <v>45960</v>
          </cell>
          <cell r="DP103">
            <v>45955</v>
          </cell>
          <cell r="DQ103">
            <v>45956</v>
          </cell>
          <cell r="DR103">
            <v>45949</v>
          </cell>
          <cell r="DS103">
            <v>45957</v>
          </cell>
          <cell r="DT103">
            <v>45958</v>
          </cell>
          <cell r="DU103">
            <v>45959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MK68-001122</v>
          </cell>
          <cell r="C104">
            <v>45919</v>
          </cell>
          <cell r="E104" t="str">
            <v>บจก.อินเทคค์ โกลบอล</v>
          </cell>
          <cell r="F104" t="str">
            <v>เพอเฟคค์ 914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จับจีบ4"</v>
          </cell>
          <cell r="T104" t="str">
            <v>ไม่สวมถุงใน</v>
          </cell>
          <cell r="U104"/>
          <cell r="V104"/>
          <cell r="X104">
            <v>45960</v>
          </cell>
          <cell r="Z104" t="str">
            <v>มัด80 ใช้สายรัด</v>
          </cell>
          <cell r="AA104">
            <v>1174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1174</v>
          </cell>
          <cell r="AM104">
            <v>0</v>
          </cell>
          <cell r="AN104">
            <v>1232.7</v>
          </cell>
          <cell r="AO104" t="str">
            <v>WSWT2025800SM</v>
          </cell>
          <cell r="AQ104">
            <v>1230.0585000000003</v>
          </cell>
          <cell r="AR104">
            <v>0</v>
          </cell>
          <cell r="AS104">
            <v>1230.0585000000003</v>
          </cell>
          <cell r="AT104">
            <v>0</v>
          </cell>
          <cell r="AU104">
            <v>1230.0585000000003</v>
          </cell>
          <cell r="BZ104" t="str">
            <v>WRWT25850/WRWT25850</v>
          </cell>
          <cell r="CA104">
            <v>92.937753333333347</v>
          </cell>
          <cell r="DL104" t="str">
            <v>P6</v>
          </cell>
          <cell r="DM104">
            <v>4</v>
          </cell>
          <cell r="DN104">
            <v>45960</v>
          </cell>
          <cell r="DP104">
            <v>45955</v>
          </cell>
          <cell r="DQ104">
            <v>45956</v>
          </cell>
          <cell r="DR104">
            <v>45949</v>
          </cell>
          <cell r="DS104">
            <v>45957</v>
          </cell>
          <cell r="DT104">
            <v>45958</v>
          </cell>
          <cell r="DU104">
            <v>45959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MK68-001257</v>
          </cell>
          <cell r="C105">
            <v>45951</v>
          </cell>
          <cell r="E105" t="str">
            <v>บจก.อินเทคค์ โกลบอล</v>
          </cell>
          <cell r="F105" t="str">
            <v>เพอเฟคค์ 913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จับจีบ4"</v>
          </cell>
          <cell r="T105" t="str">
            <v>ไม่สวมถุงใน</v>
          </cell>
          <cell r="U105"/>
          <cell r="V105"/>
          <cell r="X105">
            <v>45960</v>
          </cell>
          <cell r="Z105" t="str">
            <v>มัด80 ใช้สายรัด</v>
          </cell>
          <cell r="AA105">
            <v>30000</v>
          </cell>
          <cell r="AB105">
            <v>0</v>
          </cell>
          <cell r="AC105">
            <v>0</v>
          </cell>
          <cell r="AD105">
            <v>0</v>
          </cell>
          <cell r="AG105" t="str">
            <v>3/11,10000  10/11,10000  17/11 ,10000</v>
          </cell>
          <cell r="AI105"/>
          <cell r="AJ105">
            <v>0</v>
          </cell>
          <cell r="AL105">
            <v>30000</v>
          </cell>
          <cell r="AM105"/>
          <cell r="AN105">
            <v>31500</v>
          </cell>
          <cell r="AO105" t="str">
            <v>WSWT2025800SM</v>
          </cell>
          <cell r="AQ105">
            <v>31432.500000000004</v>
          </cell>
          <cell r="AR105">
            <v>0</v>
          </cell>
          <cell r="AS105">
            <v>31432.500000000004</v>
          </cell>
          <cell r="AT105">
            <v>0</v>
          </cell>
          <cell r="AU105">
            <v>31432.500000000004</v>
          </cell>
          <cell r="BZ105" t="str">
            <v>WRWT25850/WRWT25850</v>
          </cell>
          <cell r="CA105">
            <v>2374.8999999999996</v>
          </cell>
          <cell r="DL105" t="str">
            <v>P6</v>
          </cell>
          <cell r="DM105">
            <v>4</v>
          </cell>
          <cell r="DN105">
            <v>45960</v>
          </cell>
          <cell r="DP105">
            <v>45955</v>
          </cell>
          <cell r="DQ105">
            <v>45956</v>
          </cell>
          <cell r="DR105">
            <v>45949</v>
          </cell>
          <cell r="DS105">
            <v>45957</v>
          </cell>
          <cell r="DT105">
            <v>45958</v>
          </cell>
          <cell r="DU105">
            <v>45959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MK68-001124</v>
          </cell>
          <cell r="C106">
            <v>45919</v>
          </cell>
          <cell r="E106" t="str">
            <v>บจก.อินเทคค์ โกลบอล</v>
          </cell>
          <cell r="F106" t="str">
            <v>เพอเฟคค์ 913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>
            <v>45960</v>
          </cell>
          <cell r="Z106" t="str">
            <v>มัด80 ใช้สายรัด</v>
          </cell>
          <cell r="AA106">
            <v>1933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1933</v>
          </cell>
          <cell r="AM106">
            <v>0</v>
          </cell>
          <cell r="AN106">
            <v>2029.65</v>
          </cell>
          <cell r="AO106" t="str">
            <v>WSWT2025800SM</v>
          </cell>
          <cell r="AQ106">
            <v>2025.3007500000003</v>
          </cell>
          <cell r="AR106">
            <v>2025.3007500000003</v>
          </cell>
          <cell r="AS106">
            <v>0</v>
          </cell>
          <cell r="AT106">
            <v>2025.3007500000003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45960</v>
          </cell>
          <cell r="DP106">
            <v>45955</v>
          </cell>
          <cell r="DQ106">
            <v>45956</v>
          </cell>
          <cell r="DR106">
            <v>45949</v>
          </cell>
          <cell r="DS106">
            <v>45957</v>
          </cell>
          <cell r="DT106">
            <v>45958</v>
          </cell>
          <cell r="DU106">
            <v>45959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MK68-001262</v>
          </cell>
          <cell r="C107">
            <v>45951</v>
          </cell>
          <cell r="E107" t="str">
            <v>บจก.อินเทคค์ โกลบอล</v>
          </cell>
          <cell r="F107" t="str">
            <v>สุบรรณ 222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จับจีบ3.5"</v>
          </cell>
          <cell r="T107" t="str">
            <v>ไม่สวมถุงใน</v>
          </cell>
          <cell r="U107"/>
          <cell r="V107"/>
          <cell r="X107">
            <v>45960</v>
          </cell>
          <cell r="Z107" t="str">
            <v>มัด80 ใช้สายรัด</v>
          </cell>
          <cell r="AA107">
            <v>5040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5040</v>
          </cell>
          <cell r="AM107"/>
          <cell r="AN107">
            <v>5292</v>
          </cell>
          <cell r="AO107" t="str">
            <v>WSWT2025800SM</v>
          </cell>
          <cell r="AQ107">
            <v>5280.6600000000008</v>
          </cell>
          <cell r="AR107">
            <v>5280.6600000000008</v>
          </cell>
          <cell r="AS107">
            <v>0</v>
          </cell>
          <cell r="AT107">
            <v>5280.6600000000008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45960</v>
          </cell>
          <cell r="DP107">
            <v>45955</v>
          </cell>
          <cell r="DQ107">
            <v>45956</v>
          </cell>
          <cell r="DR107">
            <v>45949</v>
          </cell>
          <cell r="DS107">
            <v>45957</v>
          </cell>
          <cell r="DT107">
            <v>45958</v>
          </cell>
          <cell r="DU107">
            <v>45959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MK68-001262</v>
          </cell>
          <cell r="C108">
            <v>45951</v>
          </cell>
          <cell r="E108" t="str">
            <v>บจก.อินเทคค์ โกลบอล</v>
          </cell>
          <cell r="F108" t="str">
            <v>สุบรรณ 333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จับจีบ3.5"</v>
          </cell>
          <cell r="T108" t="str">
            <v>ไม่สวมถุงใน</v>
          </cell>
          <cell r="U108"/>
          <cell r="V108"/>
          <cell r="X108">
            <v>45960</v>
          </cell>
          <cell r="Z108" t="str">
            <v>มัด80 ใช้สายรัด</v>
          </cell>
          <cell r="AA108">
            <v>5040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5040</v>
          </cell>
          <cell r="AM108"/>
          <cell r="AN108">
            <v>5292</v>
          </cell>
          <cell r="AO108" t="str">
            <v>WSWT2025800SM</v>
          </cell>
          <cell r="AQ108">
            <v>5280.6600000000008</v>
          </cell>
          <cell r="AR108">
            <v>5280.6600000000008</v>
          </cell>
          <cell r="AS108">
            <v>0</v>
          </cell>
          <cell r="AT108">
            <v>5280.6600000000008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45960</v>
          </cell>
          <cell r="DP108">
            <v>45955</v>
          </cell>
          <cell r="DQ108">
            <v>45956</v>
          </cell>
          <cell r="DR108">
            <v>45949</v>
          </cell>
          <cell r="DS108">
            <v>45957</v>
          </cell>
          <cell r="DT108">
            <v>45958</v>
          </cell>
          <cell r="DU108">
            <v>45959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MK68-001263</v>
          </cell>
          <cell r="C109">
            <v>45951</v>
          </cell>
          <cell r="E109" t="str">
            <v>บจก.อินเทคค์ โกลบอล</v>
          </cell>
          <cell r="F109" t="str">
            <v>เฟิร์สคลาส 912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>
            <v>45960</v>
          </cell>
          <cell r="Z109" t="str">
            <v>มัด80 ใช้สายรัด</v>
          </cell>
          <cell r="AA109">
            <v>5040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5040</v>
          </cell>
          <cell r="AM109"/>
          <cell r="AN109">
            <v>5292</v>
          </cell>
          <cell r="AO109" t="str">
            <v>WSWT2025800SM</v>
          </cell>
          <cell r="AQ109">
            <v>5139.8424000000005</v>
          </cell>
          <cell r="AR109">
            <v>5139.8424000000005</v>
          </cell>
          <cell r="AS109">
            <v>0</v>
          </cell>
          <cell r="AT109">
            <v>5139.8424000000005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45960</v>
          </cell>
          <cell r="DP109">
            <v>45955</v>
          </cell>
          <cell r="DQ109">
            <v>45956</v>
          </cell>
          <cell r="DR109">
            <v>45949</v>
          </cell>
          <cell r="DS109">
            <v>45957</v>
          </cell>
          <cell r="DT109">
            <v>45958</v>
          </cell>
          <cell r="DU109">
            <v>45959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 t="str">
            <v>007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ไม่</v>
          </cell>
          <cell r="T110" t="str">
            <v>ไม่สวมถุงใน</v>
          </cell>
          <cell r="U110"/>
          <cell r="V110"/>
          <cell r="X110">
            <v>45961</v>
          </cell>
          <cell r="Z110" t="str">
            <v xml:space="preserve">300กระสอบแบนเต็มใบ </v>
          </cell>
          <cell r="AA110">
            <v>2500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2500</v>
          </cell>
          <cell r="AL110">
            <v>0</v>
          </cell>
          <cell r="AM110">
            <v>2550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45961</v>
          </cell>
          <cell r="DP110">
            <v>45956</v>
          </cell>
          <cell r="DQ110">
            <v>45957</v>
          </cell>
          <cell r="DR110">
            <v>45950</v>
          </cell>
          <cell r="DS110">
            <v>45958</v>
          </cell>
          <cell r="DT110">
            <v>45959</v>
          </cell>
          <cell r="DU110">
            <v>45960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MK68-001106</v>
          </cell>
          <cell r="C111">
            <v>45911</v>
          </cell>
          <cell r="E111" t="str">
            <v>บจก.เอพีเอ็ม อะโกร</v>
          </cell>
          <cell r="F111" t="str">
            <v>วี-ฟีด วี 06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45961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3000</v>
          </cell>
          <cell r="AL111">
            <v>0</v>
          </cell>
          <cell r="AM111">
            <v>3100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45961</v>
          </cell>
          <cell r="DP111">
            <v>45956</v>
          </cell>
          <cell r="DQ111">
            <v>45957</v>
          </cell>
          <cell r="DR111">
            <v>45950</v>
          </cell>
          <cell r="DS111">
            <v>45958</v>
          </cell>
          <cell r="DT111">
            <v>45959</v>
          </cell>
          <cell r="DU111">
            <v>45960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MK68-001035</v>
          </cell>
          <cell r="C112">
            <v>45891</v>
          </cell>
          <cell r="E112" t="str">
            <v>บจก.เอสพีเอ็ม อาหารสัตว์</v>
          </cell>
          <cell r="F112" t="str">
            <v>นาโน 02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45962</v>
          </cell>
          <cell r="Z112" t="str">
            <v>500กระสอบแบน</v>
          </cell>
          <cell r="AA112">
            <v>6000</v>
          </cell>
          <cell r="AB112">
            <v>0</v>
          </cell>
          <cell r="AC112">
            <v>0</v>
          </cell>
          <cell r="AD112">
            <v>0</v>
          </cell>
          <cell r="AG112">
            <v>8500</v>
          </cell>
          <cell r="AI112"/>
          <cell r="AJ112">
            <v>5500</v>
          </cell>
          <cell r="AL112">
            <v>500</v>
          </cell>
          <cell r="AM112">
            <v>9455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5</v>
          </cell>
          <cell r="DN112">
            <v>45962</v>
          </cell>
          <cell r="DP112">
            <v>45957</v>
          </cell>
          <cell r="DQ112">
            <v>45957</v>
          </cell>
          <cell r="DR112">
            <v>45950</v>
          </cell>
          <cell r="DS112">
            <v>45958</v>
          </cell>
          <cell r="DT112">
            <v>45959</v>
          </cell>
          <cell r="DU112">
            <v>45960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MK68-001119</v>
          </cell>
          <cell r="C113">
            <v>45916</v>
          </cell>
          <cell r="E113" t="str">
            <v>บจก.ซันฟีด</v>
          </cell>
          <cell r="F113">
            <v>952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+</v>
          </cell>
          <cell r="N113"/>
          <cell r="R113" t="str">
            <v>ไม่</v>
          </cell>
          <cell r="T113" t="str">
            <v>ไม่สวมถุงใน</v>
          </cell>
          <cell r="U113"/>
          <cell r="V113"/>
          <cell r="X113">
            <v>45964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>
            <v>0</v>
          </cell>
          <cell r="AN113">
            <v>5250</v>
          </cell>
          <cell r="AO113" t="str">
            <v>WSWT2025800SM</v>
          </cell>
          <cell r="AQ113">
            <v>5518.15</v>
          </cell>
          <cell r="AR113">
            <v>5518.15</v>
          </cell>
          <cell r="AS113">
            <v>0</v>
          </cell>
          <cell r="AT113">
            <v>5518.15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45964</v>
          </cell>
          <cell r="DP113">
            <v>45959</v>
          </cell>
          <cell r="DQ113">
            <v>45960</v>
          </cell>
          <cell r="DR113">
            <v>45953</v>
          </cell>
          <cell r="DS113">
            <v>45961</v>
          </cell>
          <cell r="DT113">
            <v>45962</v>
          </cell>
          <cell r="DU113">
            <v>45963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MK68-001119</v>
          </cell>
          <cell r="C114">
            <v>45916</v>
          </cell>
          <cell r="E114" t="str">
            <v>บจก.ซันฟีด</v>
          </cell>
          <cell r="F114">
            <v>956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ไม่</v>
          </cell>
          <cell r="T114" t="str">
            <v>ไม่สวมถุงใน</v>
          </cell>
          <cell r="U114"/>
          <cell r="V114"/>
          <cell r="X114">
            <v>45965</v>
          </cell>
          <cell r="Z114" t="str">
            <v xml:space="preserve">300กระสอบแบนเต็มใบ </v>
          </cell>
          <cell r="AA114">
            <v>2500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1371</v>
          </cell>
          <cell r="AL114">
            <v>1129</v>
          </cell>
          <cell r="AM114">
            <v>0</v>
          </cell>
          <cell r="AN114">
            <v>1185.45</v>
          </cell>
          <cell r="AO114" t="str">
            <v>WSWT2025800SM</v>
          </cell>
          <cell r="AQ114">
            <v>1245.9982699999998</v>
          </cell>
          <cell r="AR114">
            <v>0</v>
          </cell>
          <cell r="AS114">
            <v>1245.9982699999998</v>
          </cell>
          <cell r="AT114">
            <v>0</v>
          </cell>
          <cell r="AU114">
            <v>1245.9982699999998</v>
          </cell>
          <cell r="BZ114" t="str">
            <v>WRWT25850/WRWT25850</v>
          </cell>
          <cell r="CA114">
            <v>94.142091511111104</v>
          </cell>
          <cell r="DL114" t="str">
            <v>P6</v>
          </cell>
          <cell r="DM114">
            <v>4</v>
          </cell>
          <cell r="DN114">
            <v>45965</v>
          </cell>
          <cell r="DP114">
            <v>45960</v>
          </cell>
          <cell r="DQ114">
            <v>45961</v>
          </cell>
          <cell r="DR114">
            <v>45954</v>
          </cell>
          <cell r="DS114">
            <v>45962</v>
          </cell>
          <cell r="DT114">
            <v>45963</v>
          </cell>
          <cell r="DU114">
            <v>45964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MK68-001119</v>
          </cell>
          <cell r="C115">
            <v>45916</v>
          </cell>
          <cell r="E115" t="str">
            <v>บจก.ซันฟีด</v>
          </cell>
          <cell r="F115">
            <v>953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+</v>
          </cell>
          <cell r="N115"/>
          <cell r="R115" t="str">
            <v>ไม่</v>
          </cell>
          <cell r="T115" t="str">
            <v>ไม่สวมถุงใน</v>
          </cell>
          <cell r="U115"/>
          <cell r="V115"/>
          <cell r="X115">
            <v>45965</v>
          </cell>
          <cell r="Z115" t="str">
            <v xml:space="preserve">300กระสอบแบนเต็มใบ 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4750</v>
          </cell>
          <cell r="AL115">
            <v>250</v>
          </cell>
          <cell r="AM115">
            <v>5482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45965</v>
          </cell>
          <cell r="DP115">
            <v>45960</v>
          </cell>
          <cell r="DQ115">
            <v>45961</v>
          </cell>
          <cell r="DR115">
            <v>45954</v>
          </cell>
          <cell r="DS115">
            <v>45962</v>
          </cell>
          <cell r="DT115">
            <v>45963</v>
          </cell>
          <cell r="DU115">
            <v>45964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MK68-001119</v>
          </cell>
          <cell r="C116">
            <v>45916</v>
          </cell>
          <cell r="E116" t="str">
            <v>บจก.ซันฟีด</v>
          </cell>
          <cell r="F116" t="str">
            <v>ขุนศึกเบอร์ 2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+</v>
          </cell>
          <cell r="N116"/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45965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4900</v>
          </cell>
          <cell r="AL116">
            <v>100</v>
          </cell>
          <cell r="AM116">
            <v>5385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45965</v>
          </cell>
          <cell r="DP116">
            <v>45960</v>
          </cell>
          <cell r="DQ116">
            <v>45961</v>
          </cell>
          <cell r="DR116">
            <v>45954</v>
          </cell>
          <cell r="DS116">
            <v>45962</v>
          </cell>
          <cell r="DT116">
            <v>45963</v>
          </cell>
          <cell r="DU116">
            <v>45964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 t="str">
            <v>ขุนศึกเบอร์ 1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45965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3000</v>
          </cell>
          <cell r="AL117">
            <v>2000</v>
          </cell>
          <cell r="AM117">
            <v>4400</v>
          </cell>
          <cell r="AN117">
            <v>630</v>
          </cell>
          <cell r="AO117" t="str">
            <v>WSWT2025800SM</v>
          </cell>
          <cell r="AQ117">
            <v>695.28689999999995</v>
          </cell>
          <cell r="AR117">
            <v>695.28689999999995</v>
          </cell>
          <cell r="AS117">
            <v>0</v>
          </cell>
          <cell r="AT117">
            <v>695.28689999999995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45965</v>
          </cell>
          <cell r="DP117">
            <v>45960</v>
          </cell>
          <cell r="DQ117">
            <v>45961</v>
          </cell>
          <cell r="DR117">
            <v>45954</v>
          </cell>
          <cell r="DS117">
            <v>45962</v>
          </cell>
          <cell r="DT117">
            <v>45963</v>
          </cell>
          <cell r="DU117">
            <v>45964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/>
          <cell r="E118" t="str">
            <v>โรงสีข้าวธัญญาวัฒน์</v>
          </cell>
          <cell r="F118" t="str">
            <v>ข้าวหอมชาวไทย(ถุงในเจาะรู)</v>
          </cell>
          <cell r="G118">
            <v>20</v>
          </cell>
          <cell r="H118">
            <v>32</v>
          </cell>
          <cell r="I118" t="str">
            <v>ขาว</v>
          </cell>
          <cell r="J118" t="str">
            <v>ใส</v>
          </cell>
          <cell r="L118">
            <v>85</v>
          </cell>
          <cell r="M118" t="str">
            <v>±</v>
          </cell>
          <cell r="N118">
            <v>5</v>
          </cell>
          <cell r="R118" t="str">
            <v>ไม่</v>
          </cell>
          <cell r="T118">
            <v>21</v>
          </cell>
          <cell r="U118">
            <v>35</v>
          </cell>
          <cell r="V118">
            <v>40</v>
          </cell>
          <cell r="X118">
            <v>45966</v>
          </cell>
          <cell r="Z118" t="str">
            <v>500กระสอบแบน</v>
          </cell>
          <cell r="AA118">
            <v>5000</v>
          </cell>
          <cell r="AB118">
            <v>90.665625120000001</v>
          </cell>
          <cell r="AC118">
            <v>0</v>
          </cell>
          <cell r="AD118">
            <v>90.665625120000001</v>
          </cell>
          <cell r="AG118"/>
          <cell r="AI118"/>
          <cell r="AJ118">
            <v>0</v>
          </cell>
          <cell r="AL118">
            <v>5000</v>
          </cell>
          <cell r="AM118"/>
          <cell r="AN118">
            <v>5250</v>
          </cell>
          <cell r="AO118" t="str">
            <v>WSWT2025800SM</v>
          </cell>
          <cell r="AQ118">
            <v>4679.9500000000007</v>
          </cell>
          <cell r="AR118">
            <v>4679.9500000000007</v>
          </cell>
          <cell r="AS118">
            <v>0</v>
          </cell>
          <cell r="AT118">
            <v>4679.9500000000007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P8</v>
          </cell>
          <cell r="DM118">
            <v>4</v>
          </cell>
          <cell r="DN118">
            <v>45966</v>
          </cell>
          <cell r="DP118">
            <v>45961</v>
          </cell>
          <cell r="DQ118">
            <v>45962</v>
          </cell>
          <cell r="DR118">
            <v>45956</v>
          </cell>
          <cell r="DS118">
            <v>45963</v>
          </cell>
          <cell r="DT118">
            <v>45964</v>
          </cell>
          <cell r="DU118">
            <v>45964</v>
          </cell>
          <cell r="DW118">
            <v>45965</v>
          </cell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/>
          <cell r="EG118"/>
          <cell r="EH118"/>
          <cell r="EI118"/>
        </row>
        <row r="119">
          <cell r="B119" t="str">
            <v>MK68-001119</v>
          </cell>
          <cell r="C119">
            <v>45916</v>
          </cell>
          <cell r="E119" t="str">
            <v>บจก.ซันฟีด</v>
          </cell>
          <cell r="F119">
            <v>952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ไม่</v>
          </cell>
          <cell r="T119" t="str">
            <v>ไม่สวมถุงใน</v>
          </cell>
          <cell r="U119"/>
          <cell r="V119"/>
          <cell r="X119">
            <v>45968</v>
          </cell>
          <cell r="Z119" t="str">
            <v xml:space="preserve">300กระสอบแบนเต็มใบ </v>
          </cell>
          <cell r="AA119">
            <v>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5000</v>
          </cell>
          <cell r="AM119">
            <v>0</v>
          </cell>
          <cell r="AN119">
            <v>5250</v>
          </cell>
          <cell r="AO119" t="str">
            <v>WSWT2025800SM</v>
          </cell>
          <cell r="AQ119">
            <v>5518.15</v>
          </cell>
          <cell r="AR119">
            <v>5518.15</v>
          </cell>
          <cell r="AS119">
            <v>0</v>
          </cell>
          <cell r="AT119">
            <v>5518.15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45968</v>
          </cell>
          <cell r="DP119">
            <v>45963</v>
          </cell>
          <cell r="DQ119">
            <v>45964</v>
          </cell>
          <cell r="DR119">
            <v>45957</v>
          </cell>
          <cell r="DS119">
            <v>45965</v>
          </cell>
          <cell r="DT119">
            <v>45966</v>
          </cell>
          <cell r="DU119">
            <v>45967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MK68-001119</v>
          </cell>
          <cell r="C120">
            <v>45916</v>
          </cell>
          <cell r="E120" t="str">
            <v>บจก.ซันฟีด</v>
          </cell>
          <cell r="F120" t="str">
            <v>007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ไม่</v>
          </cell>
          <cell r="T120" t="str">
            <v>ไม่สวมถุงใน</v>
          </cell>
          <cell r="U120"/>
          <cell r="V120"/>
          <cell r="X120">
            <v>45968</v>
          </cell>
          <cell r="Z120" t="str">
            <v xml:space="preserve">300กระสอบแบนเต็มใบ </v>
          </cell>
          <cell r="AA120">
            <v>2500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1129</v>
          </cell>
          <cell r="AL120">
            <v>1371</v>
          </cell>
          <cell r="AM120">
            <v>2550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45968</v>
          </cell>
          <cell r="DP120">
            <v>45963</v>
          </cell>
          <cell r="DQ120">
            <v>45964</v>
          </cell>
          <cell r="DR120">
            <v>45957</v>
          </cell>
          <cell r="DS120">
            <v>45965</v>
          </cell>
          <cell r="DT120">
            <v>45966</v>
          </cell>
          <cell r="DU120">
            <v>45967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MK68-001119</v>
          </cell>
          <cell r="C121">
            <v>45916</v>
          </cell>
          <cell r="E121" t="str">
            <v>บจก.ซันฟีด</v>
          </cell>
          <cell r="F121">
            <v>953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ไม่</v>
          </cell>
          <cell r="T121" t="str">
            <v>ไม่สวมถุงใน</v>
          </cell>
          <cell r="U121"/>
          <cell r="V121"/>
          <cell r="X121">
            <v>45972</v>
          </cell>
          <cell r="Z121" t="str">
            <v xml:space="preserve">300กระสอบแบนเต็มใบ 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>
            <v>0</v>
          </cell>
          <cell r="AN121">
            <v>5250</v>
          </cell>
          <cell r="AO121" t="str">
            <v>WSWT2025800SM</v>
          </cell>
          <cell r="AQ121">
            <v>5518.15</v>
          </cell>
          <cell r="AR121">
            <v>0</v>
          </cell>
          <cell r="AS121">
            <v>5518.15</v>
          </cell>
          <cell r="AT121">
            <v>0</v>
          </cell>
          <cell r="AU121">
            <v>5518.15</v>
          </cell>
          <cell r="BZ121" t="str">
            <v>WRWT25850/WRWT25850</v>
          </cell>
          <cell r="CA121">
            <v>416.92688888888887</v>
          </cell>
          <cell r="DL121" t="str">
            <v>P6</v>
          </cell>
          <cell r="DM121">
            <v>4</v>
          </cell>
          <cell r="DN121">
            <v>45972</v>
          </cell>
          <cell r="DP121">
            <v>45967</v>
          </cell>
          <cell r="DQ121">
            <v>45968</v>
          </cell>
          <cell r="DR121">
            <v>45961</v>
          </cell>
          <cell r="DS121">
            <v>45969</v>
          </cell>
          <cell r="DT121">
            <v>45970</v>
          </cell>
          <cell r="DU121">
            <v>45971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MK68-001119</v>
          </cell>
          <cell r="C122">
            <v>45916</v>
          </cell>
          <cell r="E122" t="str">
            <v>บจก.ซันฟีด</v>
          </cell>
          <cell r="F122">
            <v>957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+</v>
          </cell>
          <cell r="N122"/>
          <cell r="R122" t="str">
            <v>ไม่</v>
          </cell>
          <cell r="T122" t="str">
            <v>ไม่สวมถุงใน</v>
          </cell>
          <cell r="U122"/>
          <cell r="V122"/>
          <cell r="X122">
            <v>45972</v>
          </cell>
          <cell r="Z122" t="str">
            <v xml:space="preserve">300กระสอบแบนเต็มใบ </v>
          </cell>
          <cell r="AA122">
            <v>2500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2500</v>
          </cell>
          <cell r="AM122">
            <v>0</v>
          </cell>
          <cell r="AN122">
            <v>2625</v>
          </cell>
          <cell r="AO122" t="str">
            <v>WSWT2025800SM</v>
          </cell>
          <cell r="AQ122">
            <v>2759.0749999999998</v>
          </cell>
          <cell r="AR122">
            <v>0</v>
          </cell>
          <cell r="AS122">
            <v>2759.0749999999998</v>
          </cell>
          <cell r="AT122">
            <v>0</v>
          </cell>
          <cell r="AU122">
            <v>2759.0749999999998</v>
          </cell>
          <cell r="BZ122" t="str">
            <v>WRWT25850/WRWT25850</v>
          </cell>
          <cell r="CA122">
            <v>208.46344444444443</v>
          </cell>
          <cell r="DL122" t="str">
            <v>P6</v>
          </cell>
          <cell r="DM122">
            <v>4</v>
          </cell>
          <cell r="DN122">
            <v>45972</v>
          </cell>
          <cell r="DP122">
            <v>45967</v>
          </cell>
          <cell r="DQ122">
            <v>45968</v>
          </cell>
          <cell r="DR122">
            <v>45961</v>
          </cell>
          <cell r="DS122">
            <v>45969</v>
          </cell>
          <cell r="DT122">
            <v>45970</v>
          </cell>
          <cell r="DU122">
            <v>45971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MK68-001119</v>
          </cell>
          <cell r="C123">
            <v>45916</v>
          </cell>
          <cell r="E123" t="str">
            <v>บจก.ซันฟีด</v>
          </cell>
          <cell r="F123">
            <v>964</v>
          </cell>
          <cell r="G123">
            <v>20</v>
          </cell>
          <cell r="H123">
            <v>39</v>
          </cell>
          <cell r="I123" t="str">
            <v>ขาว</v>
          </cell>
          <cell r="J123" t="str">
            <v>ด้าน</v>
          </cell>
          <cell r="L123">
            <v>102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45972</v>
          </cell>
          <cell r="Z123" t="str">
            <v xml:space="preserve">300กระสอบแบนเต็มใบ </v>
          </cell>
          <cell r="AA123">
            <v>3500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3500</v>
          </cell>
          <cell r="AM123">
            <v>0</v>
          </cell>
          <cell r="AN123">
            <v>3675</v>
          </cell>
          <cell r="AO123" t="str">
            <v>WSWT2025800SM</v>
          </cell>
          <cell r="AQ123">
            <v>3960.4950000000003</v>
          </cell>
          <cell r="AR123">
            <v>0</v>
          </cell>
          <cell r="AS123">
            <v>3960.4950000000003</v>
          </cell>
          <cell r="AT123">
            <v>0</v>
          </cell>
          <cell r="AU123">
            <v>3960.4950000000003</v>
          </cell>
          <cell r="BZ123" t="str">
            <v>WRWT25850/WRWT25850</v>
          </cell>
          <cell r="CA123">
            <v>299.23740000000004</v>
          </cell>
          <cell r="DL123" t="str">
            <v>P6</v>
          </cell>
          <cell r="DM123">
            <v>4</v>
          </cell>
          <cell r="DN123">
            <v>45972</v>
          </cell>
          <cell r="DP123">
            <v>45967</v>
          </cell>
          <cell r="DQ123">
            <v>45968</v>
          </cell>
          <cell r="DR123">
            <v>45961</v>
          </cell>
          <cell r="DS123">
            <v>45969</v>
          </cell>
          <cell r="DT123">
            <v>45970</v>
          </cell>
          <cell r="DU123">
            <v>45971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MK68-001119</v>
          </cell>
          <cell r="C124">
            <v>45916</v>
          </cell>
          <cell r="E124" t="str">
            <v>บจก.ซันฟีด</v>
          </cell>
          <cell r="F124" t="str">
            <v>ขุนศึกเบอร์ 1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+</v>
          </cell>
          <cell r="N124"/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45972</v>
          </cell>
          <cell r="Z124" t="str">
            <v xml:space="preserve">300กระสอบแบนเต็มใบ 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>
            <v>0</v>
          </cell>
          <cell r="AN124">
            <v>5250</v>
          </cell>
          <cell r="AO124" t="str">
            <v>WSWT2025800SM</v>
          </cell>
          <cell r="AQ124">
            <v>5518.15</v>
          </cell>
          <cell r="AR124">
            <v>0</v>
          </cell>
          <cell r="AS124">
            <v>5518.15</v>
          </cell>
          <cell r="AT124">
            <v>0</v>
          </cell>
          <cell r="AU124">
            <v>5518.15</v>
          </cell>
          <cell r="BZ124" t="str">
            <v>WRWT25850/WRWT25850</v>
          </cell>
          <cell r="CA124">
            <v>416.92688888888887</v>
          </cell>
          <cell r="DL124" t="str">
            <v>P6</v>
          </cell>
          <cell r="DM124">
            <v>4</v>
          </cell>
          <cell r="DN124">
            <v>45972</v>
          </cell>
          <cell r="DP124">
            <v>45967</v>
          </cell>
          <cell r="DQ124">
            <v>45968</v>
          </cell>
          <cell r="DR124">
            <v>45961</v>
          </cell>
          <cell r="DS124">
            <v>45969</v>
          </cell>
          <cell r="DT124">
            <v>45970</v>
          </cell>
          <cell r="DU124">
            <v>45971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MK68-001119</v>
          </cell>
          <cell r="C125">
            <v>45916</v>
          </cell>
          <cell r="E125" t="str">
            <v>บจก.ซันฟีด</v>
          </cell>
          <cell r="F125" t="str">
            <v>ขุนศึกเบอร์ 2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+</v>
          </cell>
          <cell r="N125"/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45972</v>
          </cell>
          <cell r="Z125" t="str">
            <v xml:space="preserve">300กระสอบแบนเต็มใบ 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>
            <v>0</v>
          </cell>
          <cell r="AN125">
            <v>5250</v>
          </cell>
          <cell r="AO125" t="str">
            <v>WSWT2025800SM</v>
          </cell>
          <cell r="AQ125">
            <v>5518.15</v>
          </cell>
          <cell r="AR125">
            <v>0</v>
          </cell>
          <cell r="AS125">
            <v>5518.15</v>
          </cell>
          <cell r="AT125">
            <v>0</v>
          </cell>
          <cell r="AU125">
            <v>5518.15</v>
          </cell>
          <cell r="BZ125" t="str">
            <v>WRWT25850/WRWT25850</v>
          </cell>
          <cell r="CA125">
            <v>416.92688888888887</v>
          </cell>
          <cell r="DL125" t="str">
            <v>P6</v>
          </cell>
          <cell r="DM125">
            <v>4</v>
          </cell>
          <cell r="DN125">
            <v>45972</v>
          </cell>
          <cell r="DP125">
            <v>45967</v>
          </cell>
          <cell r="DQ125">
            <v>45968</v>
          </cell>
          <cell r="DR125">
            <v>45961</v>
          </cell>
          <cell r="DS125">
            <v>45969</v>
          </cell>
          <cell r="DT125">
            <v>45970</v>
          </cell>
          <cell r="DU125">
            <v>45971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MK68-001158</v>
          </cell>
          <cell r="C126">
            <v>45923</v>
          </cell>
          <cell r="E126" t="str">
            <v>บจก.เอสพีเอ็ม อาหารสัตว์</v>
          </cell>
          <cell r="F126" t="str">
            <v>SW 441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45972</v>
          </cell>
          <cell r="Z126" t="str">
            <v>500กระสอบแบน</v>
          </cell>
          <cell r="AA126">
            <v>12000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12000</v>
          </cell>
          <cell r="AM126"/>
          <cell r="AN126">
            <v>12600</v>
          </cell>
          <cell r="AO126" t="str">
            <v>WSWT2025800SM</v>
          </cell>
          <cell r="AQ126">
            <v>13243.56</v>
          </cell>
          <cell r="AR126">
            <v>13243.56</v>
          </cell>
          <cell r="AS126">
            <v>0</v>
          </cell>
          <cell r="AT126">
            <v>13243.56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45972</v>
          </cell>
          <cell r="DP126">
            <v>45967</v>
          </cell>
          <cell r="DQ126">
            <v>45968</v>
          </cell>
          <cell r="DR126">
            <v>45961</v>
          </cell>
          <cell r="DS126">
            <v>45969</v>
          </cell>
          <cell r="DT126">
            <v>45970</v>
          </cell>
          <cell r="DU126">
            <v>45971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 </v>
          </cell>
          <cell r="EG126"/>
          <cell r="EH126"/>
          <cell r="EI126"/>
        </row>
        <row r="127">
          <cell r="B127" t="str">
            <v>MK68-001119</v>
          </cell>
          <cell r="C127">
            <v>45916</v>
          </cell>
          <cell r="E127" t="str">
            <v>บจก.ซันฟีด</v>
          </cell>
          <cell r="F127">
            <v>952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+</v>
          </cell>
          <cell r="N127"/>
          <cell r="R127" t="str">
            <v>ไม่</v>
          </cell>
          <cell r="T127" t="str">
            <v>ไม่สวมถุงใน</v>
          </cell>
          <cell r="U127"/>
          <cell r="V127"/>
          <cell r="X127">
            <v>45974</v>
          </cell>
          <cell r="Z127" t="str">
            <v xml:space="preserve">300กระสอบแบนเต็มใบ </v>
          </cell>
          <cell r="AA127">
            <v>5000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5000</v>
          </cell>
          <cell r="AM127">
            <v>0</v>
          </cell>
          <cell r="AN127">
            <v>5250</v>
          </cell>
          <cell r="AO127" t="str">
            <v>WSWT2025800SM</v>
          </cell>
          <cell r="AQ127">
            <v>5518.15</v>
          </cell>
          <cell r="AR127">
            <v>0</v>
          </cell>
          <cell r="AS127">
            <v>5518.15</v>
          </cell>
          <cell r="AT127">
            <v>0</v>
          </cell>
          <cell r="AU127">
            <v>5518.15</v>
          </cell>
          <cell r="BZ127" t="str">
            <v>WRWT25850/WRWT25850</v>
          </cell>
          <cell r="CA127">
            <v>416.92688888888887</v>
          </cell>
          <cell r="DL127" t="str">
            <v>P6</v>
          </cell>
          <cell r="DM127">
            <v>4</v>
          </cell>
          <cell r="DN127">
            <v>45974</v>
          </cell>
          <cell r="DP127">
            <v>45969</v>
          </cell>
          <cell r="DQ127">
            <v>45970</v>
          </cell>
          <cell r="DR127">
            <v>45963</v>
          </cell>
          <cell r="DS127">
            <v>45971</v>
          </cell>
          <cell r="DT127">
            <v>45972</v>
          </cell>
          <cell r="DU127">
            <v>45973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MK68-001119</v>
          </cell>
          <cell r="C128">
            <v>45916</v>
          </cell>
          <cell r="E128" t="str">
            <v>บจก.ซันฟีด</v>
          </cell>
          <cell r="F128" t="str">
            <v>007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+</v>
          </cell>
          <cell r="N128"/>
          <cell r="R128" t="str">
            <v>ไม่</v>
          </cell>
          <cell r="T128" t="str">
            <v>ไม่สวมถุงใน</v>
          </cell>
          <cell r="U128"/>
          <cell r="V128"/>
          <cell r="X128">
            <v>45974</v>
          </cell>
          <cell r="Z128" t="str">
            <v xml:space="preserve">300กระสอบแบนเต็มใบ </v>
          </cell>
          <cell r="AA128">
            <v>2500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2500</v>
          </cell>
          <cell r="AM128">
            <v>0</v>
          </cell>
          <cell r="AN128">
            <v>2625</v>
          </cell>
          <cell r="AO128" t="str">
            <v>WSWT2025800SM</v>
          </cell>
          <cell r="AQ128">
            <v>2759.0749999999998</v>
          </cell>
          <cell r="AR128">
            <v>0</v>
          </cell>
          <cell r="AS128">
            <v>2759.0749999999998</v>
          </cell>
          <cell r="AT128">
            <v>0</v>
          </cell>
          <cell r="AU128">
            <v>2759.0749999999998</v>
          </cell>
          <cell r="BZ128" t="str">
            <v>WRWT25850/WRWT25850</v>
          </cell>
          <cell r="CA128">
            <v>208.46344444444443</v>
          </cell>
          <cell r="DL128" t="str">
            <v>P6</v>
          </cell>
          <cell r="DM128">
            <v>4</v>
          </cell>
          <cell r="DN128">
            <v>45974</v>
          </cell>
          <cell r="DP128">
            <v>45969</v>
          </cell>
          <cell r="DQ128">
            <v>45970</v>
          </cell>
          <cell r="DR128">
            <v>45963</v>
          </cell>
          <cell r="DS128">
            <v>45971</v>
          </cell>
          <cell r="DT128">
            <v>45972</v>
          </cell>
          <cell r="DU128">
            <v>45973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45941</v>
          </cell>
          <cell r="E129" t="str">
            <v>บจก.เอพีเอ็ม อะโกร</v>
          </cell>
          <cell r="F129" t="str">
            <v>APM 914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45975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3310.89</v>
          </cell>
          <cell r="AS129">
            <v>0</v>
          </cell>
          <cell r="AT129">
            <v>3310.89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45975</v>
          </cell>
          <cell r="DP129">
            <v>45970</v>
          </cell>
          <cell r="DQ129">
            <v>45971</v>
          </cell>
          <cell r="DR129">
            <v>45964</v>
          </cell>
          <cell r="DS129">
            <v>45972</v>
          </cell>
          <cell r="DT129">
            <v>45973</v>
          </cell>
          <cell r="DU129">
            <v>45974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MK68-001040</v>
          </cell>
          <cell r="C130">
            <v>45896</v>
          </cell>
          <cell r="E130" t="str">
            <v>บจก.เอสพีเอ็ม อาหารสัตว์</v>
          </cell>
          <cell r="F130" t="str">
            <v>ฟิล กู๊ด พี4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45975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3194</v>
          </cell>
          <cell r="AL130">
            <v>0</v>
          </cell>
          <cell r="AM130">
            <v>8100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5</v>
          </cell>
          <cell r="DN130">
            <v>45975</v>
          </cell>
          <cell r="DP130">
            <v>45970</v>
          </cell>
          <cell r="DQ130">
            <v>45970</v>
          </cell>
          <cell r="DR130">
            <v>45963</v>
          </cell>
          <cell r="DS130">
            <v>45971</v>
          </cell>
          <cell r="DT130">
            <v>45972</v>
          </cell>
          <cell r="DU130">
            <v>45973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MK68-001119</v>
          </cell>
          <cell r="C131">
            <v>45916</v>
          </cell>
          <cell r="E131" t="str">
            <v>บจก.ซันฟีด</v>
          </cell>
          <cell r="F131">
            <v>952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+</v>
          </cell>
          <cell r="N131"/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45978</v>
          </cell>
          <cell r="Z131" t="str">
            <v xml:space="preserve">300กระสอบแบนเต็มใบ 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>
            <v>0</v>
          </cell>
          <cell r="AN131">
            <v>5250</v>
          </cell>
          <cell r="AO131" t="str">
            <v>WSWT2025800SM</v>
          </cell>
          <cell r="AQ131">
            <v>5518.15</v>
          </cell>
          <cell r="AR131">
            <v>0</v>
          </cell>
          <cell r="AS131">
            <v>5518.15</v>
          </cell>
          <cell r="AT131">
            <v>0</v>
          </cell>
          <cell r="AU131">
            <v>5518.15</v>
          </cell>
          <cell r="BZ131" t="str">
            <v>WRWT25850/WRWT25850</v>
          </cell>
          <cell r="CA131">
            <v>416.92688888888887</v>
          </cell>
          <cell r="DL131" t="str">
            <v>P6</v>
          </cell>
          <cell r="DM131">
            <v>4</v>
          </cell>
          <cell r="DN131">
            <v>45978</v>
          </cell>
          <cell r="DP131">
            <v>45973</v>
          </cell>
          <cell r="DQ131">
            <v>45974</v>
          </cell>
          <cell r="DR131">
            <v>45967</v>
          </cell>
          <cell r="DS131">
            <v>45975</v>
          </cell>
          <cell r="DT131">
            <v>45976</v>
          </cell>
          <cell r="DU131">
            <v>45977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MK68-001119</v>
          </cell>
          <cell r="C132">
            <v>45916</v>
          </cell>
          <cell r="E132" t="str">
            <v>บจก.ซันฟีด</v>
          </cell>
          <cell r="F132" t="str">
            <v>ขุนศึกเบอร์ 1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45978</v>
          </cell>
          <cell r="Z132" t="str">
            <v xml:space="preserve">300กระสอบแบนเต็มใบ 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5000</v>
          </cell>
          <cell r="AM132">
            <v>0</v>
          </cell>
          <cell r="AN132">
            <v>5250</v>
          </cell>
          <cell r="AO132" t="str">
            <v>WSWT2025800SM</v>
          </cell>
          <cell r="AQ132">
            <v>5518.15</v>
          </cell>
          <cell r="AR132">
            <v>0</v>
          </cell>
          <cell r="AS132">
            <v>5518.15</v>
          </cell>
          <cell r="AT132">
            <v>0</v>
          </cell>
          <cell r="AU132">
            <v>5518.15</v>
          </cell>
          <cell r="BZ132" t="str">
            <v>WRWT25850/WRWT25850</v>
          </cell>
          <cell r="CA132">
            <v>416.92688888888887</v>
          </cell>
          <cell r="DL132" t="str">
            <v>P6</v>
          </cell>
          <cell r="DM132">
            <v>4</v>
          </cell>
          <cell r="DN132">
            <v>45978</v>
          </cell>
          <cell r="DP132">
            <v>45973</v>
          </cell>
          <cell r="DQ132">
            <v>45974</v>
          </cell>
          <cell r="DR132">
            <v>45967</v>
          </cell>
          <cell r="DS132">
            <v>45975</v>
          </cell>
          <cell r="DT132">
            <v>45976</v>
          </cell>
          <cell r="DU132">
            <v>45977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MK68-001249</v>
          </cell>
          <cell r="C133">
            <v>45948</v>
          </cell>
          <cell r="E133" t="str">
            <v>บจก.เอพีเอ็ม อะโกร</v>
          </cell>
          <cell r="F133" t="str">
            <v>U-FEED U4(เอส)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45978</v>
          </cell>
          <cell r="Z133" t="str">
            <v>500กระสอบแบน</v>
          </cell>
          <cell r="AA133">
            <v>6000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6000</v>
          </cell>
          <cell r="AM133"/>
          <cell r="AN133">
            <v>6300</v>
          </cell>
          <cell r="AO133" t="str">
            <v>WSWT2025800SM</v>
          </cell>
          <cell r="AQ133">
            <v>6621.78</v>
          </cell>
          <cell r="AR133">
            <v>6621.78</v>
          </cell>
          <cell r="AS133">
            <v>0</v>
          </cell>
          <cell r="AT133">
            <v>6621.78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>
            <v>45978</v>
          </cell>
          <cell r="DP133">
            <v>45973</v>
          </cell>
          <cell r="DQ133">
            <v>45974</v>
          </cell>
          <cell r="DR133">
            <v>45967</v>
          </cell>
          <cell r="DS133">
            <v>45975</v>
          </cell>
          <cell r="DT133">
            <v>45976</v>
          </cell>
          <cell r="DU133">
            <v>45977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MK68-001119</v>
          </cell>
          <cell r="C134">
            <v>45916</v>
          </cell>
          <cell r="E134" t="str">
            <v>บจก.ซันฟีด</v>
          </cell>
          <cell r="F134">
            <v>956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+</v>
          </cell>
          <cell r="N134"/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45979</v>
          </cell>
          <cell r="Z134" t="str">
            <v xml:space="preserve">300กระสอบแบนเต็มใบ </v>
          </cell>
          <cell r="AA134">
            <v>2500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2500</v>
          </cell>
          <cell r="AM134">
            <v>0</v>
          </cell>
          <cell r="AN134">
            <v>2625</v>
          </cell>
          <cell r="AO134" t="str">
            <v>WSWT2025800SM</v>
          </cell>
          <cell r="AQ134">
            <v>2759.0749999999998</v>
          </cell>
          <cell r="AR134">
            <v>0</v>
          </cell>
          <cell r="AS134">
            <v>2759.0749999999998</v>
          </cell>
          <cell r="AT134">
            <v>0</v>
          </cell>
          <cell r="AU134">
            <v>2759.0749999999998</v>
          </cell>
          <cell r="BZ134" t="str">
            <v>WRWT25850/WRWT25850</v>
          </cell>
          <cell r="CA134">
            <v>208.46344444444443</v>
          </cell>
          <cell r="DL134" t="str">
            <v>P6</v>
          </cell>
          <cell r="DM134">
            <v>4</v>
          </cell>
          <cell r="DN134">
            <v>45979</v>
          </cell>
          <cell r="DP134">
            <v>45974</v>
          </cell>
          <cell r="DQ134">
            <v>45975</v>
          </cell>
          <cell r="DR134">
            <v>45968</v>
          </cell>
          <cell r="DS134">
            <v>45976</v>
          </cell>
          <cell r="DT134">
            <v>45977</v>
          </cell>
          <cell r="DU134">
            <v>45978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MK68-001119</v>
          </cell>
          <cell r="C135">
            <v>45916</v>
          </cell>
          <cell r="E135" t="str">
            <v>บจก.ซันฟีด</v>
          </cell>
          <cell r="F135">
            <v>953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+</v>
          </cell>
          <cell r="N135"/>
          <cell r="R135" t="str">
            <v>ไม่</v>
          </cell>
          <cell r="T135" t="str">
            <v>ไม่สวมถุงใน</v>
          </cell>
          <cell r="U135"/>
          <cell r="V135"/>
          <cell r="X135">
            <v>45979</v>
          </cell>
          <cell r="Z135" t="str">
            <v xml:space="preserve">300กระสอบแบนเต็มใบ 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</v>
          </cell>
          <cell r="AM135">
            <v>0</v>
          </cell>
          <cell r="AN135">
            <v>5250</v>
          </cell>
          <cell r="AO135" t="str">
            <v>WSWT2025800SM</v>
          </cell>
          <cell r="AQ135">
            <v>5518.15</v>
          </cell>
          <cell r="AR135">
            <v>0</v>
          </cell>
          <cell r="AS135">
            <v>5518.15</v>
          </cell>
          <cell r="AT135">
            <v>0</v>
          </cell>
          <cell r="AU135">
            <v>5518.15</v>
          </cell>
          <cell r="BZ135" t="str">
            <v>WRWT25850/WRWT25850</v>
          </cell>
          <cell r="CA135">
            <v>416.92688888888887</v>
          </cell>
          <cell r="DL135" t="str">
            <v>P6</v>
          </cell>
          <cell r="DM135">
            <v>4</v>
          </cell>
          <cell r="DN135">
            <v>45979</v>
          </cell>
          <cell r="DP135">
            <v>45974</v>
          </cell>
          <cell r="DQ135">
            <v>45975</v>
          </cell>
          <cell r="DR135">
            <v>45968</v>
          </cell>
          <cell r="DS135">
            <v>45976</v>
          </cell>
          <cell r="DT135">
            <v>45977</v>
          </cell>
          <cell r="DU135">
            <v>45978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MK68-001119</v>
          </cell>
          <cell r="C136">
            <v>45916</v>
          </cell>
          <cell r="E136" t="str">
            <v>บจก.ซันฟีด</v>
          </cell>
          <cell r="F136" t="str">
            <v>ขุนศึกเบอร์ 2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+</v>
          </cell>
          <cell r="N136"/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45979</v>
          </cell>
          <cell r="Z136" t="str">
            <v xml:space="preserve">300กระสอบแบนเต็มใบ 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</v>
          </cell>
          <cell r="AM136">
            <v>0</v>
          </cell>
          <cell r="AN136">
            <v>5250</v>
          </cell>
          <cell r="AO136" t="str">
            <v>WSWT2025800SM</v>
          </cell>
          <cell r="AQ136">
            <v>5518.15</v>
          </cell>
          <cell r="AR136">
            <v>0</v>
          </cell>
          <cell r="AS136">
            <v>5518.15</v>
          </cell>
          <cell r="AT136">
            <v>0</v>
          </cell>
          <cell r="AU136">
            <v>5518.15</v>
          </cell>
          <cell r="BZ136" t="str">
            <v>WRWT25850/WRWT25850</v>
          </cell>
          <cell r="CA136">
            <v>416.92688888888887</v>
          </cell>
          <cell r="DL136" t="str">
            <v>P6</v>
          </cell>
          <cell r="DM136">
            <v>4</v>
          </cell>
          <cell r="DN136">
            <v>45979</v>
          </cell>
          <cell r="DP136">
            <v>45974</v>
          </cell>
          <cell r="DQ136">
            <v>45975</v>
          </cell>
          <cell r="DR136">
            <v>45968</v>
          </cell>
          <cell r="DS136">
            <v>45976</v>
          </cell>
          <cell r="DT136">
            <v>45977</v>
          </cell>
          <cell r="DU136">
            <v>45978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MK68-001119</v>
          </cell>
          <cell r="C137">
            <v>45916</v>
          </cell>
          <cell r="E137" t="str">
            <v>บจก.ซันฟีด</v>
          </cell>
          <cell r="F137">
            <v>952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+</v>
          </cell>
          <cell r="N137"/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45981</v>
          </cell>
          <cell r="Z137" t="str">
            <v xml:space="preserve">300กระสอบแบนเต็มใบ </v>
          </cell>
          <cell r="AA137">
            <v>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5000</v>
          </cell>
          <cell r="AM137">
            <v>0</v>
          </cell>
          <cell r="AN137">
            <v>5250</v>
          </cell>
          <cell r="AO137" t="str">
            <v>WSWT2025800SM</v>
          </cell>
          <cell r="AQ137">
            <v>5518.15</v>
          </cell>
          <cell r="AR137">
            <v>0</v>
          </cell>
          <cell r="AS137">
            <v>5518.15</v>
          </cell>
          <cell r="AT137">
            <v>0</v>
          </cell>
          <cell r="AU137">
            <v>5518.15</v>
          </cell>
          <cell r="BZ137" t="str">
            <v>WRWT25850/WRWT25850</v>
          </cell>
          <cell r="CA137">
            <v>416.92688888888887</v>
          </cell>
          <cell r="DL137" t="str">
            <v>P6</v>
          </cell>
          <cell r="DM137">
            <v>4</v>
          </cell>
          <cell r="DN137">
            <v>45981</v>
          </cell>
          <cell r="DP137">
            <v>45976</v>
          </cell>
          <cell r="DQ137">
            <v>45977</v>
          </cell>
          <cell r="DR137">
            <v>45970</v>
          </cell>
          <cell r="DS137">
            <v>45978</v>
          </cell>
          <cell r="DT137">
            <v>45979</v>
          </cell>
          <cell r="DU137">
            <v>45980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MK68-001119</v>
          </cell>
          <cell r="C138">
            <v>45916</v>
          </cell>
          <cell r="E138" t="str">
            <v>บจก.ซันฟีด</v>
          </cell>
          <cell r="F138" t="str">
            <v>ขุนศึกเบอร์ 1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45982</v>
          </cell>
          <cell r="Z138" t="str">
            <v xml:space="preserve">300กระสอบแบนเต็มใบ </v>
          </cell>
          <cell r="AA138">
            <v>5000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5000</v>
          </cell>
          <cell r="AM138">
            <v>0</v>
          </cell>
          <cell r="AN138">
            <v>5250</v>
          </cell>
          <cell r="AO138" t="str">
            <v>WSWT2025800SM</v>
          </cell>
          <cell r="AQ138">
            <v>5518.15</v>
          </cell>
          <cell r="AR138">
            <v>0</v>
          </cell>
          <cell r="AS138">
            <v>5518.15</v>
          </cell>
          <cell r="AT138">
            <v>0</v>
          </cell>
          <cell r="AU138">
            <v>5518.15</v>
          </cell>
          <cell r="BZ138" t="str">
            <v>WRWT25850/WRWT25850</v>
          </cell>
          <cell r="CA138">
            <v>416.92688888888887</v>
          </cell>
          <cell r="DL138" t="str">
            <v>P6</v>
          </cell>
          <cell r="DM138">
            <v>4</v>
          </cell>
          <cell r="DN138">
            <v>45982</v>
          </cell>
          <cell r="DP138">
            <v>45977</v>
          </cell>
          <cell r="DQ138">
            <v>45978</v>
          </cell>
          <cell r="DR138">
            <v>45971</v>
          </cell>
          <cell r="DS138">
            <v>45979</v>
          </cell>
          <cell r="DT138">
            <v>45980</v>
          </cell>
          <cell r="DU138">
            <v>45981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MK68-001119</v>
          </cell>
          <cell r="C139">
            <v>45916</v>
          </cell>
          <cell r="E139" t="str">
            <v>บจก.ซันฟีด</v>
          </cell>
          <cell r="F139">
            <v>575</v>
          </cell>
          <cell r="G139">
            <v>20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+</v>
          </cell>
          <cell r="N139"/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45982</v>
          </cell>
          <cell r="Z139" t="str">
            <v xml:space="preserve">300กระสอบแบนเต็มใบ </v>
          </cell>
          <cell r="AA139">
            <v>3500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3500</v>
          </cell>
          <cell r="AM139">
            <v>0</v>
          </cell>
          <cell r="AN139">
            <v>3675</v>
          </cell>
          <cell r="AO139" t="str">
            <v>WSWT2025800SM</v>
          </cell>
          <cell r="AQ139">
            <v>3862.7049999999999</v>
          </cell>
          <cell r="AR139">
            <v>0</v>
          </cell>
          <cell r="AS139">
            <v>3862.7049999999999</v>
          </cell>
          <cell r="AT139">
            <v>0</v>
          </cell>
          <cell r="AU139">
            <v>3862.7049999999999</v>
          </cell>
          <cell r="BZ139" t="str">
            <v>WRWT25850/WRWT25850</v>
          </cell>
          <cell r="CA139">
            <v>291.84882222222222</v>
          </cell>
          <cell r="DL139" t="str">
            <v>P6</v>
          </cell>
          <cell r="DM139">
            <v>4</v>
          </cell>
          <cell r="DN139">
            <v>45982</v>
          </cell>
          <cell r="DP139">
            <v>45977</v>
          </cell>
          <cell r="DQ139">
            <v>45978</v>
          </cell>
          <cell r="DR139">
            <v>45971</v>
          </cell>
          <cell r="DS139">
            <v>45979</v>
          </cell>
          <cell r="DT139">
            <v>45980</v>
          </cell>
          <cell r="DU139">
            <v>45981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MK68-001119</v>
          </cell>
          <cell r="C140">
            <v>45916</v>
          </cell>
          <cell r="E140" t="str">
            <v>บจก.ซันฟีด</v>
          </cell>
          <cell r="F140">
            <v>917</v>
          </cell>
          <cell r="G140">
            <v>20</v>
          </cell>
          <cell r="H140">
            <v>37</v>
          </cell>
          <cell r="I140" t="str">
            <v>ขาว</v>
          </cell>
          <cell r="J140" t="str">
            <v>ด้าน</v>
          </cell>
          <cell r="L140">
            <v>98</v>
          </cell>
          <cell r="M140" t="str">
            <v>+</v>
          </cell>
          <cell r="N140"/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45985</v>
          </cell>
          <cell r="Z140" t="str">
            <v xml:space="preserve">300กระสอบแบนเต็มใบ </v>
          </cell>
          <cell r="AA140">
            <v>2500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2500</v>
          </cell>
          <cell r="AL140">
            <v>0</v>
          </cell>
          <cell r="AM140">
            <v>2550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>
            <v>45985</v>
          </cell>
          <cell r="DP140">
            <v>45980</v>
          </cell>
          <cell r="DQ140">
            <v>45981</v>
          </cell>
          <cell r="DR140">
            <v>45974</v>
          </cell>
          <cell r="DS140">
            <v>45982</v>
          </cell>
          <cell r="DT140">
            <v>45983</v>
          </cell>
          <cell r="DU140">
            <v>45984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MK68-001202</v>
          </cell>
          <cell r="C141">
            <v>45933</v>
          </cell>
          <cell r="E141" t="str">
            <v>บจก.เอพีเอ็ม อะโกร</v>
          </cell>
          <cell r="F141" t="str">
            <v>ยู-ฟีด รวมหมู</v>
          </cell>
          <cell r="G141">
            <v>20</v>
          </cell>
          <cell r="H141">
            <v>38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45985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3000</v>
          </cell>
          <cell r="AM141"/>
          <cell r="AN141">
            <v>3150</v>
          </cell>
          <cell r="AO141" t="str">
            <v>WSWT2025800SM</v>
          </cell>
          <cell r="AQ141">
            <v>3310.89</v>
          </cell>
          <cell r="AR141">
            <v>3310.89</v>
          </cell>
          <cell r="AS141">
            <v>0</v>
          </cell>
          <cell r="AT141">
            <v>3310.89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>
            <v>45985</v>
          </cell>
          <cell r="DP141">
            <v>45980</v>
          </cell>
          <cell r="DQ141">
            <v>45981</v>
          </cell>
          <cell r="DR141">
            <v>45974</v>
          </cell>
          <cell r="DS141">
            <v>45982</v>
          </cell>
          <cell r="DT141">
            <v>45983</v>
          </cell>
          <cell r="DU141">
            <v>45984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MK68-001039</v>
          </cell>
          <cell r="C142">
            <v>45896</v>
          </cell>
          <cell r="E142" t="str">
            <v>บจก.เอสพีเอ็ม อาหารสัตว์</v>
          </cell>
          <cell r="F142" t="str">
            <v>U-GOAT14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ใส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45985</v>
          </cell>
          <cell r="Z142" t="str">
            <v>500กระสอบแบน</v>
          </cell>
          <cell r="AA142">
            <v>3000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3000</v>
          </cell>
          <cell r="AM142"/>
          <cell r="AN142">
            <v>3150</v>
          </cell>
          <cell r="AO142" t="str">
            <v>WSWT2025800SM</v>
          </cell>
          <cell r="AQ142">
            <v>3310.89</v>
          </cell>
          <cell r="AR142">
            <v>3310.89</v>
          </cell>
          <cell r="AS142">
            <v>0</v>
          </cell>
          <cell r="AT142">
            <v>3310.89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5</v>
          </cell>
          <cell r="DN142">
            <v>45985</v>
          </cell>
          <cell r="DP142">
            <v>45980</v>
          </cell>
          <cell r="DQ142">
            <v>45980</v>
          </cell>
          <cell r="DR142">
            <v>45973</v>
          </cell>
          <cell r="DS142">
            <v>45981</v>
          </cell>
          <cell r="DT142">
            <v>45982</v>
          </cell>
          <cell r="DU142">
            <v>45983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MK68-001093</v>
          </cell>
          <cell r="C143">
            <v>45909</v>
          </cell>
          <cell r="E143" t="str">
            <v>บจก.เอสพีเอ็ม อาหารสัตว์</v>
          </cell>
          <cell r="F143" t="str">
            <v>เอส ฟาร์ม115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45986</v>
          </cell>
          <cell r="Z143" t="str">
            <v>500กระสอบแบน</v>
          </cell>
          <cell r="AA143">
            <v>3179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2531</v>
          </cell>
          <cell r="AL143">
            <v>648</v>
          </cell>
          <cell r="AM143">
            <v>6100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>
            <v>45986</v>
          </cell>
          <cell r="DP143">
            <v>45981</v>
          </cell>
          <cell r="DQ143">
            <v>45982</v>
          </cell>
          <cell r="DR143">
            <v>45975</v>
          </cell>
          <cell r="DS143">
            <v>45983</v>
          </cell>
          <cell r="DT143">
            <v>45984</v>
          </cell>
          <cell r="DU143">
            <v>45985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 </v>
          </cell>
          <cell r="EG143"/>
          <cell r="EH143"/>
          <cell r="EI143"/>
        </row>
        <row r="144">
          <cell r="B144" t="str">
            <v>MK68-001119</v>
          </cell>
          <cell r="C144">
            <v>45916</v>
          </cell>
          <cell r="E144" t="str">
            <v>บจก.ซันฟีด</v>
          </cell>
          <cell r="F144">
            <v>952</v>
          </cell>
          <cell r="G144">
            <v>20</v>
          </cell>
          <cell r="H144">
            <v>38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+</v>
          </cell>
          <cell r="N144"/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45986</v>
          </cell>
          <cell r="Z144" t="str">
            <v xml:space="preserve">300กระสอบแบนเต็มใบ 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5000</v>
          </cell>
          <cell r="AM144">
            <v>0</v>
          </cell>
          <cell r="AN144">
            <v>5250</v>
          </cell>
          <cell r="AO144" t="str">
            <v>WSWT2025800SM</v>
          </cell>
          <cell r="AQ144">
            <v>5518.15</v>
          </cell>
          <cell r="AR144">
            <v>0</v>
          </cell>
          <cell r="AS144">
            <v>5518.15</v>
          </cell>
          <cell r="AT144">
            <v>0</v>
          </cell>
          <cell r="AU144">
            <v>5518.15</v>
          </cell>
          <cell r="BZ144" t="str">
            <v>WRWT25850/WRWT25850</v>
          </cell>
          <cell r="CA144">
            <v>416.92688888888887</v>
          </cell>
          <cell r="DL144" t="str">
            <v>P6</v>
          </cell>
          <cell r="DM144">
            <v>4</v>
          </cell>
          <cell r="DN144">
            <v>45986</v>
          </cell>
          <cell r="DP144">
            <v>45981</v>
          </cell>
          <cell r="DQ144">
            <v>45982</v>
          </cell>
          <cell r="DR144">
            <v>45975</v>
          </cell>
          <cell r="DS144">
            <v>45983</v>
          </cell>
          <cell r="DT144">
            <v>45984</v>
          </cell>
          <cell r="DU144">
            <v>45985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MK68-001119</v>
          </cell>
          <cell r="C145">
            <v>45916</v>
          </cell>
          <cell r="E145" t="str">
            <v>บจก.ซันฟีด</v>
          </cell>
          <cell r="F145" t="str">
            <v>ขุนศึกเบอร์ 1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45986</v>
          </cell>
          <cell r="Z145" t="str">
            <v xml:space="preserve">300กระสอบแบนเต็มใบ </v>
          </cell>
          <cell r="AA145">
            <v>5000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5000</v>
          </cell>
          <cell r="AM145">
            <v>0</v>
          </cell>
          <cell r="AN145">
            <v>5250</v>
          </cell>
          <cell r="AO145" t="str">
            <v>WSWT2025800SM</v>
          </cell>
          <cell r="AQ145">
            <v>5518.15</v>
          </cell>
          <cell r="AR145">
            <v>0</v>
          </cell>
          <cell r="AS145">
            <v>5518.15</v>
          </cell>
          <cell r="AT145">
            <v>0</v>
          </cell>
          <cell r="AU145">
            <v>5518.15</v>
          </cell>
          <cell r="BZ145" t="str">
            <v>WRWT25850/WRWT25850</v>
          </cell>
          <cell r="CA145">
            <v>416.92688888888887</v>
          </cell>
          <cell r="DL145" t="str">
            <v>P6</v>
          </cell>
          <cell r="DM145">
            <v>4</v>
          </cell>
          <cell r="DN145">
            <v>45986</v>
          </cell>
          <cell r="DP145">
            <v>45981</v>
          </cell>
          <cell r="DQ145">
            <v>45982</v>
          </cell>
          <cell r="DR145">
            <v>45975</v>
          </cell>
          <cell r="DS145">
            <v>45983</v>
          </cell>
          <cell r="DT145">
            <v>45984</v>
          </cell>
          <cell r="DU145">
            <v>45985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MK68-001119</v>
          </cell>
          <cell r="C146">
            <v>45916</v>
          </cell>
          <cell r="E146" t="str">
            <v>บจก.ซันฟีด</v>
          </cell>
          <cell r="F146" t="str">
            <v>ขุนศึกเบอร์ 2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+</v>
          </cell>
          <cell r="N146"/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45986</v>
          </cell>
          <cell r="Z146" t="str">
            <v xml:space="preserve">300กระสอบแบนเต็มใบ </v>
          </cell>
          <cell r="AA146">
            <v>5000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5000</v>
          </cell>
          <cell r="AM146">
            <v>0</v>
          </cell>
          <cell r="AN146">
            <v>5250</v>
          </cell>
          <cell r="AO146" t="str">
            <v>WSWT2025800SM</v>
          </cell>
          <cell r="AQ146">
            <v>5518.15</v>
          </cell>
          <cell r="AR146">
            <v>0</v>
          </cell>
          <cell r="AS146">
            <v>5518.15</v>
          </cell>
          <cell r="AT146">
            <v>0</v>
          </cell>
          <cell r="AU146">
            <v>5518.15</v>
          </cell>
          <cell r="BZ146" t="str">
            <v>WRWT25850/WRWT25850</v>
          </cell>
          <cell r="CA146">
            <v>416.92688888888887</v>
          </cell>
          <cell r="DL146" t="str">
            <v>P6</v>
          </cell>
          <cell r="DM146">
            <v>4</v>
          </cell>
          <cell r="DN146">
            <v>45986</v>
          </cell>
          <cell r="DP146">
            <v>45981</v>
          </cell>
          <cell r="DQ146">
            <v>45982</v>
          </cell>
          <cell r="DR146">
            <v>45975</v>
          </cell>
          <cell r="DS146">
            <v>45983</v>
          </cell>
          <cell r="DT146">
            <v>45984</v>
          </cell>
          <cell r="DU146">
            <v>45985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MK68-001119</v>
          </cell>
          <cell r="C147">
            <v>45916</v>
          </cell>
          <cell r="E147" t="str">
            <v>บจก.ซันฟีด</v>
          </cell>
          <cell r="F147">
            <v>953</v>
          </cell>
          <cell r="G147">
            <v>20</v>
          </cell>
          <cell r="H147">
            <v>38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+</v>
          </cell>
          <cell r="N147"/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45987</v>
          </cell>
          <cell r="Z147" t="str">
            <v xml:space="preserve">300กระสอบแบนเต็มใบ 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5000</v>
          </cell>
          <cell r="AM147">
            <v>0</v>
          </cell>
          <cell r="AN147">
            <v>5250</v>
          </cell>
          <cell r="AO147" t="str">
            <v>WSWT2025800SM</v>
          </cell>
          <cell r="AQ147">
            <v>5518.15</v>
          </cell>
          <cell r="AR147">
            <v>0</v>
          </cell>
          <cell r="AS147">
            <v>5518.15</v>
          </cell>
          <cell r="AT147">
            <v>0</v>
          </cell>
          <cell r="AU147">
            <v>5518.15</v>
          </cell>
          <cell r="BZ147" t="str">
            <v>WRWT25850/WRWT25850</v>
          </cell>
          <cell r="CA147">
            <v>416.92688888888887</v>
          </cell>
          <cell r="DL147" t="str">
            <v>P6</v>
          </cell>
          <cell r="DM147">
            <v>4</v>
          </cell>
          <cell r="DN147">
            <v>45987</v>
          </cell>
          <cell r="DP147">
            <v>45982</v>
          </cell>
          <cell r="DQ147">
            <v>45983</v>
          </cell>
          <cell r="DR147">
            <v>45976</v>
          </cell>
          <cell r="DS147">
            <v>45984</v>
          </cell>
          <cell r="DT147">
            <v>45985</v>
          </cell>
          <cell r="DU147">
            <v>45986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MK68-001204</v>
          </cell>
          <cell r="C148">
            <v>45933</v>
          </cell>
          <cell r="E148" t="str">
            <v>บจก.เอพีเอ็ม อะโกร</v>
          </cell>
          <cell r="F148" t="str">
            <v>นีโอ พี3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45987</v>
          </cell>
          <cell r="Z148" t="str">
            <v>500กระสอบแบน</v>
          </cell>
          <cell r="AA148">
            <v>3000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3000</v>
          </cell>
          <cell r="AM148"/>
          <cell r="AN148">
            <v>3150</v>
          </cell>
          <cell r="AO148" t="str">
            <v>WSWT2025800SM</v>
          </cell>
          <cell r="AQ148">
            <v>3310.89</v>
          </cell>
          <cell r="AR148">
            <v>3310.89</v>
          </cell>
          <cell r="AS148">
            <v>0</v>
          </cell>
          <cell r="AT148">
            <v>3310.89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>
            <v>45987</v>
          </cell>
          <cell r="DP148">
            <v>45982</v>
          </cell>
          <cell r="DQ148">
            <v>45983</v>
          </cell>
          <cell r="DR148">
            <v>45976</v>
          </cell>
          <cell r="DS148">
            <v>45984</v>
          </cell>
          <cell r="DT148">
            <v>45985</v>
          </cell>
          <cell r="DU148">
            <v>45986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MK68-001203</v>
          </cell>
          <cell r="C149">
            <v>45933</v>
          </cell>
          <cell r="E149" t="str">
            <v>บจก.เอพีเอ็ม อะโกร</v>
          </cell>
          <cell r="F149" t="str">
            <v>SPM190 GOAL</v>
          </cell>
          <cell r="G149">
            <v>20</v>
          </cell>
          <cell r="H149">
            <v>38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45987</v>
          </cell>
          <cell r="Z149" t="str">
            <v>500กระสอบแบน</v>
          </cell>
          <cell r="AA149">
            <v>4000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4000</v>
          </cell>
          <cell r="AM149"/>
          <cell r="AN149">
            <v>4200</v>
          </cell>
          <cell r="AO149" t="str">
            <v>WSWT2025800SM</v>
          </cell>
          <cell r="AQ149">
            <v>4414.5199999999995</v>
          </cell>
          <cell r="AR149">
            <v>4414.5199999999995</v>
          </cell>
          <cell r="AS149">
            <v>0</v>
          </cell>
          <cell r="AT149">
            <v>4414.5199999999995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>
            <v>45987</v>
          </cell>
          <cell r="DP149">
            <v>45982</v>
          </cell>
          <cell r="DQ149">
            <v>45983</v>
          </cell>
          <cell r="DR149">
            <v>45976</v>
          </cell>
          <cell r="DS149">
            <v>45984</v>
          </cell>
          <cell r="DT149">
            <v>45985</v>
          </cell>
          <cell r="DU149">
            <v>45986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MK68-001119</v>
          </cell>
          <cell r="C150">
            <v>45916</v>
          </cell>
          <cell r="E150" t="str">
            <v>บจก.ซันฟีด</v>
          </cell>
          <cell r="F150">
            <v>956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+</v>
          </cell>
          <cell r="N150"/>
          <cell r="R150" t="str">
            <v>ไม่</v>
          </cell>
          <cell r="T150" t="str">
            <v>ไม่สวมถุงใน</v>
          </cell>
          <cell r="U150"/>
          <cell r="V150"/>
          <cell r="X150">
            <v>45989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2500</v>
          </cell>
          <cell r="AM150">
            <v>0</v>
          </cell>
          <cell r="AN150">
            <v>2625</v>
          </cell>
          <cell r="AO150" t="str">
            <v>WSWT2025800SM</v>
          </cell>
          <cell r="AQ150">
            <v>2759.0749999999998</v>
          </cell>
          <cell r="AR150">
            <v>0</v>
          </cell>
          <cell r="AS150">
            <v>2759.0749999999998</v>
          </cell>
          <cell r="AT150">
            <v>0</v>
          </cell>
          <cell r="AU150">
            <v>2759.0749999999998</v>
          </cell>
          <cell r="BZ150" t="str">
            <v>WRWT25850/WRWT25850</v>
          </cell>
          <cell r="CA150">
            <v>208.46344444444443</v>
          </cell>
          <cell r="DL150" t="str">
            <v>P6</v>
          </cell>
          <cell r="DM150">
            <v>4</v>
          </cell>
          <cell r="DN150">
            <v>45989</v>
          </cell>
          <cell r="DP150">
            <v>45984</v>
          </cell>
          <cell r="DQ150">
            <v>45985</v>
          </cell>
          <cell r="DR150">
            <v>45978</v>
          </cell>
          <cell r="DS150">
            <v>45986</v>
          </cell>
          <cell r="DT150">
            <v>45987</v>
          </cell>
          <cell r="DU150">
            <v>45988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MK68-001119</v>
          </cell>
          <cell r="C151">
            <v>45916</v>
          </cell>
          <cell r="E151" t="str">
            <v>บจก.ซันฟีด</v>
          </cell>
          <cell r="F151">
            <v>952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+</v>
          </cell>
          <cell r="N151"/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45989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5000</v>
          </cell>
          <cell r="AM151">
            <v>0</v>
          </cell>
          <cell r="AN151">
            <v>5250</v>
          </cell>
          <cell r="AO151" t="str">
            <v>WSWT2025800SM</v>
          </cell>
          <cell r="AQ151">
            <v>5518.15</v>
          </cell>
          <cell r="AR151">
            <v>0</v>
          </cell>
          <cell r="AS151">
            <v>5518.15</v>
          </cell>
          <cell r="AT151">
            <v>0</v>
          </cell>
          <cell r="AU151">
            <v>5518.15</v>
          </cell>
          <cell r="BZ151" t="str">
            <v>WRWT25850/WRWT25850</v>
          </cell>
          <cell r="CA151">
            <v>416.92688888888887</v>
          </cell>
          <cell r="DL151" t="str">
            <v>P6</v>
          </cell>
          <cell r="DM151">
            <v>4</v>
          </cell>
          <cell r="DN151">
            <v>45989</v>
          </cell>
          <cell r="DP151">
            <v>45984</v>
          </cell>
          <cell r="DQ151">
            <v>45985</v>
          </cell>
          <cell r="DR151">
            <v>45978</v>
          </cell>
          <cell r="DS151">
            <v>45986</v>
          </cell>
          <cell r="DT151">
            <v>45987</v>
          </cell>
          <cell r="DU151">
            <v>45988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MK68-001119</v>
          </cell>
          <cell r="C152">
            <v>45916</v>
          </cell>
          <cell r="E152" t="str">
            <v>บจก.ซันฟีด</v>
          </cell>
          <cell r="F152" t="str">
            <v>007</v>
          </cell>
          <cell r="G152">
            <v>20</v>
          </cell>
          <cell r="H152">
            <v>38</v>
          </cell>
          <cell r="I152" t="str">
            <v>ขาว</v>
          </cell>
          <cell r="J152" t="str">
            <v>ด้าน</v>
          </cell>
          <cell r="L152">
            <v>100</v>
          </cell>
          <cell r="M152" t="str">
            <v>+</v>
          </cell>
          <cell r="N152"/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45989</v>
          </cell>
          <cell r="Z152" t="str">
            <v xml:space="preserve">300กระสอบแบนเต็มใบ </v>
          </cell>
          <cell r="AA152">
            <v>2500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2500</v>
          </cell>
          <cell r="AM152">
            <v>0</v>
          </cell>
          <cell r="AN152">
            <v>2625</v>
          </cell>
          <cell r="AO152" t="str">
            <v>WSWT2025800SM</v>
          </cell>
          <cell r="AQ152">
            <v>2759.0749999999998</v>
          </cell>
          <cell r="AR152">
            <v>0</v>
          </cell>
          <cell r="AS152">
            <v>2759.0749999999998</v>
          </cell>
          <cell r="AT152">
            <v>0</v>
          </cell>
          <cell r="AU152">
            <v>2759.0749999999998</v>
          </cell>
          <cell r="BZ152" t="str">
            <v>WRWT25850/WRWT25850</v>
          </cell>
          <cell r="CA152">
            <v>208.46344444444443</v>
          </cell>
          <cell r="DL152" t="str">
            <v>P6</v>
          </cell>
          <cell r="DM152">
            <v>4</v>
          </cell>
          <cell r="DN152">
            <v>45989</v>
          </cell>
          <cell r="DP152">
            <v>45984</v>
          </cell>
          <cell r="DQ152">
            <v>45985</v>
          </cell>
          <cell r="DR152">
            <v>45978</v>
          </cell>
          <cell r="DS152">
            <v>45986</v>
          </cell>
          <cell r="DT152">
            <v>45987</v>
          </cell>
          <cell r="DU152">
            <v>45988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MK68-001119</v>
          </cell>
          <cell r="C153">
            <v>45916</v>
          </cell>
          <cell r="E153" t="str">
            <v>บจก.ซันฟีด</v>
          </cell>
          <cell r="F153">
            <v>957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+</v>
          </cell>
          <cell r="N153"/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45989</v>
          </cell>
          <cell r="Z153" t="str">
            <v xml:space="preserve">300กระสอบแบนเต็มใบ </v>
          </cell>
          <cell r="AA153">
            <v>2500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2500</v>
          </cell>
          <cell r="AM153">
            <v>0</v>
          </cell>
          <cell r="AN153">
            <v>2625</v>
          </cell>
          <cell r="AO153" t="str">
            <v>WSWT2025800SM</v>
          </cell>
          <cell r="AQ153">
            <v>2759.0749999999998</v>
          </cell>
          <cell r="AR153">
            <v>0</v>
          </cell>
          <cell r="AS153">
            <v>2759.0749999999998</v>
          </cell>
          <cell r="AT153">
            <v>0</v>
          </cell>
          <cell r="AU153">
            <v>2759.0749999999998</v>
          </cell>
          <cell r="BZ153" t="str">
            <v>WRWT25850/WRWT25850</v>
          </cell>
          <cell r="CA153">
            <v>208.46344444444443</v>
          </cell>
          <cell r="DL153" t="str">
            <v>P6</v>
          </cell>
          <cell r="DM153">
            <v>4</v>
          </cell>
          <cell r="DN153">
            <v>45989</v>
          </cell>
          <cell r="DP153">
            <v>45984</v>
          </cell>
          <cell r="DQ153">
            <v>45985</v>
          </cell>
          <cell r="DR153">
            <v>45978</v>
          </cell>
          <cell r="DS153">
            <v>45986</v>
          </cell>
          <cell r="DT153">
            <v>45987</v>
          </cell>
          <cell r="DU153">
            <v>45988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MK68-001033</v>
          </cell>
          <cell r="C154">
            <v>45891</v>
          </cell>
          <cell r="E154" t="str">
            <v>บจก.เอสพีเอ็ม อาหารสัตว์</v>
          </cell>
          <cell r="F154" t="str">
            <v>นาโน 03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500กระสอบแบน</v>
          </cell>
          <cell r="AA154">
            <v>6000</v>
          </cell>
          <cell r="AB154">
            <v>0</v>
          </cell>
          <cell r="AC154">
            <v>0</v>
          </cell>
          <cell r="AD154">
            <v>0</v>
          </cell>
          <cell r="AG154">
            <v>8447</v>
          </cell>
          <cell r="AI154"/>
          <cell r="AJ154">
            <v>5447</v>
          </cell>
          <cell r="AL154">
            <v>553</v>
          </cell>
          <cell r="AM154">
            <v>9150</v>
          </cell>
          <cell r="AN154">
            <v>0</v>
          </cell>
          <cell r="AO154" t="str">
            <v>WSWT2025800SM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5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ประมาณการ</v>
          </cell>
          <cell r="C155" t="str">
            <v>ประมาณการ</v>
          </cell>
          <cell r="E155" t="str">
            <v>บจก.อินเทคค์ โกลบอล</v>
          </cell>
          <cell r="F155" t="str">
            <v>รอแบบ</v>
          </cell>
          <cell r="G155">
            <v>20</v>
          </cell>
          <cell r="H155">
            <v>36</v>
          </cell>
          <cell r="I155" t="str">
            <v>ขาว</v>
          </cell>
          <cell r="J155" t="str">
            <v>ด้าน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จับจีบ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มัด80 ใช้สายรัด</v>
          </cell>
          <cell r="AA155">
            <v>100000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100000</v>
          </cell>
          <cell r="AM155"/>
          <cell r="AN155">
            <v>105000</v>
          </cell>
          <cell r="AO155" t="str">
            <v>WSWT2025800SM</v>
          </cell>
          <cell r="AQ155">
            <v>104775.00000000001</v>
          </cell>
          <cell r="AR155">
            <v>0</v>
          </cell>
          <cell r="AS155">
            <v>104775.00000000001</v>
          </cell>
          <cell r="AT155">
            <v>0</v>
          </cell>
          <cell r="AU155">
            <v>104775.00000000001</v>
          </cell>
          <cell r="BZ155" t="str">
            <v>WRWT25850/WRWT25850</v>
          </cell>
          <cell r="CA155">
            <v>7916.333333333333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MK68-001206</v>
          </cell>
          <cell r="C156">
            <v>45933</v>
          </cell>
          <cell r="E156" t="str">
            <v>บจก.เอสพีเอ็ม อาหารสัตว์</v>
          </cell>
          <cell r="F156" t="str">
            <v>นาโน 06</v>
          </cell>
          <cell r="G156">
            <v>20</v>
          </cell>
          <cell r="H156">
            <v>38</v>
          </cell>
          <cell r="I156" t="str">
            <v>ขาว</v>
          </cell>
          <cell r="J156" t="str">
            <v>ด้าน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3000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WSWT2025800SM</v>
          </cell>
          <cell r="AQ156">
            <v>3310.89</v>
          </cell>
          <cell r="AR156">
            <v>0</v>
          </cell>
          <cell r="AS156">
            <v>3310.89</v>
          </cell>
          <cell r="AT156">
            <v>0</v>
          </cell>
          <cell r="AU156">
            <v>3310.89</v>
          </cell>
          <cell r="BZ156" t="str">
            <v>WRWT25850/WRWT25850</v>
          </cell>
          <cell r="CA156">
            <v>250.15613333333337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ประมาณการ</v>
          </cell>
          <cell r="C157" t="str">
            <v>ประมาณการ</v>
          </cell>
          <cell r="E157" t="str">
            <v>บจก.เอสพีเอ็ม อาหารสัตว์</v>
          </cell>
          <cell r="F157" t="str">
            <v>รอแบบ</v>
          </cell>
          <cell r="G157">
            <v>20</v>
          </cell>
          <cell r="H157">
            <v>38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20000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20000</v>
          </cell>
          <cell r="AM157"/>
          <cell r="AN157">
            <v>21000</v>
          </cell>
          <cell r="AO157" t="str">
            <v>WSWT2025800SM</v>
          </cell>
          <cell r="AQ157">
            <v>22072.6</v>
          </cell>
          <cell r="AR157">
            <v>0</v>
          </cell>
          <cell r="AS157">
            <v>22072.6</v>
          </cell>
          <cell r="AT157">
            <v>0</v>
          </cell>
          <cell r="AU157">
            <v>22072.6</v>
          </cell>
          <cell r="BZ157" t="str">
            <v>WRWT25850/WRWT25850</v>
          </cell>
          <cell r="CA157">
            <v>1667.7075555555555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ประมาณการ</v>
          </cell>
          <cell r="C158" t="str">
            <v>ประมาณการ</v>
          </cell>
          <cell r="E158" t="str">
            <v>บจก.ไทยธรรมดี</v>
          </cell>
          <cell r="F158" t="str">
            <v>รอแบบ</v>
          </cell>
          <cell r="G158">
            <v>20</v>
          </cell>
          <cell r="H158">
            <v>37</v>
          </cell>
          <cell r="I158" t="str">
            <v>ขาว</v>
          </cell>
          <cell r="J158" t="str">
            <v>ด้าน</v>
          </cell>
          <cell r="L158">
            <v>97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</v>
          </cell>
          <cell r="AA158">
            <v>20000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20000</v>
          </cell>
          <cell r="AM158"/>
          <cell r="AN158">
            <v>21000</v>
          </cell>
          <cell r="AO158" t="str">
            <v>WSWT2025800SM</v>
          </cell>
          <cell r="AQ158">
            <v>21513.800000000003</v>
          </cell>
          <cell r="AR158">
            <v>0</v>
          </cell>
          <cell r="AS158">
            <v>21513.800000000003</v>
          </cell>
          <cell r="AT158">
            <v>0</v>
          </cell>
          <cell r="AU158">
            <v>21513.800000000003</v>
          </cell>
          <cell r="BZ158" t="str">
            <v>WRWT25850/WRWT25850</v>
          </cell>
          <cell r="CA158">
            <v>1625.4871111111113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บจก.ซันฟีด</v>
          </cell>
          <cell r="F159" t="str">
            <v>รอแบบ</v>
          </cell>
          <cell r="G159">
            <v>20</v>
          </cell>
          <cell r="H159">
            <v>38</v>
          </cell>
          <cell r="I159" t="str">
            <v>ขาว</v>
          </cell>
          <cell r="J159" t="str">
            <v>ด้าน</v>
          </cell>
          <cell r="L159">
            <v>100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 xml:space="preserve">300กระสอบแบนเต็มใบ </v>
          </cell>
          <cell r="AA159">
            <v>305000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305000</v>
          </cell>
          <cell r="AM159"/>
          <cell r="AN159">
            <v>320250</v>
          </cell>
          <cell r="AO159" t="str">
            <v>WSWT2025800SM</v>
          </cell>
          <cell r="AQ159">
            <v>336607.14999999997</v>
          </cell>
          <cell r="AR159">
            <v>0</v>
          </cell>
          <cell r="AS159">
            <v>336607.14999999997</v>
          </cell>
          <cell r="AT159">
            <v>0</v>
          </cell>
          <cell r="AU159">
            <v>336607.14999999997</v>
          </cell>
          <cell r="BZ159" t="str">
            <v>WRWT25850/WRWT25850</v>
          </cell>
          <cell r="CA159">
            <v>25432.540222222222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MK68-001205</v>
          </cell>
          <cell r="C160">
            <v>45933</v>
          </cell>
          <cell r="E160" t="str">
            <v>บจก.เอพีเอ็ม อะโกร</v>
          </cell>
          <cell r="F160" t="str">
            <v>นีโอ พี4(เอส)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3000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3000</v>
          </cell>
          <cell r="AM160"/>
          <cell r="AN160">
            <v>3150</v>
          </cell>
          <cell r="AO160" t="str">
            <v>WSWT2025800SM</v>
          </cell>
          <cell r="AQ160">
            <v>3310.89</v>
          </cell>
          <cell r="AR160">
            <v>3310.89</v>
          </cell>
          <cell r="AS160">
            <v>0</v>
          </cell>
          <cell r="AT160">
            <v>3310.89</v>
          </cell>
          <cell r="AU160">
            <v>0</v>
          </cell>
          <cell r="BZ160" t="str">
            <v>WRWT25850/WRWT25850</v>
          </cell>
          <cell r="CA160">
            <v>0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MK68-001124</v>
          </cell>
          <cell r="C161">
            <v>45919</v>
          </cell>
          <cell r="E161" t="str">
            <v>บจก.อินเทคค์ โกลบอล</v>
          </cell>
          <cell r="F161" t="str">
            <v>เพอเฟคค์ 916</v>
          </cell>
          <cell r="G161">
            <v>20</v>
          </cell>
          <cell r="H161">
            <v>36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จับจีบ4"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มัด80 ใช้สายรัด</v>
          </cell>
          <cell r="AA161">
            <v>1172</v>
          </cell>
          <cell r="AB161">
            <v>0</v>
          </cell>
          <cell r="AC161">
            <v>0</v>
          </cell>
          <cell r="AD161">
            <v>0</v>
          </cell>
          <cell r="AG161" t="str">
            <v>4/10   10/10</v>
          </cell>
          <cell r="AI161"/>
          <cell r="AJ161">
            <v>0</v>
          </cell>
          <cell r="AL161">
            <v>1172</v>
          </cell>
          <cell r="AM161">
            <v>21290</v>
          </cell>
          <cell r="AN161">
            <v>0</v>
          </cell>
          <cell r="AO161" t="str">
            <v>WSWT2025800SM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WRWT25850/WRWT25850</v>
          </cell>
          <cell r="CA161">
            <v>0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MK68-001129</v>
          </cell>
          <cell r="C162">
            <v>45919</v>
          </cell>
          <cell r="E162" t="str">
            <v>บจก.อินเทคค์ โกลบอล</v>
          </cell>
          <cell r="F162" t="str">
            <v>สุบรรณ 333</v>
          </cell>
          <cell r="G162">
            <v>20</v>
          </cell>
          <cell r="H162">
            <v>36</v>
          </cell>
          <cell r="I162" t="str">
            <v>ขาว</v>
          </cell>
          <cell r="J162" t="str">
            <v>ด้าน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จับจีบ3.5"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มัด80 ใช้สายรัด</v>
          </cell>
          <cell r="AA162">
            <v>622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622</v>
          </cell>
          <cell r="AM162">
            <v>6150</v>
          </cell>
          <cell r="AN162">
            <v>0</v>
          </cell>
          <cell r="AO162" t="str">
            <v>WSWT2025800SM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WRWT25850/WRWT25850</v>
          </cell>
          <cell r="CA162">
            <v>0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MK68-001158</v>
          </cell>
          <cell r="C163">
            <v>45923</v>
          </cell>
          <cell r="E163" t="str">
            <v>บจก.เอสพีเอ็ม อาหารสัตว์</v>
          </cell>
          <cell r="F163" t="str">
            <v>SW 441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500กระสอบแบน</v>
          </cell>
          <cell r="AA163">
            <v>13000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13000</v>
          </cell>
          <cell r="AM163"/>
          <cell r="AN163">
            <v>13650</v>
          </cell>
          <cell r="AO163" t="str">
            <v>WSWT2025800SM</v>
          </cell>
          <cell r="AQ163">
            <v>14347.189999999999</v>
          </cell>
          <cell r="AR163">
            <v>14347.189999999999</v>
          </cell>
          <cell r="AS163">
            <v>0</v>
          </cell>
          <cell r="AT163">
            <v>14347.189999999999</v>
          </cell>
          <cell r="AU163">
            <v>0</v>
          </cell>
          <cell r="BZ163" t="str">
            <v>WRWT25850/WRWT25850</v>
          </cell>
          <cell r="CA163">
            <v>0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 </v>
          </cell>
          <cell r="EG163"/>
          <cell r="EH163"/>
          <cell r="EI163"/>
        </row>
        <row r="164">
          <cell r="B164" t="str">
            <v>MK68-000990</v>
          </cell>
          <cell r="C164">
            <v>45877</v>
          </cell>
          <cell r="E164" t="str">
            <v>บจก.เอสพีเอ็ม อาหารสัตว์</v>
          </cell>
          <cell r="F164" t="str">
            <v>SW 441 PLUS</v>
          </cell>
          <cell r="G164">
            <v>20</v>
          </cell>
          <cell r="H164">
            <v>38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3500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1217</v>
          </cell>
          <cell r="AL164">
            <v>2283</v>
          </cell>
          <cell r="AM164">
            <v>1545</v>
          </cell>
          <cell r="AN164">
            <v>2052.75</v>
          </cell>
          <cell r="AO164" t="str">
            <v>WSWT2025800SM</v>
          </cell>
          <cell r="AQ164">
            <v>2265.4764825000002</v>
          </cell>
          <cell r="AR164">
            <v>2265.4764825000002</v>
          </cell>
          <cell r="AS164">
            <v>0</v>
          </cell>
          <cell r="AT164">
            <v>2265.4764825000002</v>
          </cell>
          <cell r="AU164">
            <v>0</v>
          </cell>
          <cell r="BZ164" t="str">
            <v>WRWT25850/WRWT25850</v>
          </cell>
          <cell r="CA164">
            <v>0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MK68-000673</v>
          </cell>
          <cell r="C165">
            <v>45796</v>
          </cell>
          <cell r="E165" t="str">
            <v>บจก.อินเทคค์ โกลบอล</v>
          </cell>
          <cell r="F165" t="str">
            <v>เพอเฟคค์ 902</v>
          </cell>
          <cell r="G165">
            <v>20</v>
          </cell>
          <cell r="H165">
            <v>36</v>
          </cell>
          <cell r="I165" t="str">
            <v>ขาว</v>
          </cell>
          <cell r="J165" t="str">
            <v>ด้าน</v>
          </cell>
          <cell r="L165">
            <v>100</v>
          </cell>
          <cell r="M165" t="str">
            <v>±</v>
          </cell>
          <cell r="N165">
            <v>5</v>
          </cell>
          <cell r="R165" t="str">
            <v>จับจีบ4"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มัด80 ใช้สายรัด</v>
          </cell>
          <cell r="AA165">
            <v>302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363</v>
          </cell>
          <cell r="AL165">
            <v>0</v>
          </cell>
          <cell r="AM165">
            <v>5300</v>
          </cell>
          <cell r="AN165">
            <v>0</v>
          </cell>
          <cell r="AO165" t="str">
            <v>WSWT2025800SM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WRWT25850/WRWT25850</v>
          </cell>
          <cell r="CA165">
            <v>0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MK68-000093</v>
          </cell>
          <cell r="C166">
            <v>45674</v>
          </cell>
          <cell r="E166" t="str">
            <v>บจก.อินเทคค์ โกลบอล</v>
          </cell>
          <cell r="F166" t="str">
            <v>เฟิร์สคลาส 902</v>
          </cell>
          <cell r="G166">
            <v>20</v>
          </cell>
          <cell r="H166">
            <v>35</v>
          </cell>
          <cell r="I166" t="str">
            <v>ขาว</v>
          </cell>
          <cell r="J166" t="str">
            <v>ด้าน</v>
          </cell>
          <cell r="L166">
            <v>97</v>
          </cell>
          <cell r="M166" t="str">
            <v>±</v>
          </cell>
          <cell r="N166">
            <v>5</v>
          </cell>
          <cell r="R166" t="str">
            <v>จับจีบ4"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มัด80 ใช้สายรัด</v>
          </cell>
          <cell r="AA166">
            <v>152</v>
          </cell>
          <cell r="AB166">
            <v>0</v>
          </cell>
          <cell r="AC166">
            <v>0</v>
          </cell>
          <cell r="AD166">
            <v>0</v>
          </cell>
          <cell r="AG166" t="str">
            <v>ลบสี 5040</v>
          </cell>
          <cell r="AI166">
            <v>5987</v>
          </cell>
          <cell r="AJ166">
            <v>0</v>
          </cell>
          <cell r="AL166">
            <v>152</v>
          </cell>
          <cell r="AM166">
            <v>6000</v>
          </cell>
          <cell r="AN166">
            <v>0</v>
          </cell>
          <cell r="AO166" t="str">
            <v>WSWT2025800SM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WRWT25850/WRWT25850</v>
          </cell>
          <cell r="CA166">
            <v>0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MK67-001532</v>
          </cell>
          <cell r="C167">
            <v>45611</v>
          </cell>
          <cell r="E167" t="str">
            <v>บจก.อินเทคค์ โกลบอล</v>
          </cell>
          <cell r="F167" t="str">
            <v>เฟิร์สช้อย 903</v>
          </cell>
          <cell r="G167">
            <v>20</v>
          </cell>
          <cell r="H167">
            <v>36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จับจีบ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มัด80 ใช้สายรัด</v>
          </cell>
          <cell r="AA167">
            <v>117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117</v>
          </cell>
          <cell r="AM167">
            <v>10065</v>
          </cell>
          <cell r="AN167">
            <v>0</v>
          </cell>
          <cell r="AO167" t="str">
            <v>WSWT2025800SM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WRWT25850/WRWT25850</v>
          </cell>
          <cell r="CA167">
            <v>0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MK67-001153</v>
          </cell>
          <cell r="C168">
            <v>45523</v>
          </cell>
          <cell r="E168" t="str">
            <v>บจก.อินเทคค์ โกลบอล</v>
          </cell>
          <cell r="F168" t="str">
            <v>สุบรรณ 777</v>
          </cell>
          <cell r="G168">
            <v>20</v>
          </cell>
          <cell r="H168">
            <v>36</v>
          </cell>
          <cell r="I168" t="str">
            <v>ขาว</v>
          </cell>
          <cell r="J168" t="str">
            <v>ด้าน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จับจีบ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มัด80 ใช้สายรัด</v>
          </cell>
          <cell r="AA168">
            <v>1260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1260</v>
          </cell>
          <cell r="AM168">
            <v>11095</v>
          </cell>
          <cell r="AN168">
            <v>0</v>
          </cell>
          <cell r="AO168" t="str">
            <v>WSWT2025800SM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WRWT25850/WRWT25850</v>
          </cell>
          <cell r="CA168">
            <v>0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MK68-001105</v>
          </cell>
          <cell r="C169">
            <v>45911</v>
          </cell>
          <cell r="E169" t="str">
            <v>บจก.เอพีเอ็ม อะโกร</v>
          </cell>
          <cell r="F169" t="str">
            <v>ฟีล-กู๊ด พี6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รอส่ง</v>
          </cell>
          <cell r="Z169" t="str">
            <v>500กระสอบแบน</v>
          </cell>
          <cell r="AA169">
            <v>3000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3000</v>
          </cell>
          <cell r="AL169">
            <v>0</v>
          </cell>
          <cell r="AM169">
            <v>8465</v>
          </cell>
          <cell r="AN169">
            <v>0</v>
          </cell>
          <cell r="AO169" t="str">
            <v>WSWT2025800SM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WRWT25850/WRWT25850</v>
          </cell>
          <cell r="CA169">
            <v>0</v>
          </cell>
          <cell r="DL169" t="str">
            <v>P6</v>
          </cell>
          <cell r="DM169">
            <v>4</v>
          </cell>
          <cell r="DN169" t="str">
            <v>รอส่ง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MK68-001086</v>
          </cell>
          <cell r="C170">
            <v>45908</v>
          </cell>
          <cell r="E170" t="str">
            <v>บจก.เอ.เจ.ฟาร์ม่าแล็บ</v>
          </cell>
          <cell r="F170" t="str">
            <v>เบส-มิน</v>
          </cell>
          <cell r="G170">
            <v>20</v>
          </cell>
          <cell r="H170">
            <v>34</v>
          </cell>
          <cell r="I170" t="str">
            <v>ขาว</v>
          </cell>
          <cell r="J170" t="str">
            <v>ใส</v>
          </cell>
          <cell r="L170">
            <v>95</v>
          </cell>
          <cell r="M170" t="str">
            <v>±</v>
          </cell>
          <cell r="N170">
            <v>5</v>
          </cell>
          <cell r="R170" t="str">
            <v>จับจีบ</v>
          </cell>
          <cell r="T170" t="str">
            <v>ไม่สวมถุงใน</v>
          </cell>
          <cell r="U170"/>
          <cell r="V170"/>
          <cell r="X170" t="str">
            <v>รอส่ง</v>
          </cell>
          <cell r="Z170" t="str">
            <v>500กระสอบ</v>
          </cell>
          <cell r="AA170">
            <v>4000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4000</v>
          </cell>
          <cell r="AL170">
            <v>0</v>
          </cell>
          <cell r="AM170">
            <v>4060</v>
          </cell>
          <cell r="AN170">
            <v>0</v>
          </cell>
          <cell r="AO170" t="str">
            <v>WSWT2025800SM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WRWT25850/WRWT25850</v>
          </cell>
          <cell r="CA170">
            <v>0</v>
          </cell>
          <cell r="DL170" t="str">
            <v>P6</v>
          </cell>
          <cell r="DM170">
            <v>4</v>
          </cell>
          <cell r="DN170" t="str">
            <v>รอส่ง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MK68-001086</v>
          </cell>
          <cell r="C171">
            <v>45908</v>
          </cell>
          <cell r="E171" t="str">
            <v>บจก.เอ.เจ.ฟาร์ม่าแล็บ</v>
          </cell>
          <cell r="F171" t="str">
            <v>เวท-มิน</v>
          </cell>
          <cell r="G171">
            <v>20</v>
          </cell>
          <cell r="H171">
            <v>34</v>
          </cell>
          <cell r="I171" t="str">
            <v>ขาว</v>
          </cell>
          <cell r="J171" t="str">
            <v>ใส</v>
          </cell>
          <cell r="L171">
            <v>95</v>
          </cell>
          <cell r="M171" t="str">
            <v>±</v>
          </cell>
          <cell r="N171">
            <v>5</v>
          </cell>
          <cell r="R171" t="str">
            <v>จับจีบ</v>
          </cell>
          <cell r="T171" t="str">
            <v>ไม่สวมถุงใน</v>
          </cell>
          <cell r="U171"/>
          <cell r="V171"/>
          <cell r="X171" t="str">
            <v>รอส่ง</v>
          </cell>
          <cell r="Z171" t="str">
            <v>500กระสอบ</v>
          </cell>
          <cell r="AA171">
            <v>4000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4000</v>
          </cell>
          <cell r="AL171">
            <v>0</v>
          </cell>
          <cell r="AM171">
            <v>4060</v>
          </cell>
          <cell r="AN171">
            <v>0</v>
          </cell>
          <cell r="AO171" t="str">
            <v>WSWT2025800SM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WRWT25850/WRWT25850</v>
          </cell>
          <cell r="CA171">
            <v>0</v>
          </cell>
          <cell r="DL171" t="str">
            <v>P6</v>
          </cell>
          <cell r="DM171">
            <v>4</v>
          </cell>
          <cell r="DN171" t="str">
            <v>รอส่ง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MK68-000694</v>
          </cell>
          <cell r="C172">
            <v>45799</v>
          </cell>
          <cell r="E172" t="str">
            <v>บจก.เอ.เจ.ฟาร์ม่าแล็บ</v>
          </cell>
          <cell r="F172" t="str">
            <v>เบส-มิน</v>
          </cell>
          <cell r="G172">
            <v>20</v>
          </cell>
          <cell r="H172">
            <v>34</v>
          </cell>
          <cell r="I172" t="str">
            <v>ขาว</v>
          </cell>
          <cell r="J172" t="str">
            <v>ใส</v>
          </cell>
          <cell r="L172">
            <v>95</v>
          </cell>
          <cell r="M172" t="str">
            <v>±</v>
          </cell>
          <cell r="N172">
            <v>5</v>
          </cell>
          <cell r="R172" t="str">
            <v>จับจีบ</v>
          </cell>
          <cell r="T172" t="str">
            <v>ไม่สวมถุงใน</v>
          </cell>
          <cell r="U172"/>
          <cell r="V172"/>
          <cell r="X172" t="str">
            <v>รอส่ง</v>
          </cell>
          <cell r="Z172" t="str">
            <v>500กระสอบ</v>
          </cell>
          <cell r="AA172">
            <v>4000</v>
          </cell>
          <cell r="AB172">
            <v>0</v>
          </cell>
          <cell r="AC172">
            <v>0</v>
          </cell>
          <cell r="AD172">
            <v>0</v>
          </cell>
          <cell r="AG172"/>
          <cell r="AI172" t="str">
            <v>ห้ามขาด-ห้ามเกิน</v>
          </cell>
          <cell r="AJ172">
            <v>3975</v>
          </cell>
          <cell r="AL172">
            <v>25</v>
          </cell>
          <cell r="AM172">
            <v>4140</v>
          </cell>
          <cell r="AN172">
            <v>0</v>
          </cell>
          <cell r="AO172" t="str">
            <v>WSWT2025800SM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WRWT25850/WRWT25850</v>
          </cell>
          <cell r="CA172">
            <v>0</v>
          </cell>
          <cell r="DL172" t="str">
            <v>P6</v>
          </cell>
          <cell r="DM172">
            <v>4</v>
          </cell>
          <cell r="DN172" t="str">
            <v>รอส่ง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MK68-000694</v>
          </cell>
          <cell r="C173">
            <v>45799</v>
          </cell>
          <cell r="E173" t="str">
            <v>บจก.เอ.เจ.ฟาร์ม่าแล็บ</v>
          </cell>
          <cell r="F173" t="str">
            <v>เวท-มิน</v>
          </cell>
          <cell r="G173">
            <v>20</v>
          </cell>
          <cell r="H173">
            <v>34</v>
          </cell>
          <cell r="I173" t="str">
            <v>ขาว</v>
          </cell>
          <cell r="J173" t="str">
            <v>ใส</v>
          </cell>
          <cell r="L173">
            <v>95</v>
          </cell>
          <cell r="M173" t="str">
            <v>±</v>
          </cell>
          <cell r="N173">
            <v>5</v>
          </cell>
          <cell r="R173" t="str">
            <v>จับจีบ</v>
          </cell>
          <cell r="T173" t="str">
            <v>ไม่สวมถุงใน</v>
          </cell>
          <cell r="U173"/>
          <cell r="V173"/>
          <cell r="X173" t="str">
            <v>รอส่ง</v>
          </cell>
          <cell r="Z173" t="str">
            <v>500กระสอบ</v>
          </cell>
          <cell r="AA173">
            <v>4000</v>
          </cell>
          <cell r="AB173">
            <v>0</v>
          </cell>
          <cell r="AC173">
            <v>0</v>
          </cell>
          <cell r="AD173">
            <v>0</v>
          </cell>
          <cell r="AG173"/>
          <cell r="AI173" t="str">
            <v>ห้ามขาด-ห้ามเกิน</v>
          </cell>
          <cell r="AJ173">
            <v>4056</v>
          </cell>
          <cell r="AL173">
            <v>0</v>
          </cell>
          <cell r="AM173">
            <v>4404</v>
          </cell>
          <cell r="AN173">
            <v>0</v>
          </cell>
          <cell r="AO173" t="str">
            <v>WSWT2025800SM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WRWT25850/WRWT25850</v>
          </cell>
          <cell r="CA173">
            <v>0</v>
          </cell>
          <cell r="DL173" t="str">
            <v>P6</v>
          </cell>
          <cell r="DM173">
            <v>4</v>
          </cell>
          <cell r="DN173" t="str">
            <v>รอส่ง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45720</v>
          </cell>
          <cell r="E174" t="str">
            <v>บจก.เอพีเอ็ม อะโกร</v>
          </cell>
          <cell r="F174" t="str">
            <v>นีโอ พี3(เอส)</v>
          </cell>
          <cell r="G174">
            <v>20</v>
          </cell>
          <cell r="H174">
            <v>38</v>
          </cell>
          <cell r="I174" t="str">
            <v>ขาว</v>
          </cell>
          <cell r="J174" t="str">
            <v>ด้าน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 t="str">
            <v>รอส่ง</v>
          </cell>
          <cell r="Z174" t="str">
            <v>500กระสอบแบน</v>
          </cell>
          <cell r="AA174">
            <v>4000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4010</v>
          </cell>
          <cell r="AL174">
            <v>0</v>
          </cell>
          <cell r="AM174">
            <v>4470</v>
          </cell>
          <cell r="AN174">
            <v>0</v>
          </cell>
          <cell r="AO174" t="str">
            <v>WSWT2025800SM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WRWT25850/WRWT25850</v>
          </cell>
          <cell r="CA174">
            <v>0</v>
          </cell>
          <cell r="DL174" t="str">
            <v>P6</v>
          </cell>
          <cell r="DM174">
            <v>4</v>
          </cell>
          <cell r="DN174" t="str">
            <v>รอส่ง</v>
          </cell>
          <cell r="DP174" t="e">
            <v>#VALUE!</v>
          </cell>
          <cell r="DQ174" t="e">
            <v>#VALUE!</v>
          </cell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ใบรับคำสั่งซื้อ</v>
          </cell>
          <cell r="C175">
            <v>45720</v>
          </cell>
          <cell r="E175" t="str">
            <v>บจก.เอพีเอ็ม อะโกร</v>
          </cell>
          <cell r="F175" t="str">
            <v>นีโอ พี4(เอส)</v>
          </cell>
          <cell r="G175">
            <v>20</v>
          </cell>
          <cell r="H175">
            <v>38</v>
          </cell>
          <cell r="I175" t="str">
            <v>ขาว</v>
          </cell>
          <cell r="J175" t="str">
            <v>ด้าน</v>
          </cell>
          <cell r="L175">
            <v>100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 t="str">
            <v>รอส่ง</v>
          </cell>
          <cell r="Z175" t="str">
            <v>500กระสอบแบน</v>
          </cell>
          <cell r="AA175">
            <v>3000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3065</v>
          </cell>
          <cell r="AL175">
            <v>0</v>
          </cell>
          <cell r="AM175">
            <v>3300</v>
          </cell>
          <cell r="AN175">
            <v>0</v>
          </cell>
          <cell r="AO175" t="str">
            <v>WSWT2025800SM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WRWT25850/WRWT25850</v>
          </cell>
          <cell r="CA175">
            <v>0</v>
          </cell>
          <cell r="DL175" t="str">
            <v>P6</v>
          </cell>
          <cell r="DM175">
            <v>4</v>
          </cell>
          <cell r="DN175" t="str">
            <v>รอส่ง</v>
          </cell>
          <cell r="DP175" t="e">
            <v>#VALUE!</v>
          </cell>
          <cell r="DQ175" t="e">
            <v>#VALUE!</v>
          </cell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MK67-001236</v>
          </cell>
          <cell r="C176">
            <v>45541</v>
          </cell>
          <cell r="E176" t="str">
            <v>บจก.เอพีเอ็ม อะโกร</v>
          </cell>
          <cell r="F176" t="str">
            <v>ยูฟีด รวมไก่ วัว</v>
          </cell>
          <cell r="G176">
            <v>20</v>
          </cell>
          <cell r="H176">
            <v>40</v>
          </cell>
          <cell r="I176" t="str">
            <v>ขาว</v>
          </cell>
          <cell r="J176" t="str">
            <v>ด้าน</v>
          </cell>
          <cell r="L176">
            <v>108</v>
          </cell>
          <cell r="M176" t="str">
            <v>±</v>
          </cell>
          <cell r="N176">
            <v>5</v>
          </cell>
          <cell r="R176" t="str">
            <v>บิด</v>
          </cell>
          <cell r="T176" t="str">
            <v>ไม่สวมถุงใน</v>
          </cell>
          <cell r="U176"/>
          <cell r="V176"/>
          <cell r="X176" t="str">
            <v>รอส่ง</v>
          </cell>
          <cell r="Z176" t="str">
            <v>500กระสอบแบน</v>
          </cell>
          <cell r="AA176">
            <v>3000</v>
          </cell>
          <cell r="AB176">
            <v>0</v>
          </cell>
          <cell r="AC176">
            <v>0</v>
          </cell>
          <cell r="AD176">
            <v>0</v>
          </cell>
          <cell r="AG176" t="str">
            <v>ลูกค้าต้องการเคลือบใส แต่เปิดมาเคลือบด้าน</v>
          </cell>
          <cell r="AI176" t="str">
            <v>ลูกค้าสั่งผิดเอาไปส่งเดือน10</v>
          </cell>
          <cell r="AJ176">
            <v>3318</v>
          </cell>
          <cell r="AL176">
            <v>0</v>
          </cell>
          <cell r="AM176"/>
          <cell r="AN176">
            <v>0</v>
          </cell>
          <cell r="AO176" t="str">
            <v>WSWT2025800SM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WRWT25850/WRWT25850</v>
          </cell>
          <cell r="CA176">
            <v>0</v>
          </cell>
          <cell r="DL176" t="str">
            <v>P6</v>
          </cell>
          <cell r="DM176">
            <v>4</v>
          </cell>
          <cell r="DN176" t="str">
            <v>รอส่ง</v>
          </cell>
          <cell r="DP176" t="e">
            <v>#VALUE!</v>
          </cell>
          <cell r="DQ176" t="e">
            <v>#VALUE!</v>
          </cell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/>
          <cell r="EG176"/>
          <cell r="EH176"/>
          <cell r="EI176"/>
        </row>
        <row r="177">
          <cell r="B177">
            <v>0</v>
          </cell>
          <cell r="C177"/>
          <cell r="E177"/>
          <cell r="F177"/>
          <cell r="G177">
            <v>20</v>
          </cell>
          <cell r="H177">
            <v>38</v>
          </cell>
          <cell r="I177"/>
          <cell r="J177"/>
          <cell r="L177">
            <v>84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>
            <v>0</v>
          </cell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WSWT2025800SM</v>
          </cell>
          <cell r="AQ177">
            <v>806770.26955249999</v>
          </cell>
          <cell r="AR177">
            <v>169723.37278250005</v>
          </cell>
          <cell r="AS177">
            <v>637046.89676999999</v>
          </cell>
          <cell r="AT177">
            <v>151196.71278249999</v>
          </cell>
          <cell r="AU177">
            <v>655573.55676999991</v>
          </cell>
          <cell r="BZ177" t="str">
            <v>WRWT25850/WRWT25850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935 เอ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45954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5100</v>
          </cell>
          <cell r="AL178">
            <v>0</v>
          </cell>
          <cell r="AM178">
            <v>5200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45954</v>
          </cell>
          <cell r="DP178">
            <v>45949</v>
          </cell>
          <cell r="DQ178"/>
          <cell r="DR178">
            <v>45945</v>
          </cell>
          <cell r="DS178">
            <v>45952</v>
          </cell>
          <cell r="DT178">
            <v>45953</v>
          </cell>
          <cell r="DU178">
            <v>45953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915 เอ็ม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ไม่</v>
          </cell>
          <cell r="T179" t="str">
            <v>ไม่สวมถุงใน</v>
          </cell>
          <cell r="U179"/>
          <cell r="V179"/>
          <cell r="X179">
            <v>45954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5000</v>
          </cell>
          <cell r="AL179">
            <v>0</v>
          </cell>
          <cell r="AM179">
            <v>5100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45954</v>
          </cell>
          <cell r="DP179">
            <v>45949</v>
          </cell>
          <cell r="DQ179"/>
          <cell r="DR179">
            <v>45945</v>
          </cell>
          <cell r="DS179">
            <v>45952</v>
          </cell>
          <cell r="DT179">
            <v>45953</v>
          </cell>
          <cell r="DU179">
            <v>45953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>
            <v>935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45954</v>
          </cell>
          <cell r="Z180" t="str">
            <v xml:space="preserve">300กระสอบแบนเต็มใบ </v>
          </cell>
          <cell r="AA180">
            <v>7500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7500</v>
          </cell>
          <cell r="AL180">
            <v>0</v>
          </cell>
          <cell r="AM180">
            <v>5100</v>
          </cell>
          <cell r="AN180">
            <v>0</v>
          </cell>
          <cell r="AO180" t="str">
            <v>WSWT2025850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45954</v>
          </cell>
          <cell r="DP180">
            <v>45949</v>
          </cell>
          <cell r="DQ180"/>
          <cell r="DR180">
            <v>45945</v>
          </cell>
          <cell r="DS180">
            <v>45952</v>
          </cell>
          <cell r="DT180">
            <v>45953</v>
          </cell>
          <cell r="DU180">
            <v>45953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>
            <v>932</v>
          </cell>
          <cell r="G181">
            <v>20</v>
          </cell>
          <cell r="H181">
            <v>38</v>
          </cell>
          <cell r="I181" t="str">
            <v>ขาว</v>
          </cell>
          <cell r="J181"/>
          <cell r="L181">
            <v>82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45957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2500</v>
          </cell>
          <cell r="AL181">
            <v>0</v>
          </cell>
          <cell r="AM181">
            <v>2550</v>
          </cell>
          <cell r="AN181">
            <v>0</v>
          </cell>
          <cell r="AO181" t="str">
            <v>WSWT2025850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45957</v>
          </cell>
          <cell r="DP181">
            <v>45952</v>
          </cell>
          <cell r="DQ181"/>
          <cell r="DR181">
            <v>45948</v>
          </cell>
          <cell r="DS181">
            <v>45955</v>
          </cell>
          <cell r="DT181">
            <v>45956</v>
          </cell>
          <cell r="DU181">
            <v>45956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935 เอ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45958</v>
          </cell>
          <cell r="Z182" t="str">
            <v xml:space="preserve">300กระสอบแบนเต็มใบ 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9112</v>
          </cell>
          <cell r="AL182">
            <v>888</v>
          </cell>
          <cell r="AM182">
            <v>10200</v>
          </cell>
          <cell r="AN182">
            <v>0</v>
          </cell>
          <cell r="AO182" t="str">
            <v>WSWT2025850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45958</v>
          </cell>
          <cell r="DP182">
            <v>45953</v>
          </cell>
          <cell r="DQ182"/>
          <cell r="DR182">
            <v>45949</v>
          </cell>
          <cell r="DS182">
            <v>45956</v>
          </cell>
          <cell r="DT182">
            <v>45957</v>
          </cell>
          <cell r="DU182">
            <v>45957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ไก่ไข่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45957</v>
          </cell>
          <cell r="Z183" t="str">
            <v xml:space="preserve">300กระสอบแบนเต็มใบ </v>
          </cell>
          <cell r="AA183">
            <v>6000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6000</v>
          </cell>
          <cell r="AL183">
            <v>0</v>
          </cell>
          <cell r="AM183">
            <v>6660</v>
          </cell>
          <cell r="AN183">
            <v>0</v>
          </cell>
          <cell r="AO183" t="str">
            <v>WSWT2025850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45957</v>
          </cell>
          <cell r="DP183">
            <v>45952</v>
          </cell>
          <cell r="DQ183"/>
          <cell r="DR183">
            <v>45948</v>
          </cell>
          <cell r="DS183">
            <v>45955</v>
          </cell>
          <cell r="DT183">
            <v>45956</v>
          </cell>
          <cell r="DU183">
            <v>45956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>
            <v>935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45957</v>
          </cell>
          <cell r="Z184" t="str">
            <v xml:space="preserve">300กระสอบแบนเต็มใบ </v>
          </cell>
          <cell r="AA184">
            <v>10000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10000</v>
          </cell>
          <cell r="AL184">
            <v>0</v>
          </cell>
          <cell r="AM184">
            <v>10500</v>
          </cell>
          <cell r="AN184">
            <v>0</v>
          </cell>
          <cell r="AO184" t="str">
            <v>WSWT2025850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45957</v>
          </cell>
          <cell r="DP184">
            <v>45952</v>
          </cell>
          <cell r="DQ184"/>
          <cell r="DR184">
            <v>45948</v>
          </cell>
          <cell r="DS184">
            <v>45955</v>
          </cell>
          <cell r="DT184">
            <v>45956</v>
          </cell>
          <cell r="DU184">
            <v>45956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954 แอล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45957</v>
          </cell>
          <cell r="Z185" t="str">
            <v xml:space="preserve">300กระสอบแบนเต็มใบ </v>
          </cell>
          <cell r="AA185">
            <v>2500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2500</v>
          </cell>
          <cell r="AM185">
            <v>0</v>
          </cell>
          <cell r="AN185">
            <v>2625</v>
          </cell>
          <cell r="AO185" t="str">
            <v>WSWT2025850</v>
          </cell>
          <cell r="AQ185">
            <v>2828.9250000000002</v>
          </cell>
          <cell r="AR185">
            <v>2828.9250000000002</v>
          </cell>
          <cell r="AS185">
            <v>0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0</v>
          </cell>
          <cell r="DL185" t="str">
            <v>P7</v>
          </cell>
          <cell r="DM185">
            <v>2</v>
          </cell>
          <cell r="DN185">
            <v>45957</v>
          </cell>
          <cell r="DP185">
            <v>45952</v>
          </cell>
          <cell r="DQ185"/>
          <cell r="DR185">
            <v>45948</v>
          </cell>
          <cell r="DS185">
            <v>45955</v>
          </cell>
          <cell r="DT185">
            <v>45956</v>
          </cell>
          <cell r="DU185">
            <v>45956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915 พี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45958</v>
          </cell>
          <cell r="Z186" t="str">
            <v xml:space="preserve">300กระสอบแบนเต็มใบ </v>
          </cell>
          <cell r="AA186">
            <v>6000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6000</v>
          </cell>
          <cell r="AL186">
            <v>0</v>
          </cell>
          <cell r="AM186">
            <v>6100</v>
          </cell>
          <cell r="AN186">
            <v>0</v>
          </cell>
          <cell r="AO186" t="str">
            <v>WSWT2025850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45958</v>
          </cell>
          <cell r="DP186">
            <v>45953</v>
          </cell>
          <cell r="DQ186"/>
          <cell r="DR186">
            <v>45949</v>
          </cell>
          <cell r="DS186">
            <v>45956</v>
          </cell>
          <cell r="DT186">
            <v>45957</v>
          </cell>
          <cell r="DU186">
            <v>45957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>
            <v>959</v>
          </cell>
          <cell r="G187">
            <v>20</v>
          </cell>
          <cell r="H187">
            <v>38</v>
          </cell>
          <cell r="I187" t="str">
            <v>ขาว</v>
          </cell>
          <cell r="J187"/>
          <cell r="L187">
            <v>82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45958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2500</v>
          </cell>
          <cell r="AL187">
            <v>0</v>
          </cell>
          <cell r="AM187">
            <v>2550</v>
          </cell>
          <cell r="AN187">
            <v>0</v>
          </cell>
          <cell r="AO187" t="str">
            <v>WSWT2025850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45958</v>
          </cell>
          <cell r="DP187">
            <v>45953</v>
          </cell>
          <cell r="DQ187"/>
          <cell r="DR187">
            <v>45949</v>
          </cell>
          <cell r="DS187">
            <v>45956</v>
          </cell>
          <cell r="DT187">
            <v>45957</v>
          </cell>
          <cell r="DU187">
            <v>45957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915 เอ็ม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45958</v>
          </cell>
          <cell r="Z188" t="str">
            <v xml:space="preserve">300กระสอบแบนเต็มใบ </v>
          </cell>
          <cell r="AA188">
            <v>10000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10000</v>
          </cell>
          <cell r="AL188">
            <v>0</v>
          </cell>
          <cell r="AM188">
            <v>10200</v>
          </cell>
          <cell r="AN188">
            <v>0</v>
          </cell>
          <cell r="AO188" t="str">
            <v>WSWT2025850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45958</v>
          </cell>
          <cell r="DP188">
            <v>45953</v>
          </cell>
          <cell r="DQ188"/>
          <cell r="DR188">
            <v>45949</v>
          </cell>
          <cell r="DS188">
            <v>45956</v>
          </cell>
          <cell r="DT188">
            <v>45957</v>
          </cell>
          <cell r="DU188">
            <v>45957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935 เอ็ม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45959</v>
          </cell>
          <cell r="Z189" t="str">
            <v xml:space="preserve">300กระสอบแบนเต็มใบ </v>
          </cell>
          <cell r="AA189">
            <v>3500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3500</v>
          </cell>
          <cell r="AL189">
            <v>0</v>
          </cell>
          <cell r="AM189">
            <v>3790</v>
          </cell>
          <cell r="AN189">
            <v>0</v>
          </cell>
          <cell r="AO189" t="str">
            <v>WSWT2025850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45959</v>
          </cell>
          <cell r="DP189">
            <v>45954</v>
          </cell>
          <cell r="DQ189"/>
          <cell r="DR189">
            <v>45950</v>
          </cell>
          <cell r="DS189">
            <v>45957</v>
          </cell>
          <cell r="DT189">
            <v>45958</v>
          </cell>
          <cell r="DU189">
            <v>45958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931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45961</v>
          </cell>
          <cell r="Z190" t="str">
            <v xml:space="preserve">300กระสอบแบนเต็มใบ </v>
          </cell>
          <cell r="AA190">
            <v>2500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2500</v>
          </cell>
          <cell r="AL190">
            <v>0</v>
          </cell>
          <cell r="AM190">
            <v>2555</v>
          </cell>
          <cell r="AN190">
            <v>0</v>
          </cell>
          <cell r="AO190" t="str">
            <v>WSWT2025850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45961</v>
          </cell>
          <cell r="DP190">
            <v>45956</v>
          </cell>
          <cell r="DQ190"/>
          <cell r="DR190">
            <v>45952</v>
          </cell>
          <cell r="DS190">
            <v>45959</v>
          </cell>
          <cell r="DT190">
            <v>45960</v>
          </cell>
          <cell r="DU190">
            <v>45960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ไอฟีดไก่ไข่เบอร์ 5 เอ็ม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45960</v>
          </cell>
          <cell r="Z191" t="str">
            <v xml:space="preserve">300กระสอบแบนเต็มใบ </v>
          </cell>
          <cell r="AA191">
            <v>2500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2500</v>
          </cell>
          <cell r="AL191">
            <v>0</v>
          </cell>
          <cell r="AM191">
            <v>2600</v>
          </cell>
          <cell r="AN191">
            <v>0</v>
          </cell>
          <cell r="AO191" t="str">
            <v>WSWT2025850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0</v>
          </cell>
          <cell r="DL191" t="str">
            <v>P7</v>
          </cell>
          <cell r="DM191">
            <v>2</v>
          </cell>
          <cell r="DN191">
            <v>45960</v>
          </cell>
          <cell r="DP191">
            <v>45955</v>
          </cell>
          <cell r="DQ191"/>
          <cell r="DR191">
            <v>45951</v>
          </cell>
          <cell r="DS191">
            <v>45958</v>
          </cell>
          <cell r="DT191">
            <v>45959</v>
          </cell>
          <cell r="DU191">
            <v>45959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935 แอล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45961</v>
          </cell>
          <cell r="Z192" t="str">
            <v xml:space="preserve">300กระสอบแบนเต็มใบ </v>
          </cell>
          <cell r="AA192">
            <v>7500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6844</v>
          </cell>
          <cell r="AL192">
            <v>656</v>
          </cell>
          <cell r="AM192">
            <v>7500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45961</v>
          </cell>
          <cell r="DP192">
            <v>45956</v>
          </cell>
          <cell r="DQ192"/>
          <cell r="DR192">
            <v>45952</v>
          </cell>
          <cell r="DS192">
            <v>45959</v>
          </cell>
          <cell r="DT192">
            <v>45960</v>
          </cell>
          <cell r="DU192">
            <v>45960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45961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 t="str">
            <v>ลบสี</v>
          </cell>
          <cell r="AI193"/>
          <cell r="AJ193">
            <v>5000</v>
          </cell>
          <cell r="AL193">
            <v>0</v>
          </cell>
          <cell r="AM193">
            <v>5300</v>
          </cell>
          <cell r="AN193">
            <v>0</v>
          </cell>
          <cell r="AO193" t="str">
            <v>WSWT2025850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45961</v>
          </cell>
          <cell r="DP193">
            <v>45956</v>
          </cell>
          <cell r="DQ193"/>
          <cell r="DR193">
            <v>45952</v>
          </cell>
          <cell r="DS193">
            <v>45959</v>
          </cell>
          <cell r="DT193">
            <v>45960</v>
          </cell>
          <cell r="DU193">
            <v>45960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แถบเขียว</v>
          </cell>
          <cell r="G194">
            <v>20</v>
          </cell>
          <cell r="H194">
            <v>38</v>
          </cell>
          <cell r="I194" t="str">
            <v>ขาว</v>
          </cell>
          <cell r="J194"/>
          <cell r="L194">
            <v>82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45961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5100</v>
          </cell>
          <cell r="AL194">
            <v>0</v>
          </cell>
          <cell r="AM194">
            <v>5100</v>
          </cell>
          <cell r="AN194">
            <v>0</v>
          </cell>
          <cell r="AO194" t="str">
            <v>WSWT2025850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45961</v>
          </cell>
          <cell r="DP194">
            <v>45956</v>
          </cell>
          <cell r="DQ194"/>
          <cell r="DR194">
            <v>45952</v>
          </cell>
          <cell r="DS194">
            <v>45959</v>
          </cell>
          <cell r="DT194">
            <v>45960</v>
          </cell>
          <cell r="DU194">
            <v>45960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915 พี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ไม่</v>
          </cell>
          <cell r="T195" t="str">
            <v>ไม่สวมถุงใน</v>
          </cell>
          <cell r="U195"/>
          <cell r="V195"/>
          <cell r="X195">
            <v>45961</v>
          </cell>
          <cell r="Z195" t="str">
            <v xml:space="preserve">300กระสอบแบนเต็มใบ </v>
          </cell>
          <cell r="AA195">
            <v>6000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6000</v>
          </cell>
          <cell r="AL195">
            <v>0</v>
          </cell>
          <cell r="AM195">
            <v>6100</v>
          </cell>
          <cell r="AN195">
            <v>0</v>
          </cell>
          <cell r="AO195" t="str">
            <v>WSWT2025850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0</v>
          </cell>
          <cell r="DL195" t="str">
            <v>P7</v>
          </cell>
          <cell r="DM195">
            <v>2</v>
          </cell>
          <cell r="DN195">
            <v>45961</v>
          </cell>
          <cell r="DP195">
            <v>45956</v>
          </cell>
          <cell r="DQ195"/>
          <cell r="DR195">
            <v>45952</v>
          </cell>
          <cell r="DS195">
            <v>45959</v>
          </cell>
          <cell r="DT195">
            <v>45960</v>
          </cell>
          <cell r="DU195">
            <v>45960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952 เอส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ไม่</v>
          </cell>
          <cell r="T196" t="str">
            <v>ไม่สวมถุงใน</v>
          </cell>
          <cell r="U196"/>
          <cell r="V196"/>
          <cell r="X196">
            <v>45961</v>
          </cell>
          <cell r="Z196" t="str">
            <v xml:space="preserve">300กระสอบแบนเต็มใบ </v>
          </cell>
          <cell r="AA196">
            <v>2500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2354</v>
          </cell>
          <cell r="AL196">
            <v>146</v>
          </cell>
          <cell r="AM196">
            <v>2521</v>
          </cell>
          <cell r="AN196">
            <v>0</v>
          </cell>
          <cell r="AO196" t="str">
            <v>WSWT2025850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0</v>
          </cell>
          <cell r="DL196" t="str">
            <v>P7</v>
          </cell>
          <cell r="DM196">
            <v>2</v>
          </cell>
          <cell r="DN196">
            <v>45961</v>
          </cell>
          <cell r="DP196">
            <v>45956</v>
          </cell>
          <cell r="DQ196"/>
          <cell r="DR196">
            <v>45952</v>
          </cell>
          <cell r="DS196">
            <v>45959</v>
          </cell>
          <cell r="DT196">
            <v>45960</v>
          </cell>
          <cell r="DU196">
            <v>45960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935 เอ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45961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5000</v>
          </cell>
          <cell r="AL197">
            <v>0</v>
          </cell>
          <cell r="AM197">
            <v>5100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45961</v>
          </cell>
          <cell r="DP197">
            <v>45956</v>
          </cell>
          <cell r="DQ197"/>
          <cell r="DR197">
            <v>45952</v>
          </cell>
          <cell r="DS197">
            <v>45959</v>
          </cell>
          <cell r="DT197">
            <v>45960</v>
          </cell>
          <cell r="DU197">
            <v>45960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>
            <v>935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45961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5000</v>
          </cell>
          <cell r="AL198">
            <v>0</v>
          </cell>
          <cell r="AM198">
            <v>5324</v>
          </cell>
          <cell r="AN198">
            <v>0</v>
          </cell>
          <cell r="AO198" t="str">
            <v>WSWT2025850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0</v>
          </cell>
          <cell r="DL198" t="str">
            <v>P7</v>
          </cell>
          <cell r="DM198">
            <v>2</v>
          </cell>
          <cell r="DN198">
            <v>45961</v>
          </cell>
          <cell r="DP198">
            <v>45956</v>
          </cell>
          <cell r="DQ198"/>
          <cell r="DR198">
            <v>45952</v>
          </cell>
          <cell r="DS198">
            <v>45959</v>
          </cell>
          <cell r="DT198">
            <v>45960</v>
          </cell>
          <cell r="DU198">
            <v>45960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 t="str">
            <v>แถบส้ม</v>
          </cell>
          <cell r="G199">
            <v>20</v>
          </cell>
          <cell r="H199">
            <v>38</v>
          </cell>
          <cell r="I199" t="str">
            <v>ขาว</v>
          </cell>
          <cell r="J199"/>
          <cell r="L199">
            <v>82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45964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5000</v>
          </cell>
          <cell r="AL199">
            <v>0</v>
          </cell>
          <cell r="AM199">
            <v>5140</v>
          </cell>
          <cell r="AN199">
            <v>0</v>
          </cell>
          <cell r="AO199" t="str">
            <v>WSWT2025850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45964</v>
          </cell>
          <cell r="DP199">
            <v>45959</v>
          </cell>
          <cell r="DQ199"/>
          <cell r="DR199">
            <v>45955</v>
          </cell>
          <cell r="DS199">
            <v>45962</v>
          </cell>
          <cell r="DT199">
            <v>45963</v>
          </cell>
          <cell r="DU199">
            <v>45963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935 เอ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45964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5000</v>
          </cell>
          <cell r="AL200">
            <v>0</v>
          </cell>
          <cell r="AM200">
            <v>5100</v>
          </cell>
          <cell r="AN200">
            <v>0</v>
          </cell>
          <cell r="AO200" t="str">
            <v>WSWT2025850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0</v>
          </cell>
          <cell r="DL200" t="str">
            <v>P7</v>
          </cell>
          <cell r="DM200">
            <v>2</v>
          </cell>
          <cell r="DN200">
            <v>45964</v>
          </cell>
          <cell r="DP200">
            <v>45959</v>
          </cell>
          <cell r="DQ200"/>
          <cell r="DR200">
            <v>45955</v>
          </cell>
          <cell r="DS200">
            <v>45962</v>
          </cell>
          <cell r="DT200">
            <v>45963</v>
          </cell>
          <cell r="DU200">
            <v>45963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 t="str">
            <v>915 เอ็ม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45964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5000</v>
          </cell>
          <cell r="AL201">
            <v>0</v>
          </cell>
          <cell r="AM201">
            <v>5280</v>
          </cell>
          <cell r="AN201">
            <v>0</v>
          </cell>
          <cell r="AO201" t="str">
            <v>WSWT2025850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0</v>
          </cell>
          <cell r="DL201" t="str">
            <v>P7</v>
          </cell>
          <cell r="DM201">
            <v>2</v>
          </cell>
          <cell r="DN201">
            <v>45964</v>
          </cell>
          <cell r="DP201">
            <v>45959</v>
          </cell>
          <cell r="DQ201"/>
          <cell r="DR201">
            <v>45955</v>
          </cell>
          <cell r="DS201">
            <v>45962</v>
          </cell>
          <cell r="DT201">
            <v>45963</v>
          </cell>
          <cell r="DU201">
            <v>45963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915 พี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45964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5000</v>
          </cell>
          <cell r="AL202">
            <v>0</v>
          </cell>
          <cell r="AM202">
            <v>5100</v>
          </cell>
          <cell r="AN202">
            <v>0</v>
          </cell>
          <cell r="AO202" t="str">
            <v>WSWT2025850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0</v>
          </cell>
          <cell r="DL202" t="str">
            <v>P7</v>
          </cell>
          <cell r="DM202">
            <v>2</v>
          </cell>
          <cell r="DN202">
            <v>45964</v>
          </cell>
          <cell r="DP202">
            <v>45959</v>
          </cell>
          <cell r="DQ202"/>
          <cell r="DR202">
            <v>45955</v>
          </cell>
          <cell r="DS202">
            <v>45962</v>
          </cell>
          <cell r="DT202">
            <v>45963</v>
          </cell>
          <cell r="DU202">
            <v>45963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>
            <v>21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45965</v>
          </cell>
          <cell r="Z203" t="str">
            <v xml:space="preserve">300กระสอบแบนเต็มใบ </v>
          </cell>
          <cell r="AA203">
            <v>2500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2700</v>
          </cell>
          <cell r="AL203">
            <v>0</v>
          </cell>
          <cell r="AM203">
            <v>2687</v>
          </cell>
          <cell r="AN203">
            <v>0</v>
          </cell>
          <cell r="AO203" t="str">
            <v>WSWT2025850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0</v>
          </cell>
          <cell r="DL203" t="str">
            <v>P7</v>
          </cell>
          <cell r="DM203">
            <v>2</v>
          </cell>
          <cell r="DN203">
            <v>45965</v>
          </cell>
          <cell r="DP203">
            <v>45960</v>
          </cell>
          <cell r="DQ203"/>
          <cell r="DR203">
            <v>45956</v>
          </cell>
          <cell r="DS203">
            <v>45963</v>
          </cell>
          <cell r="DT203">
            <v>45964</v>
          </cell>
          <cell r="DU203">
            <v>45964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>
            <v>932</v>
          </cell>
          <cell r="G204">
            <v>20</v>
          </cell>
          <cell r="H204">
            <v>38</v>
          </cell>
          <cell r="I204" t="str">
            <v>ขาว</v>
          </cell>
          <cell r="J204"/>
          <cell r="L204">
            <v>82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45965</v>
          </cell>
          <cell r="Z204" t="str">
            <v xml:space="preserve">300กระสอบแบนเต็มใบ </v>
          </cell>
          <cell r="AA204">
            <v>2500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2500</v>
          </cell>
          <cell r="AL204">
            <v>0</v>
          </cell>
          <cell r="AM204">
            <v>2550</v>
          </cell>
          <cell r="AN204">
            <v>0</v>
          </cell>
          <cell r="AO204" t="str">
            <v>WSWT2025850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0</v>
          </cell>
          <cell r="DL204" t="str">
            <v>P7</v>
          </cell>
          <cell r="DM204">
            <v>2</v>
          </cell>
          <cell r="DN204">
            <v>45965</v>
          </cell>
          <cell r="DP204">
            <v>45960</v>
          </cell>
          <cell r="DQ204"/>
          <cell r="DR204">
            <v>45956</v>
          </cell>
          <cell r="DS204">
            <v>45963</v>
          </cell>
          <cell r="DT204">
            <v>45964</v>
          </cell>
          <cell r="DU204">
            <v>45964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>
            <v>959</v>
          </cell>
          <cell r="G205">
            <v>20</v>
          </cell>
          <cell r="H205">
            <v>38</v>
          </cell>
          <cell r="I205" t="str">
            <v>ขาว</v>
          </cell>
          <cell r="J205"/>
          <cell r="L205">
            <v>82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45958</v>
          </cell>
          <cell r="Z205" t="str">
            <v xml:space="preserve">300กระสอบแบนเต็มใบ </v>
          </cell>
          <cell r="AA205">
            <v>2500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2387</v>
          </cell>
          <cell r="AL205">
            <v>113</v>
          </cell>
          <cell r="AM205">
            <v>2550</v>
          </cell>
          <cell r="AN205">
            <v>0</v>
          </cell>
          <cell r="AO205" t="str">
            <v>WSWT2025850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0</v>
          </cell>
          <cell r="DL205" t="str">
            <v>P7</v>
          </cell>
          <cell r="DM205">
            <v>2</v>
          </cell>
          <cell r="DN205">
            <v>45958</v>
          </cell>
          <cell r="DP205">
            <v>45953</v>
          </cell>
          <cell r="DQ205"/>
          <cell r="DR205">
            <v>45949</v>
          </cell>
          <cell r="DS205">
            <v>45956</v>
          </cell>
          <cell r="DT205">
            <v>45957</v>
          </cell>
          <cell r="DU205">
            <v>45957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ไก่ไข่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45965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2000</v>
          </cell>
          <cell r="AL206">
            <v>3000</v>
          </cell>
          <cell r="AM206">
            <v>5300</v>
          </cell>
          <cell r="AN206">
            <v>0</v>
          </cell>
          <cell r="AO206" t="str">
            <v>WSWT2025850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0</v>
          </cell>
          <cell r="DL206" t="str">
            <v>P7</v>
          </cell>
          <cell r="DM206">
            <v>2</v>
          </cell>
          <cell r="DN206">
            <v>45965</v>
          </cell>
          <cell r="DP206">
            <v>45960</v>
          </cell>
          <cell r="DQ206"/>
          <cell r="DR206">
            <v>45956</v>
          </cell>
          <cell r="DS206">
            <v>45963</v>
          </cell>
          <cell r="DT206">
            <v>45964</v>
          </cell>
          <cell r="DU206">
            <v>45964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>
            <v>935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45965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>
            <v>0</v>
          </cell>
          <cell r="AN207">
            <v>5250</v>
          </cell>
          <cell r="AO207" t="str">
            <v>WSWT2025850</v>
          </cell>
          <cell r="AQ207">
            <v>5378.4500000000007</v>
          </cell>
          <cell r="AR207">
            <v>0</v>
          </cell>
          <cell r="AS207">
            <v>5378.4500000000007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423.7023388888889</v>
          </cell>
          <cell r="DL207" t="str">
            <v>P7</v>
          </cell>
          <cell r="DM207">
            <v>2</v>
          </cell>
          <cell r="DN207">
            <v>45965</v>
          </cell>
          <cell r="DP207">
            <v>45960</v>
          </cell>
          <cell r="DQ207"/>
          <cell r="DR207">
            <v>45956</v>
          </cell>
          <cell r="DS207">
            <v>45963</v>
          </cell>
          <cell r="DT207">
            <v>45964</v>
          </cell>
          <cell r="DU207">
            <v>45964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935 แอล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45965</v>
          </cell>
          <cell r="Z208" t="str">
            <v xml:space="preserve">300กระสอบแบนเต็มใบ </v>
          </cell>
          <cell r="AA208">
            <v>7500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7500</v>
          </cell>
          <cell r="AM208">
            <v>0</v>
          </cell>
          <cell r="AN208">
            <v>7875</v>
          </cell>
          <cell r="AO208" t="str">
            <v>WSWT2025850</v>
          </cell>
          <cell r="AQ208">
            <v>8067.6750000000011</v>
          </cell>
          <cell r="AR208">
            <v>0</v>
          </cell>
          <cell r="AS208">
            <v>8067.6750000000011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635.55350833333341</v>
          </cell>
          <cell r="DL208" t="str">
            <v>P7</v>
          </cell>
          <cell r="DM208">
            <v>2</v>
          </cell>
          <cell r="DN208">
            <v>45965</v>
          </cell>
          <cell r="DP208">
            <v>45960</v>
          </cell>
          <cell r="DQ208"/>
          <cell r="DR208">
            <v>45956</v>
          </cell>
          <cell r="DS208">
            <v>45963</v>
          </cell>
          <cell r="DT208">
            <v>45964</v>
          </cell>
          <cell r="DU208">
            <v>45964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953 เอส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ไม่</v>
          </cell>
          <cell r="T209" t="str">
            <v>ไม่สวมถุงใน</v>
          </cell>
          <cell r="U209"/>
          <cell r="V209"/>
          <cell r="X209">
            <v>45958</v>
          </cell>
          <cell r="Z209" t="str">
            <v xml:space="preserve">300กระสอบแบนเต็มใบ </v>
          </cell>
          <cell r="AA209">
            <v>2500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1785</v>
          </cell>
          <cell r="AL209">
            <v>715</v>
          </cell>
          <cell r="AM209">
            <v>0</v>
          </cell>
          <cell r="AN209">
            <v>750.75</v>
          </cell>
          <cell r="AO209" t="str">
            <v>WSWT2025850</v>
          </cell>
          <cell r="AQ209">
            <v>809.07254999999998</v>
          </cell>
          <cell r="AR209">
            <v>809.07254999999998</v>
          </cell>
          <cell r="AS209">
            <v>0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0</v>
          </cell>
          <cell r="DL209" t="str">
            <v>P7</v>
          </cell>
          <cell r="DM209">
            <v>2</v>
          </cell>
          <cell r="DN209">
            <v>45958</v>
          </cell>
          <cell r="DP209">
            <v>45953</v>
          </cell>
          <cell r="DQ209"/>
          <cell r="DR209">
            <v>45949</v>
          </cell>
          <cell r="DS209">
            <v>45956</v>
          </cell>
          <cell r="DT209">
            <v>45957</v>
          </cell>
          <cell r="DU209">
            <v>45957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 t="str">
            <v>935 เอ</v>
          </cell>
          <cell r="G210">
            <v>20</v>
          </cell>
          <cell r="H210">
            <v>37</v>
          </cell>
          <cell r="I210" t="str">
            <v>ขาว</v>
          </cell>
          <cell r="J210"/>
          <cell r="L210">
            <v>80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45965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5000</v>
          </cell>
          <cell r="AL210">
            <v>0</v>
          </cell>
          <cell r="AM210">
            <v>5100</v>
          </cell>
          <cell r="AN210">
            <v>0</v>
          </cell>
          <cell r="AO210" t="str">
            <v>WSWT2025850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0</v>
          </cell>
          <cell r="DL210" t="str">
            <v>P7</v>
          </cell>
          <cell r="DM210">
            <v>2</v>
          </cell>
          <cell r="DN210">
            <v>45965</v>
          </cell>
          <cell r="DP210">
            <v>45960</v>
          </cell>
          <cell r="DQ210"/>
          <cell r="DR210">
            <v>45956</v>
          </cell>
          <cell r="DS210">
            <v>45963</v>
          </cell>
          <cell r="DT210">
            <v>45964</v>
          </cell>
          <cell r="DU210">
            <v>45964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>
            <v>931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45966</v>
          </cell>
          <cell r="Z211" t="str">
            <v xml:space="preserve">300กระสอบแบนเต็มใบ </v>
          </cell>
          <cell r="AA211">
            <v>2500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2500</v>
          </cell>
          <cell r="AL211">
            <v>0</v>
          </cell>
          <cell r="AM211">
            <v>2555</v>
          </cell>
          <cell r="AN211">
            <v>0</v>
          </cell>
          <cell r="AO211" t="str">
            <v>WSWT2025850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0</v>
          </cell>
          <cell r="DL211" t="str">
            <v>P7</v>
          </cell>
          <cell r="DM211">
            <v>2</v>
          </cell>
          <cell r="DN211">
            <v>45966</v>
          </cell>
          <cell r="DP211">
            <v>45961</v>
          </cell>
          <cell r="DQ211"/>
          <cell r="DR211">
            <v>45957</v>
          </cell>
          <cell r="DS211">
            <v>45964</v>
          </cell>
          <cell r="DT211">
            <v>45965</v>
          </cell>
          <cell r="DU211">
            <v>45965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>
            <v>935</v>
          </cell>
          <cell r="G212">
            <v>20</v>
          </cell>
          <cell r="H212">
            <v>37</v>
          </cell>
          <cell r="I212" t="str">
            <v>ขาว</v>
          </cell>
          <cell r="J212"/>
          <cell r="L212">
            <v>80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45966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>
            <v>0</v>
          </cell>
          <cell r="AN212">
            <v>5250</v>
          </cell>
          <cell r="AO212" t="str">
            <v>WSWT2025850</v>
          </cell>
          <cell r="AQ212">
            <v>5378.4500000000007</v>
          </cell>
          <cell r="AR212">
            <v>0</v>
          </cell>
          <cell r="AS212">
            <v>5378.4500000000007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423.7023388888889</v>
          </cell>
          <cell r="DL212" t="str">
            <v>P7</v>
          </cell>
          <cell r="DM212">
            <v>2</v>
          </cell>
          <cell r="DN212">
            <v>45966</v>
          </cell>
          <cell r="DP212">
            <v>45961</v>
          </cell>
          <cell r="DQ212"/>
          <cell r="DR212">
            <v>45957</v>
          </cell>
          <cell r="DS212">
            <v>45964</v>
          </cell>
          <cell r="DT212">
            <v>45965</v>
          </cell>
          <cell r="DU212">
            <v>45965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 t="str">
            <v>915 เอ็ม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45966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2000</v>
          </cell>
          <cell r="AL213">
            <v>8000</v>
          </cell>
          <cell r="AM213">
            <v>2235</v>
          </cell>
          <cell r="AN213">
            <v>8153.25</v>
          </cell>
          <cell r="AO213" t="str">
            <v>WSWT2025850</v>
          </cell>
          <cell r="AQ213">
            <v>9225.9731025000001</v>
          </cell>
          <cell r="AR213">
            <v>0</v>
          </cell>
          <cell r="AS213">
            <v>9225.9731025000001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726.80165885250017</v>
          </cell>
          <cell r="DL213" t="str">
            <v>P7</v>
          </cell>
          <cell r="DM213">
            <v>2</v>
          </cell>
          <cell r="DN213">
            <v>45966</v>
          </cell>
          <cell r="DP213">
            <v>45961</v>
          </cell>
          <cell r="DQ213"/>
          <cell r="DR213">
            <v>45957</v>
          </cell>
          <cell r="DS213">
            <v>45964</v>
          </cell>
          <cell r="DT213">
            <v>45965</v>
          </cell>
          <cell r="DU213">
            <v>45965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 t="str">
            <v>952 เอส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ไม่</v>
          </cell>
          <cell r="T214" t="str">
            <v>ไม่สวมถุงใน</v>
          </cell>
          <cell r="U214"/>
          <cell r="V214"/>
          <cell r="X214">
            <v>45966</v>
          </cell>
          <cell r="Z214" t="str">
            <v xml:space="preserve">300กระสอบแบนเต็มใบ </v>
          </cell>
          <cell r="AA214">
            <v>2500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2500</v>
          </cell>
          <cell r="AM214">
            <v>0</v>
          </cell>
          <cell r="AN214">
            <v>2625</v>
          </cell>
          <cell r="AO214" t="str">
            <v>WSWT2025850</v>
          </cell>
          <cell r="AQ214">
            <v>2828.9250000000002</v>
          </cell>
          <cell r="AR214">
            <v>0</v>
          </cell>
          <cell r="AS214">
            <v>2828.9250000000002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222.85642500000006</v>
          </cell>
          <cell r="DL214" t="str">
            <v>P7</v>
          </cell>
          <cell r="DM214">
            <v>2</v>
          </cell>
          <cell r="DN214">
            <v>45966</v>
          </cell>
          <cell r="DP214">
            <v>45961</v>
          </cell>
          <cell r="DQ214"/>
          <cell r="DR214">
            <v>45957</v>
          </cell>
          <cell r="DS214">
            <v>45964</v>
          </cell>
          <cell r="DT214">
            <v>45965</v>
          </cell>
          <cell r="DU214">
            <v>45965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ไอฟีดไก่ไข่เบอร์ 5 เอ็ม</v>
          </cell>
          <cell r="G215">
            <v>20</v>
          </cell>
          <cell r="H215">
            <v>39</v>
          </cell>
          <cell r="I215" t="str">
            <v>ขาว</v>
          </cell>
          <cell r="J215"/>
          <cell r="L215">
            <v>84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45968</v>
          </cell>
          <cell r="Z215" t="str">
            <v xml:space="preserve">300กระสอบแบนเต็มใบ </v>
          </cell>
          <cell r="AA215">
            <v>2500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2500</v>
          </cell>
          <cell r="AL215">
            <v>0</v>
          </cell>
          <cell r="AM215">
            <v>2600</v>
          </cell>
          <cell r="AN215">
            <v>0</v>
          </cell>
          <cell r="AO215" t="str">
            <v>WSWT2025850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0</v>
          </cell>
          <cell r="DL215" t="str">
            <v>P7</v>
          </cell>
          <cell r="DM215">
            <v>2</v>
          </cell>
          <cell r="DN215">
            <v>45968</v>
          </cell>
          <cell r="DP215">
            <v>45963</v>
          </cell>
          <cell r="DQ215"/>
          <cell r="DR215">
            <v>45959</v>
          </cell>
          <cell r="DS215">
            <v>45966</v>
          </cell>
          <cell r="DT215">
            <v>45967</v>
          </cell>
          <cell r="DU215">
            <v>45967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>
            <v>935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45968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>
            <v>0</v>
          </cell>
          <cell r="AN216">
            <v>5250</v>
          </cell>
          <cell r="AO216" t="str">
            <v>WSWT2025850</v>
          </cell>
          <cell r="AQ216">
            <v>5378.4500000000007</v>
          </cell>
          <cell r="AR216">
            <v>0</v>
          </cell>
          <cell r="AS216">
            <v>5378.4500000000007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423.7023388888889</v>
          </cell>
          <cell r="DL216" t="str">
            <v>P7</v>
          </cell>
          <cell r="DM216">
            <v>2</v>
          </cell>
          <cell r="DN216">
            <v>45968</v>
          </cell>
          <cell r="DP216">
            <v>45963</v>
          </cell>
          <cell r="DQ216"/>
          <cell r="DR216">
            <v>45959</v>
          </cell>
          <cell r="DS216">
            <v>45966</v>
          </cell>
          <cell r="DT216">
            <v>45967</v>
          </cell>
          <cell r="DU216">
            <v>45967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935 เอ</v>
          </cell>
          <cell r="G217">
            <v>20</v>
          </cell>
          <cell r="H217">
            <v>37</v>
          </cell>
          <cell r="I217" t="str">
            <v>ขาว</v>
          </cell>
          <cell r="J217"/>
          <cell r="L217">
            <v>80</v>
          </cell>
          <cell r="M217" t="str">
            <v>+</v>
          </cell>
          <cell r="N217"/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45968</v>
          </cell>
          <cell r="Z217" t="str">
            <v xml:space="preserve">300กระสอบแบนเต็มใบ 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10000</v>
          </cell>
          <cell r="AL217">
            <v>0</v>
          </cell>
          <cell r="AM217">
            <v>10200</v>
          </cell>
          <cell r="AN217">
            <v>0</v>
          </cell>
          <cell r="AO217" t="str">
            <v>WSWT2025850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0</v>
          </cell>
          <cell r="DL217" t="str">
            <v>P7</v>
          </cell>
          <cell r="DM217">
            <v>2</v>
          </cell>
          <cell r="DN217">
            <v>45968</v>
          </cell>
          <cell r="DP217">
            <v>45963</v>
          </cell>
          <cell r="DQ217"/>
          <cell r="DR217">
            <v>45959</v>
          </cell>
          <cell r="DS217">
            <v>45966</v>
          </cell>
          <cell r="DT217">
            <v>45967</v>
          </cell>
          <cell r="DU217">
            <v>45967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 t="str">
            <v>915 เอ็ม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45968</v>
          </cell>
          <cell r="Z218" t="str">
            <v xml:space="preserve">300กระสอบแบนเต็มใบ </v>
          </cell>
          <cell r="AA218">
            <v>5000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5000</v>
          </cell>
          <cell r="AM218"/>
          <cell r="AN218">
            <v>5250</v>
          </cell>
          <cell r="AO218" t="str">
            <v>WSWT2025850</v>
          </cell>
          <cell r="AQ218">
            <v>5657.85</v>
          </cell>
          <cell r="AR218">
            <v>0</v>
          </cell>
          <cell r="AS218">
            <v>5657.85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445.71285000000012</v>
          </cell>
          <cell r="DL218" t="str">
            <v>P7</v>
          </cell>
          <cell r="DM218">
            <v>2</v>
          </cell>
          <cell r="DN218">
            <v>45968</v>
          </cell>
          <cell r="DP218">
            <v>45963</v>
          </cell>
          <cell r="DQ218"/>
          <cell r="DR218">
            <v>45959</v>
          </cell>
          <cell r="DS218">
            <v>45966</v>
          </cell>
          <cell r="DT218">
            <v>45967</v>
          </cell>
          <cell r="DU218">
            <v>45967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 t="str">
            <v>915 พี</v>
          </cell>
          <cell r="G219">
            <v>20</v>
          </cell>
          <cell r="H219">
            <v>39</v>
          </cell>
          <cell r="I219" t="str">
            <v>ขาว</v>
          </cell>
          <cell r="J219"/>
          <cell r="L219">
            <v>84</v>
          </cell>
          <cell r="M219" t="str">
            <v>+</v>
          </cell>
          <cell r="N219"/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45968</v>
          </cell>
          <cell r="Z219" t="str">
            <v xml:space="preserve">300กระสอบแบนเต็มใบ </v>
          </cell>
          <cell r="AA219">
            <v>5500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5500</v>
          </cell>
          <cell r="AL219">
            <v>0</v>
          </cell>
          <cell r="AM219">
            <v>5997</v>
          </cell>
          <cell r="AN219">
            <v>0</v>
          </cell>
          <cell r="AO219" t="str">
            <v>WSWT2025850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0</v>
          </cell>
          <cell r="DL219" t="str">
            <v>P7</v>
          </cell>
          <cell r="DM219">
            <v>2</v>
          </cell>
          <cell r="DN219">
            <v>45968</v>
          </cell>
          <cell r="DP219">
            <v>45963</v>
          </cell>
          <cell r="DQ219"/>
          <cell r="DR219">
            <v>45959</v>
          </cell>
          <cell r="DS219">
            <v>45966</v>
          </cell>
          <cell r="DT219">
            <v>45967</v>
          </cell>
          <cell r="DU219">
            <v>45967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 t="str">
            <v>954 แอล</v>
          </cell>
          <cell r="G220">
            <v>20</v>
          </cell>
          <cell r="H220">
            <v>39</v>
          </cell>
          <cell r="I220" t="str">
            <v>ขาว</v>
          </cell>
          <cell r="J220"/>
          <cell r="L220">
            <v>84</v>
          </cell>
          <cell r="M220" t="str">
            <v>+</v>
          </cell>
          <cell r="N220"/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45968</v>
          </cell>
          <cell r="Z220" t="str">
            <v xml:space="preserve">300กระสอบแบนเต็มใบ </v>
          </cell>
          <cell r="AA220">
            <v>2500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2500</v>
          </cell>
          <cell r="AM220">
            <v>0</v>
          </cell>
          <cell r="AN220">
            <v>2625</v>
          </cell>
          <cell r="AO220" t="str">
            <v>WSWT2025850</v>
          </cell>
          <cell r="AQ220">
            <v>2828.9250000000002</v>
          </cell>
          <cell r="AR220">
            <v>2828.9250000000002</v>
          </cell>
          <cell r="AS220">
            <v>0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0</v>
          </cell>
          <cell r="DL220" t="str">
            <v>P7</v>
          </cell>
          <cell r="DM220">
            <v>2</v>
          </cell>
          <cell r="DN220">
            <v>45968</v>
          </cell>
          <cell r="DP220">
            <v>45963</v>
          </cell>
          <cell r="DQ220"/>
          <cell r="DR220">
            <v>45959</v>
          </cell>
          <cell r="DS220">
            <v>45966</v>
          </cell>
          <cell r="DT220">
            <v>45967</v>
          </cell>
          <cell r="DU220">
            <v>45967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MK68-001118</v>
          </cell>
          <cell r="C221">
            <v>45916</v>
          </cell>
          <cell r="E221" t="str">
            <v>บจก.ซันฟีด</v>
          </cell>
          <cell r="F221">
            <v>932</v>
          </cell>
          <cell r="G221">
            <v>20</v>
          </cell>
          <cell r="H221">
            <v>38</v>
          </cell>
          <cell r="I221" t="str">
            <v>ขาว</v>
          </cell>
          <cell r="J221"/>
          <cell r="L221">
            <v>82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45971</v>
          </cell>
          <cell r="Z221" t="str">
            <v xml:space="preserve">300กระสอบแบนเต็มใบ </v>
          </cell>
          <cell r="AA221">
            <v>2500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2115</v>
          </cell>
          <cell r="AL221">
            <v>385</v>
          </cell>
          <cell r="AM221">
            <v>2550</v>
          </cell>
          <cell r="AN221">
            <v>0</v>
          </cell>
          <cell r="AO221" t="str">
            <v>WSWT2025850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0</v>
          </cell>
          <cell r="DL221" t="str">
            <v>P7</v>
          </cell>
          <cell r="DM221">
            <v>2</v>
          </cell>
          <cell r="DN221">
            <v>45971</v>
          </cell>
          <cell r="DP221">
            <v>45966</v>
          </cell>
          <cell r="DQ221"/>
          <cell r="DR221">
            <v>45962</v>
          </cell>
          <cell r="DS221">
            <v>45969</v>
          </cell>
          <cell r="DT221">
            <v>45970</v>
          </cell>
          <cell r="DU221">
            <v>45970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MK68-001118</v>
          </cell>
          <cell r="C222">
            <v>45916</v>
          </cell>
          <cell r="E222" t="str">
            <v>บจก.ซันฟีด</v>
          </cell>
          <cell r="F222" t="str">
            <v>ไก่ไข่</v>
          </cell>
          <cell r="G222">
            <v>20</v>
          </cell>
          <cell r="H222">
            <v>39</v>
          </cell>
          <cell r="I222" t="str">
            <v>ขาว</v>
          </cell>
          <cell r="J222"/>
          <cell r="L222">
            <v>84</v>
          </cell>
          <cell r="M222" t="str">
            <v>+</v>
          </cell>
          <cell r="N222"/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45971</v>
          </cell>
          <cell r="Z222" t="str">
            <v xml:space="preserve">300กระสอบแบนเต็มใบ 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5000</v>
          </cell>
          <cell r="AM222">
            <v>0</v>
          </cell>
          <cell r="AN222">
            <v>5250</v>
          </cell>
          <cell r="AO222" t="str">
            <v>WSWT2025850</v>
          </cell>
          <cell r="AQ222">
            <v>5657.85</v>
          </cell>
          <cell r="AR222">
            <v>0</v>
          </cell>
          <cell r="AS222">
            <v>5657.85</v>
          </cell>
          <cell r="AT222">
            <v>0</v>
          </cell>
          <cell r="AU222">
            <v>0</v>
          </cell>
          <cell r="BZ222" t="str">
            <v>WRWT25850/WRWT25800</v>
          </cell>
          <cell r="CA222">
            <v>445.71285000000012</v>
          </cell>
          <cell r="DL222" t="str">
            <v>P7</v>
          </cell>
          <cell r="DM222">
            <v>2</v>
          </cell>
          <cell r="DN222">
            <v>45971</v>
          </cell>
          <cell r="DP222">
            <v>45966</v>
          </cell>
          <cell r="DQ222"/>
          <cell r="DR222">
            <v>45962</v>
          </cell>
          <cell r="DS222">
            <v>45969</v>
          </cell>
          <cell r="DT222">
            <v>45970</v>
          </cell>
          <cell r="DU222">
            <v>45970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MK68-001118</v>
          </cell>
          <cell r="C223">
            <v>45916</v>
          </cell>
          <cell r="E223" t="str">
            <v>บจก.ซันฟีด</v>
          </cell>
          <cell r="F223" t="str">
            <v>935 แอล</v>
          </cell>
          <cell r="G223">
            <v>20</v>
          </cell>
          <cell r="H223">
            <v>37</v>
          </cell>
          <cell r="I223" t="str">
            <v>ขาว</v>
          </cell>
          <cell r="J223"/>
          <cell r="L223">
            <v>80</v>
          </cell>
          <cell r="M223" t="str">
            <v>+</v>
          </cell>
          <cell r="N223"/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45971</v>
          </cell>
          <cell r="Z223" t="str">
            <v xml:space="preserve">300กระสอบแบนเต็มใบ </v>
          </cell>
          <cell r="AA223">
            <v>5000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5000</v>
          </cell>
          <cell r="AM223">
            <v>0</v>
          </cell>
          <cell r="AN223">
            <v>5250</v>
          </cell>
          <cell r="AO223" t="str">
            <v>WSWT2025850</v>
          </cell>
          <cell r="AQ223">
            <v>5378.4500000000007</v>
          </cell>
          <cell r="AR223">
            <v>0</v>
          </cell>
          <cell r="AS223">
            <v>5378.4500000000007</v>
          </cell>
          <cell r="AT223">
            <v>0</v>
          </cell>
          <cell r="AU223">
            <v>0</v>
          </cell>
          <cell r="BZ223" t="str">
            <v>WRWT25850/WRWT25800</v>
          </cell>
          <cell r="CA223">
            <v>423.7023388888889</v>
          </cell>
          <cell r="DL223" t="str">
            <v>P7</v>
          </cell>
          <cell r="DM223">
            <v>2</v>
          </cell>
          <cell r="DN223">
            <v>45971</v>
          </cell>
          <cell r="DP223">
            <v>45966</v>
          </cell>
          <cell r="DQ223"/>
          <cell r="DR223">
            <v>45962</v>
          </cell>
          <cell r="DS223">
            <v>45969</v>
          </cell>
          <cell r="DT223">
            <v>45970</v>
          </cell>
          <cell r="DU223">
            <v>45970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MK68-001118</v>
          </cell>
          <cell r="C224">
            <v>45916</v>
          </cell>
          <cell r="E224" t="str">
            <v>บจก.ซันฟีด</v>
          </cell>
          <cell r="F224" t="str">
            <v>935 เอ</v>
          </cell>
          <cell r="G224">
            <v>20</v>
          </cell>
          <cell r="H224">
            <v>37</v>
          </cell>
          <cell r="I224" t="str">
            <v>ขาว</v>
          </cell>
          <cell r="J224"/>
          <cell r="L224">
            <v>80</v>
          </cell>
          <cell r="M224" t="str">
            <v>+</v>
          </cell>
          <cell r="N224"/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45971</v>
          </cell>
          <cell r="Z224" t="str">
            <v xml:space="preserve">300กระสอบแบนเต็มใบ </v>
          </cell>
          <cell r="AA224">
            <v>5000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5000</v>
          </cell>
          <cell r="AL224">
            <v>0</v>
          </cell>
          <cell r="AM224">
            <v>5050</v>
          </cell>
          <cell r="AN224">
            <v>0</v>
          </cell>
          <cell r="AO224" t="str">
            <v>WSWT2025850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WRWT25850/WRWT25800</v>
          </cell>
          <cell r="CA224">
            <v>0</v>
          </cell>
          <cell r="DL224" t="str">
            <v>P7</v>
          </cell>
          <cell r="DM224">
            <v>2</v>
          </cell>
          <cell r="DN224">
            <v>45971</v>
          </cell>
          <cell r="DP224">
            <v>45966</v>
          </cell>
          <cell r="DQ224"/>
          <cell r="DR224">
            <v>45962</v>
          </cell>
          <cell r="DS224">
            <v>45969</v>
          </cell>
          <cell r="DT224">
            <v>45970</v>
          </cell>
          <cell r="DU224">
            <v>45970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MK68-001118</v>
          </cell>
          <cell r="C225">
            <v>45916</v>
          </cell>
          <cell r="E225" t="str">
            <v>บจก.ซันฟีด</v>
          </cell>
          <cell r="F225" t="str">
            <v>915 เอ็ม</v>
          </cell>
          <cell r="G225">
            <v>20</v>
          </cell>
          <cell r="H225">
            <v>39</v>
          </cell>
          <cell r="I225" t="str">
            <v>ขาว</v>
          </cell>
          <cell r="J225"/>
          <cell r="L225">
            <v>84</v>
          </cell>
          <cell r="M225" t="str">
            <v>+</v>
          </cell>
          <cell r="N225"/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45971</v>
          </cell>
          <cell r="Z225" t="str">
            <v xml:space="preserve">300กระสอบแบนเต็มใบ 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10500</v>
          </cell>
          <cell r="AO225" t="str">
            <v>WSWT2025850</v>
          </cell>
          <cell r="AQ225">
            <v>11315.7</v>
          </cell>
          <cell r="AR225">
            <v>0</v>
          </cell>
          <cell r="AS225">
            <v>11315.7</v>
          </cell>
          <cell r="AT225">
            <v>0</v>
          </cell>
          <cell r="AU225">
            <v>0</v>
          </cell>
          <cell r="BZ225" t="str">
            <v>WRWT25850/WRWT25800</v>
          </cell>
          <cell r="CA225">
            <v>891.42570000000023</v>
          </cell>
          <cell r="DL225" t="str">
            <v>P7</v>
          </cell>
          <cell r="DM225">
            <v>2</v>
          </cell>
          <cell r="DN225">
            <v>45971</v>
          </cell>
          <cell r="DP225">
            <v>45966</v>
          </cell>
          <cell r="DQ225"/>
          <cell r="DR225">
            <v>45962</v>
          </cell>
          <cell r="DS225">
            <v>45969</v>
          </cell>
          <cell r="DT225">
            <v>45970</v>
          </cell>
          <cell r="DU225">
            <v>45970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MK68-001118</v>
          </cell>
          <cell r="C226">
            <v>45916</v>
          </cell>
          <cell r="E226" t="str">
            <v>บจก.ซันฟีด</v>
          </cell>
          <cell r="F226" t="str">
            <v>915 พี</v>
          </cell>
          <cell r="G226">
            <v>20</v>
          </cell>
          <cell r="H226">
            <v>39</v>
          </cell>
          <cell r="I226" t="str">
            <v>ขาว</v>
          </cell>
          <cell r="J226"/>
          <cell r="L226">
            <v>84</v>
          </cell>
          <cell r="M226" t="str">
            <v>+</v>
          </cell>
          <cell r="N226"/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45971</v>
          </cell>
          <cell r="Z226" t="str">
            <v xml:space="preserve">300กระสอบแบนเต็มใบ </v>
          </cell>
          <cell r="AA226">
            <v>5000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5000</v>
          </cell>
          <cell r="AM226"/>
          <cell r="AN226">
            <v>5250</v>
          </cell>
          <cell r="AO226" t="str">
            <v>WSWT2025850</v>
          </cell>
          <cell r="AQ226">
            <v>5657.85</v>
          </cell>
          <cell r="AR226">
            <v>0</v>
          </cell>
          <cell r="AS226">
            <v>5657.85</v>
          </cell>
          <cell r="AT226">
            <v>0</v>
          </cell>
          <cell r="AU226">
            <v>0</v>
          </cell>
          <cell r="BZ226" t="str">
            <v>WRWT25850/WRWT25800</v>
          </cell>
          <cell r="CA226">
            <v>445.71285000000012</v>
          </cell>
          <cell r="DL226" t="str">
            <v>P7</v>
          </cell>
          <cell r="DM226">
            <v>2</v>
          </cell>
          <cell r="DN226">
            <v>45971</v>
          </cell>
          <cell r="DP226">
            <v>45966</v>
          </cell>
          <cell r="DQ226"/>
          <cell r="DR226">
            <v>45962</v>
          </cell>
          <cell r="DS226">
            <v>45969</v>
          </cell>
          <cell r="DT226">
            <v>45970</v>
          </cell>
          <cell r="DU226">
            <v>45970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MK68-001118</v>
          </cell>
          <cell r="C227">
            <v>45916</v>
          </cell>
          <cell r="E227" t="str">
            <v>บจก.ซันฟีด</v>
          </cell>
          <cell r="F227" t="str">
            <v>ไอฟีดเป็ดไข่เบอร์ 5 เอ</v>
          </cell>
          <cell r="G227">
            <v>20</v>
          </cell>
          <cell r="H227">
            <v>37</v>
          </cell>
          <cell r="I227" t="str">
            <v>ขาว</v>
          </cell>
          <cell r="J227"/>
          <cell r="L227">
            <v>80</v>
          </cell>
          <cell r="M227" t="str">
            <v>+</v>
          </cell>
          <cell r="N227"/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45971</v>
          </cell>
          <cell r="Z227" t="str">
            <v xml:space="preserve">300กระสอบแบนเต็มใบ </v>
          </cell>
          <cell r="AA227">
            <v>2500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2026</v>
          </cell>
          <cell r="AL227">
            <v>474</v>
          </cell>
          <cell r="AM227">
            <v>2550</v>
          </cell>
          <cell r="AN227">
            <v>0</v>
          </cell>
          <cell r="AO227" t="str">
            <v>WSWT2025850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BZ227" t="str">
            <v>WRWT25850/WRWT25800</v>
          </cell>
          <cell r="CA227">
            <v>0</v>
          </cell>
          <cell r="DL227" t="str">
            <v>P7</v>
          </cell>
          <cell r="DM227">
            <v>2</v>
          </cell>
          <cell r="DN227">
            <v>45971</v>
          </cell>
          <cell r="DP227">
            <v>45966</v>
          </cell>
          <cell r="DQ227"/>
          <cell r="DR227">
            <v>45962</v>
          </cell>
          <cell r="DS227">
            <v>45969</v>
          </cell>
          <cell r="DT227">
            <v>45970</v>
          </cell>
          <cell r="DU227">
            <v>45970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MK68-001118</v>
          </cell>
          <cell r="C228">
            <v>45916</v>
          </cell>
          <cell r="E228" t="str">
            <v>บจก.ซันฟีด</v>
          </cell>
          <cell r="F228">
            <v>21</v>
          </cell>
          <cell r="G228">
            <v>20</v>
          </cell>
          <cell r="H228">
            <v>39</v>
          </cell>
          <cell r="I228" t="str">
            <v>ขาว</v>
          </cell>
          <cell r="J228"/>
          <cell r="L228">
            <v>84</v>
          </cell>
          <cell r="M228" t="str">
            <v>+</v>
          </cell>
          <cell r="N228"/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45972</v>
          </cell>
          <cell r="Z228" t="str">
            <v xml:space="preserve">300กระสอบแบนเต็มใบ </v>
          </cell>
          <cell r="AA228">
            <v>5000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5100</v>
          </cell>
          <cell r="AL228">
            <v>0</v>
          </cell>
          <cell r="AM228">
            <v>5373</v>
          </cell>
          <cell r="AN228">
            <v>0</v>
          </cell>
          <cell r="AO228" t="str">
            <v>WSWT2025850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BZ228" t="str">
            <v>WRWT25850/WRWT25800</v>
          </cell>
          <cell r="CA228">
            <v>0</v>
          </cell>
          <cell r="DL228" t="str">
            <v>P7</v>
          </cell>
          <cell r="DM228">
            <v>2</v>
          </cell>
          <cell r="DN228">
            <v>45972</v>
          </cell>
          <cell r="DP228">
            <v>45967</v>
          </cell>
          <cell r="DQ228"/>
          <cell r="DR228">
            <v>45963</v>
          </cell>
          <cell r="DS228">
            <v>45970</v>
          </cell>
          <cell r="DT228">
            <v>45971</v>
          </cell>
          <cell r="DU228">
            <v>45971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MK68-001118</v>
          </cell>
          <cell r="C229">
            <v>45916</v>
          </cell>
          <cell r="E229" t="str">
            <v>บจก.ซันฟีด</v>
          </cell>
          <cell r="F229">
            <v>931</v>
          </cell>
          <cell r="G229">
            <v>20</v>
          </cell>
          <cell r="H229">
            <v>39</v>
          </cell>
          <cell r="I229" t="str">
            <v>ขาว</v>
          </cell>
          <cell r="J229"/>
          <cell r="L229">
            <v>84</v>
          </cell>
          <cell r="M229" t="str">
            <v>+</v>
          </cell>
          <cell r="N229"/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45972</v>
          </cell>
          <cell r="Z229" t="str">
            <v xml:space="preserve">300กระสอบแบนเต็มใบ </v>
          </cell>
          <cell r="AA229">
            <v>2500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2500</v>
          </cell>
          <cell r="AL229">
            <v>0</v>
          </cell>
          <cell r="AM229">
            <v>2555</v>
          </cell>
          <cell r="AN229">
            <v>0</v>
          </cell>
          <cell r="AO229" t="str">
            <v>WSWT2025850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BZ229" t="str">
            <v>WRWT25850/WRWT25800</v>
          </cell>
          <cell r="CA229">
            <v>0</v>
          </cell>
          <cell r="DL229" t="str">
            <v>P7</v>
          </cell>
          <cell r="DM229">
            <v>2</v>
          </cell>
          <cell r="DN229">
            <v>45972</v>
          </cell>
          <cell r="DP229">
            <v>45967</v>
          </cell>
          <cell r="DQ229"/>
          <cell r="DR229">
            <v>45963</v>
          </cell>
          <cell r="DS229">
            <v>45970</v>
          </cell>
          <cell r="DT229">
            <v>45971</v>
          </cell>
          <cell r="DU229">
            <v>45971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MK68-001118</v>
          </cell>
          <cell r="C230">
            <v>45916</v>
          </cell>
          <cell r="E230" t="str">
            <v>บจก.ซันฟีด</v>
          </cell>
          <cell r="F230">
            <v>935</v>
          </cell>
          <cell r="G230">
            <v>20</v>
          </cell>
          <cell r="H230">
            <v>37</v>
          </cell>
          <cell r="I230" t="str">
            <v>ขาว</v>
          </cell>
          <cell r="J230"/>
          <cell r="L230">
            <v>80</v>
          </cell>
          <cell r="M230" t="str">
            <v>+</v>
          </cell>
          <cell r="N230"/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45972</v>
          </cell>
          <cell r="Z230" t="str">
            <v xml:space="preserve">300กระสอบแบนเต็มใบ </v>
          </cell>
          <cell r="AA230">
            <v>5000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5000</v>
          </cell>
          <cell r="AM230">
            <v>0</v>
          </cell>
          <cell r="AN230">
            <v>5250</v>
          </cell>
          <cell r="AO230" t="str">
            <v>WSWT2025850</v>
          </cell>
          <cell r="AQ230">
            <v>5378.4500000000007</v>
          </cell>
          <cell r="AR230">
            <v>0</v>
          </cell>
          <cell r="AS230">
            <v>5378.4500000000007</v>
          </cell>
          <cell r="AT230">
            <v>0</v>
          </cell>
          <cell r="AU230">
            <v>0</v>
          </cell>
          <cell r="BZ230" t="str">
            <v>WRWT25850/WRWT25800</v>
          </cell>
          <cell r="CA230">
            <v>423.7023388888889</v>
          </cell>
          <cell r="DL230" t="str">
            <v>P7</v>
          </cell>
          <cell r="DM230">
            <v>2</v>
          </cell>
          <cell r="DN230">
            <v>45972</v>
          </cell>
          <cell r="DP230">
            <v>45967</v>
          </cell>
          <cell r="DQ230"/>
          <cell r="DR230">
            <v>45963</v>
          </cell>
          <cell r="DS230">
            <v>45970</v>
          </cell>
          <cell r="DT230">
            <v>45971</v>
          </cell>
          <cell r="DU230">
            <v>45971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MK68-001118</v>
          </cell>
          <cell r="C231">
            <v>45916</v>
          </cell>
          <cell r="E231" t="str">
            <v>บจก.ซันฟีด</v>
          </cell>
          <cell r="F231" t="str">
            <v>935 เอ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+</v>
          </cell>
          <cell r="N231"/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45972</v>
          </cell>
          <cell r="Z231" t="str">
            <v xml:space="preserve">300กระสอบแบนเต็มใบ 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5000</v>
          </cell>
          <cell r="AL231">
            <v>0</v>
          </cell>
          <cell r="AM231">
            <v>5050</v>
          </cell>
          <cell r="AN231">
            <v>0</v>
          </cell>
          <cell r="AO231" t="str">
            <v>WSWT2025850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WRWT25850/WRWT25800</v>
          </cell>
          <cell r="CA231">
            <v>0</v>
          </cell>
          <cell r="DL231" t="str">
            <v>P7</v>
          </cell>
          <cell r="DM231">
            <v>2</v>
          </cell>
          <cell r="DN231">
            <v>45972</v>
          </cell>
          <cell r="DP231">
            <v>45967</v>
          </cell>
          <cell r="DQ231"/>
          <cell r="DR231">
            <v>45963</v>
          </cell>
          <cell r="DS231">
            <v>45970</v>
          </cell>
          <cell r="DT231">
            <v>45971</v>
          </cell>
          <cell r="DU231">
            <v>45971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MK68-001118</v>
          </cell>
          <cell r="C232">
            <v>45916</v>
          </cell>
          <cell r="E232" t="str">
            <v>บจก.ซันฟีด</v>
          </cell>
          <cell r="F232" t="str">
            <v>เป็ด</v>
          </cell>
          <cell r="G232">
            <v>20</v>
          </cell>
          <cell r="H232">
            <v>38</v>
          </cell>
          <cell r="I232" t="str">
            <v>ขาว</v>
          </cell>
          <cell r="J232"/>
          <cell r="L232">
            <v>82</v>
          </cell>
          <cell r="M232" t="str">
            <v>+</v>
          </cell>
          <cell r="N232"/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45972</v>
          </cell>
          <cell r="Z232" t="str">
            <v xml:space="preserve">300กระสอบแบนเต็มใบ </v>
          </cell>
          <cell r="AA232">
            <v>3500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0</v>
          </cell>
          <cell r="AL232">
            <v>3500</v>
          </cell>
          <cell r="AM232">
            <v>0</v>
          </cell>
          <cell r="AN232">
            <v>3675</v>
          </cell>
          <cell r="AO232" t="str">
            <v>WSWT2025850</v>
          </cell>
          <cell r="AQ232">
            <v>3862.7049999999999</v>
          </cell>
          <cell r="AR232">
            <v>0</v>
          </cell>
          <cell r="AS232">
            <v>3862.7049999999999</v>
          </cell>
          <cell r="AT232">
            <v>0</v>
          </cell>
          <cell r="AU232">
            <v>0</v>
          </cell>
          <cell r="BZ232" t="str">
            <v>WRWT25850/WRWT25800</v>
          </cell>
          <cell r="CA232">
            <v>304.29531611111116</v>
          </cell>
          <cell r="DL232" t="str">
            <v>P7</v>
          </cell>
          <cell r="DM232">
            <v>2</v>
          </cell>
          <cell r="DN232">
            <v>45972</v>
          </cell>
          <cell r="DP232">
            <v>45967</v>
          </cell>
          <cell r="DQ232"/>
          <cell r="DR232">
            <v>45963</v>
          </cell>
          <cell r="DS232">
            <v>45970</v>
          </cell>
          <cell r="DT232">
            <v>45971</v>
          </cell>
          <cell r="DU232">
            <v>45971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MK68-001118</v>
          </cell>
          <cell r="C233">
            <v>45916</v>
          </cell>
          <cell r="E233" t="str">
            <v>บจก.ซันฟีด</v>
          </cell>
          <cell r="F233">
            <v>959</v>
          </cell>
          <cell r="G233">
            <v>20</v>
          </cell>
          <cell r="H233">
            <v>38</v>
          </cell>
          <cell r="I233" t="str">
            <v>ขาว</v>
          </cell>
          <cell r="J233"/>
          <cell r="L233">
            <v>82</v>
          </cell>
          <cell r="M233" t="str">
            <v>+</v>
          </cell>
          <cell r="N233"/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45972</v>
          </cell>
          <cell r="Z233" t="str">
            <v xml:space="preserve">300กระสอบแบนเต็มใบ </v>
          </cell>
          <cell r="AA233">
            <v>2500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0</v>
          </cell>
          <cell r="AL233">
            <v>2500</v>
          </cell>
          <cell r="AM233">
            <v>0</v>
          </cell>
          <cell r="AN233">
            <v>2625</v>
          </cell>
          <cell r="AO233" t="str">
            <v>WSWT2025850</v>
          </cell>
          <cell r="AQ233">
            <v>2759.0749999999998</v>
          </cell>
          <cell r="AR233">
            <v>0</v>
          </cell>
          <cell r="AS233">
            <v>2759.0749999999998</v>
          </cell>
          <cell r="AT233">
            <v>0</v>
          </cell>
          <cell r="AU233">
            <v>0</v>
          </cell>
          <cell r="BZ233" t="str">
            <v>WRWT25850/WRWT25800</v>
          </cell>
          <cell r="CA233">
            <v>217.3537972222222</v>
          </cell>
          <cell r="DL233" t="str">
            <v>P7</v>
          </cell>
          <cell r="DM233">
            <v>2</v>
          </cell>
          <cell r="DN233">
            <v>45972</v>
          </cell>
          <cell r="DP233">
            <v>45967</v>
          </cell>
          <cell r="DQ233"/>
          <cell r="DR233">
            <v>45963</v>
          </cell>
          <cell r="DS233">
            <v>45970</v>
          </cell>
          <cell r="DT233">
            <v>45971</v>
          </cell>
          <cell r="DU233">
            <v>45971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MK68-001118</v>
          </cell>
          <cell r="C234">
            <v>45916</v>
          </cell>
          <cell r="E234" t="str">
            <v>บจก.ซันฟีด</v>
          </cell>
          <cell r="F234" t="str">
            <v>ไอฟีดไก่ไข่เบอร์ 5 เอ็ม</v>
          </cell>
          <cell r="G234">
            <v>20</v>
          </cell>
          <cell r="H234">
            <v>39</v>
          </cell>
          <cell r="I234" t="str">
            <v>ขาว</v>
          </cell>
          <cell r="J234"/>
          <cell r="L234">
            <v>84</v>
          </cell>
          <cell r="M234" t="str">
            <v>+</v>
          </cell>
          <cell r="N234"/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45974</v>
          </cell>
          <cell r="Z234" t="str">
            <v xml:space="preserve">300กระสอบแบนเต็มใบ </v>
          </cell>
          <cell r="AA234">
            <v>2500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2500</v>
          </cell>
          <cell r="AL234">
            <v>0</v>
          </cell>
          <cell r="AM234">
            <v>2600</v>
          </cell>
          <cell r="AN234">
            <v>0</v>
          </cell>
          <cell r="AO234" t="str">
            <v>WSWT2025850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BZ234" t="str">
            <v>WRWT25850/WRWT25800</v>
          </cell>
          <cell r="CA234">
            <v>0</v>
          </cell>
          <cell r="DL234" t="str">
            <v>P7</v>
          </cell>
          <cell r="DM234">
            <v>2</v>
          </cell>
          <cell r="DN234">
            <v>45974</v>
          </cell>
          <cell r="DP234">
            <v>45969</v>
          </cell>
          <cell r="DQ234"/>
          <cell r="DR234">
            <v>45965</v>
          </cell>
          <cell r="DS234">
            <v>45972</v>
          </cell>
          <cell r="DT234">
            <v>45973</v>
          </cell>
          <cell r="DU234">
            <v>45973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MK68-001118</v>
          </cell>
          <cell r="C235">
            <v>45916</v>
          </cell>
          <cell r="E235" t="str">
            <v>บจก.ซันฟีด</v>
          </cell>
          <cell r="F235" t="str">
            <v>ไก่เนื้อ เบอร์1</v>
          </cell>
          <cell r="G235">
            <v>20</v>
          </cell>
          <cell r="H235">
            <v>39</v>
          </cell>
          <cell r="I235" t="str">
            <v>ขาว</v>
          </cell>
          <cell r="J235"/>
          <cell r="L235">
            <v>84</v>
          </cell>
          <cell r="M235" t="str">
            <v>+</v>
          </cell>
          <cell r="N235"/>
          <cell r="R235" t="str">
            <v>บิด</v>
          </cell>
          <cell r="T235" t="str">
            <v>ไม่สวมถุงใน</v>
          </cell>
          <cell r="U235"/>
          <cell r="V235"/>
          <cell r="X235">
            <v>45974</v>
          </cell>
          <cell r="Z235" t="str">
            <v xml:space="preserve">300กระสอบแบนเต็มใบ </v>
          </cell>
          <cell r="AA235">
            <v>2500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>
            <v>0</v>
          </cell>
          <cell r="AL235">
            <v>2500</v>
          </cell>
          <cell r="AM235">
            <v>2550</v>
          </cell>
          <cell r="AN235">
            <v>0</v>
          </cell>
          <cell r="AO235" t="str">
            <v>WSWT2025850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BZ235" t="str">
            <v>WRWT25850/WRWT25800</v>
          </cell>
          <cell r="CA235">
            <v>0</v>
          </cell>
          <cell r="DL235" t="str">
            <v>P7</v>
          </cell>
          <cell r="DM235">
            <v>2</v>
          </cell>
          <cell r="DN235">
            <v>45974</v>
          </cell>
          <cell r="DP235">
            <v>45969</v>
          </cell>
          <cell r="DQ235"/>
          <cell r="DR235">
            <v>45965</v>
          </cell>
          <cell r="DS235">
            <v>45972</v>
          </cell>
          <cell r="DT235">
            <v>45973</v>
          </cell>
          <cell r="DU235">
            <v>45973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MK68-001118</v>
          </cell>
          <cell r="C236">
            <v>45916</v>
          </cell>
          <cell r="E236" t="str">
            <v>บจก.ซันฟีด</v>
          </cell>
          <cell r="F236">
            <v>935</v>
          </cell>
          <cell r="G236">
            <v>20</v>
          </cell>
          <cell r="H236">
            <v>37</v>
          </cell>
          <cell r="I236" t="str">
            <v>ขาว</v>
          </cell>
          <cell r="J236"/>
          <cell r="L236">
            <v>80</v>
          </cell>
          <cell r="M236" t="str">
            <v>+</v>
          </cell>
          <cell r="N236"/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45974</v>
          </cell>
          <cell r="Z236" t="str">
            <v xml:space="preserve">300กระสอบแบนเต็มใบ </v>
          </cell>
          <cell r="AA236">
            <v>10000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>
            <v>0</v>
          </cell>
          <cell r="AL236">
            <v>10000</v>
          </cell>
          <cell r="AM236">
            <v>0</v>
          </cell>
          <cell r="AN236">
            <v>10500</v>
          </cell>
          <cell r="AO236" t="str">
            <v>WSWT2025850</v>
          </cell>
          <cell r="AQ236">
            <v>10756.900000000001</v>
          </cell>
          <cell r="AR236">
            <v>0</v>
          </cell>
          <cell r="AS236">
            <v>10756.900000000001</v>
          </cell>
          <cell r="AT236">
            <v>0</v>
          </cell>
          <cell r="AU236">
            <v>0</v>
          </cell>
          <cell r="BZ236" t="str">
            <v>WRWT25850/WRWT25800</v>
          </cell>
          <cell r="CA236">
            <v>847.40467777777781</v>
          </cell>
          <cell r="DL236" t="str">
            <v>P7</v>
          </cell>
          <cell r="DM236">
            <v>2</v>
          </cell>
          <cell r="DN236">
            <v>45974</v>
          </cell>
          <cell r="DP236">
            <v>45969</v>
          </cell>
          <cell r="DQ236"/>
          <cell r="DR236">
            <v>45965</v>
          </cell>
          <cell r="DS236">
            <v>45972</v>
          </cell>
          <cell r="DT236">
            <v>45973</v>
          </cell>
          <cell r="DU236">
            <v>45973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MK68-001118</v>
          </cell>
          <cell r="C237">
            <v>45916</v>
          </cell>
          <cell r="E237" t="str">
            <v>บจก.ซันฟีด</v>
          </cell>
          <cell r="F237">
            <v>39</v>
          </cell>
          <cell r="G237">
            <v>20</v>
          </cell>
          <cell r="H237">
            <v>39</v>
          </cell>
          <cell r="I237" t="str">
            <v>ขาว</v>
          </cell>
          <cell r="J237"/>
          <cell r="L237">
            <v>84</v>
          </cell>
          <cell r="M237" t="str">
            <v>+</v>
          </cell>
          <cell r="N237"/>
          <cell r="R237" t="str">
            <v>บิด</v>
          </cell>
          <cell r="T237" t="str">
            <v>ไม่สวมถุงใน</v>
          </cell>
          <cell r="U237"/>
          <cell r="V237"/>
          <cell r="X237">
            <v>45974</v>
          </cell>
          <cell r="Z237" t="str">
            <v xml:space="preserve">300กระสอบแบนเต็มใบ </v>
          </cell>
          <cell r="AA237">
            <v>2500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>
            <v>0</v>
          </cell>
          <cell r="AL237">
            <v>2500</v>
          </cell>
          <cell r="AM237"/>
          <cell r="AN237">
            <v>2625</v>
          </cell>
          <cell r="AO237" t="str">
            <v>WSWT2025850</v>
          </cell>
          <cell r="AQ237">
            <v>2828.9250000000002</v>
          </cell>
          <cell r="AR237">
            <v>0</v>
          </cell>
          <cell r="AS237">
            <v>2828.9250000000002</v>
          </cell>
          <cell r="AT237">
            <v>0</v>
          </cell>
          <cell r="AU237">
            <v>0</v>
          </cell>
          <cell r="BZ237" t="str">
            <v>WRWT25850/WRWT25800</v>
          </cell>
          <cell r="CA237">
            <v>222.85642500000006</v>
          </cell>
          <cell r="DL237" t="str">
            <v>P7</v>
          </cell>
          <cell r="DM237">
            <v>2</v>
          </cell>
          <cell r="DN237">
            <v>45974</v>
          </cell>
          <cell r="DP237">
            <v>45969</v>
          </cell>
          <cell r="DQ237"/>
          <cell r="DR237">
            <v>45965</v>
          </cell>
          <cell r="DS237">
            <v>45972</v>
          </cell>
          <cell r="DT237">
            <v>45973</v>
          </cell>
          <cell r="DU237">
            <v>45973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MK68-001118</v>
          </cell>
          <cell r="C238">
            <v>45916</v>
          </cell>
          <cell r="E238" t="str">
            <v>บจก.ซันฟีด</v>
          </cell>
          <cell r="F238" t="str">
            <v>952 เอส</v>
          </cell>
          <cell r="G238">
            <v>20</v>
          </cell>
          <cell r="H238">
            <v>39</v>
          </cell>
          <cell r="I238" t="str">
            <v>ขาว</v>
          </cell>
          <cell r="J238"/>
          <cell r="L238">
            <v>84</v>
          </cell>
          <cell r="M238" t="str">
            <v>+</v>
          </cell>
          <cell r="N238"/>
          <cell r="R238" t="str">
            <v>ไม่</v>
          </cell>
          <cell r="T238" t="str">
            <v>ไม่สวมถุงใน</v>
          </cell>
          <cell r="U238"/>
          <cell r="V238"/>
          <cell r="X238">
            <v>45974</v>
          </cell>
          <cell r="Z238" t="str">
            <v xml:space="preserve">300กระสอบแบนเต็มใบ </v>
          </cell>
          <cell r="AA238">
            <v>2500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>
            <v>0</v>
          </cell>
          <cell r="AL238">
            <v>2500</v>
          </cell>
          <cell r="AM238">
            <v>0</v>
          </cell>
          <cell r="AN238">
            <v>2625</v>
          </cell>
          <cell r="AO238" t="str">
            <v>WSWT2025850</v>
          </cell>
          <cell r="AQ238">
            <v>2828.9250000000002</v>
          </cell>
          <cell r="AR238">
            <v>0</v>
          </cell>
          <cell r="AS238">
            <v>2828.9250000000002</v>
          </cell>
          <cell r="AT238">
            <v>0</v>
          </cell>
          <cell r="AU238">
            <v>0</v>
          </cell>
          <cell r="BZ238" t="str">
            <v>WRWT25850/WRWT25800</v>
          </cell>
          <cell r="CA238">
            <v>222.85642500000006</v>
          </cell>
          <cell r="DL238" t="str">
            <v>P7</v>
          </cell>
          <cell r="DM238">
            <v>2</v>
          </cell>
          <cell r="DN238">
            <v>45974</v>
          </cell>
          <cell r="DP238">
            <v>45969</v>
          </cell>
          <cell r="DQ238"/>
          <cell r="DR238">
            <v>45965</v>
          </cell>
          <cell r="DS238">
            <v>45972</v>
          </cell>
          <cell r="DT238">
            <v>45973</v>
          </cell>
          <cell r="DU238">
            <v>45973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MK68-001118</v>
          </cell>
          <cell r="C239">
            <v>45916</v>
          </cell>
          <cell r="E239" t="str">
            <v>บจก.ซันฟีด</v>
          </cell>
          <cell r="F239" t="str">
            <v>935 แอล</v>
          </cell>
          <cell r="G239">
            <v>20</v>
          </cell>
          <cell r="H239">
            <v>37</v>
          </cell>
          <cell r="I239" t="str">
            <v>ขาว</v>
          </cell>
          <cell r="J239"/>
          <cell r="L239">
            <v>80</v>
          </cell>
          <cell r="M239" t="str">
            <v>+</v>
          </cell>
          <cell r="N239"/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45975</v>
          </cell>
          <cell r="Z239" t="str">
            <v xml:space="preserve">300กระสอบแบนเต็มใบ </v>
          </cell>
          <cell r="AA239">
            <v>5000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5000</v>
          </cell>
          <cell r="AM239">
            <v>0</v>
          </cell>
          <cell r="AN239">
            <v>5250</v>
          </cell>
          <cell r="AO239" t="str">
            <v>WSWT2025850</v>
          </cell>
          <cell r="AQ239">
            <v>5378.4500000000007</v>
          </cell>
          <cell r="AR239">
            <v>0</v>
          </cell>
          <cell r="AS239">
            <v>5378.4500000000007</v>
          </cell>
          <cell r="AT239">
            <v>0</v>
          </cell>
          <cell r="AU239">
            <v>0</v>
          </cell>
          <cell r="BZ239" t="str">
            <v>WRWT25850/WRWT25800</v>
          </cell>
          <cell r="CA239">
            <v>423.7023388888889</v>
          </cell>
          <cell r="DL239" t="str">
            <v>P7</v>
          </cell>
          <cell r="DM239">
            <v>2</v>
          </cell>
          <cell r="DN239">
            <v>45975</v>
          </cell>
          <cell r="DP239">
            <v>45970</v>
          </cell>
          <cell r="DQ239"/>
          <cell r="DR239">
            <v>45966</v>
          </cell>
          <cell r="DS239">
            <v>45973</v>
          </cell>
          <cell r="DT239">
            <v>45974</v>
          </cell>
          <cell r="DU239">
            <v>45974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MK68-001118</v>
          </cell>
          <cell r="C240">
            <v>45916</v>
          </cell>
          <cell r="E240" t="str">
            <v>บจก.ซันฟีด</v>
          </cell>
          <cell r="F240" t="str">
            <v>935 เอ</v>
          </cell>
          <cell r="G240">
            <v>20</v>
          </cell>
          <cell r="H240">
            <v>37</v>
          </cell>
          <cell r="I240" t="str">
            <v>ขาว</v>
          </cell>
          <cell r="J240"/>
          <cell r="L240">
            <v>80</v>
          </cell>
          <cell r="M240" t="str">
            <v>+</v>
          </cell>
          <cell r="N240"/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45975</v>
          </cell>
          <cell r="Z240" t="str">
            <v xml:space="preserve">300กระสอบแบนเต็มใบ </v>
          </cell>
          <cell r="AA240">
            <v>5000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5000</v>
          </cell>
          <cell r="AL240">
            <v>0</v>
          </cell>
          <cell r="AM240">
            <v>6400</v>
          </cell>
          <cell r="AN240">
            <v>0</v>
          </cell>
          <cell r="AO240" t="str">
            <v>WSWT2025850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BZ240" t="str">
            <v>WRWT25850/WRWT25800</v>
          </cell>
          <cell r="CA240">
            <v>0</v>
          </cell>
          <cell r="DL240" t="str">
            <v>P7</v>
          </cell>
          <cell r="DM240">
            <v>2</v>
          </cell>
          <cell r="DN240">
            <v>45975</v>
          </cell>
          <cell r="DP240">
            <v>45970</v>
          </cell>
          <cell r="DQ240"/>
          <cell r="DR240">
            <v>45966</v>
          </cell>
          <cell r="DS240">
            <v>45973</v>
          </cell>
          <cell r="DT240">
            <v>45974</v>
          </cell>
          <cell r="DU240">
            <v>45974</v>
          </cell>
          <cell r="DW240"/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MK68-001118</v>
          </cell>
          <cell r="C241">
            <v>45916</v>
          </cell>
          <cell r="E241" t="str">
            <v>บจก.ซันฟีด</v>
          </cell>
          <cell r="F241" t="str">
            <v>แถบเขียว</v>
          </cell>
          <cell r="G241">
            <v>20</v>
          </cell>
          <cell r="H241">
            <v>38</v>
          </cell>
          <cell r="I241" t="str">
            <v>ขาว</v>
          </cell>
          <cell r="J241"/>
          <cell r="L241">
            <v>82</v>
          </cell>
          <cell r="M241" t="str">
            <v>+</v>
          </cell>
          <cell r="N241"/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45975</v>
          </cell>
          <cell r="Z241" t="str">
            <v xml:space="preserve">300กระสอบแบนเต็มใบ </v>
          </cell>
          <cell r="AA241">
            <v>5000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5000</v>
          </cell>
          <cell r="AL241">
            <v>0</v>
          </cell>
          <cell r="AM241">
            <v>5100</v>
          </cell>
          <cell r="AN241">
            <v>0</v>
          </cell>
          <cell r="AO241" t="str">
            <v>WSWT2025850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BZ241" t="str">
            <v>WRWT25850/WRWT25800</v>
          </cell>
          <cell r="CA241">
            <v>0</v>
          </cell>
          <cell r="DL241" t="str">
            <v>P7</v>
          </cell>
          <cell r="DM241">
            <v>2</v>
          </cell>
          <cell r="DN241">
            <v>45975</v>
          </cell>
          <cell r="DP241">
            <v>45970</v>
          </cell>
          <cell r="DQ241"/>
          <cell r="DR241">
            <v>45966</v>
          </cell>
          <cell r="DS241">
            <v>45973</v>
          </cell>
          <cell r="DT241">
            <v>45974</v>
          </cell>
          <cell r="DU241">
            <v>45974</v>
          </cell>
          <cell r="DW241"/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MK68-001118</v>
          </cell>
          <cell r="C242">
            <v>45916</v>
          </cell>
          <cell r="E242" t="str">
            <v>บจก.ซันฟีด</v>
          </cell>
          <cell r="F242" t="str">
            <v>915 เอ็ม</v>
          </cell>
          <cell r="G242">
            <v>20</v>
          </cell>
          <cell r="H242">
            <v>39</v>
          </cell>
          <cell r="I242" t="str">
            <v>ขาว</v>
          </cell>
          <cell r="J242"/>
          <cell r="L242">
            <v>84</v>
          </cell>
          <cell r="M242" t="str">
            <v>+</v>
          </cell>
          <cell r="N242"/>
          <cell r="R242" t="str">
            <v>ไม่</v>
          </cell>
          <cell r="T242" t="str">
            <v>ไม่สวมถุงใน</v>
          </cell>
          <cell r="U242"/>
          <cell r="V242"/>
          <cell r="X242">
            <v>45975</v>
          </cell>
          <cell r="Z242" t="str">
            <v xml:space="preserve">300กระสอบแบนเต็มใบ </v>
          </cell>
          <cell r="AA242">
            <v>5000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0</v>
          </cell>
          <cell r="AL242">
            <v>5000</v>
          </cell>
          <cell r="AM242"/>
          <cell r="AN242">
            <v>5250</v>
          </cell>
          <cell r="AO242" t="str">
            <v>WSWT2025850</v>
          </cell>
          <cell r="AQ242">
            <v>5657.85</v>
          </cell>
          <cell r="AR242">
            <v>0</v>
          </cell>
          <cell r="AS242">
            <v>5657.85</v>
          </cell>
          <cell r="AT242">
            <v>0</v>
          </cell>
          <cell r="AU242">
            <v>0</v>
          </cell>
          <cell r="BZ242" t="str">
            <v>WRWT25850/WRWT25800</v>
          </cell>
          <cell r="CA242">
            <v>445.71285000000012</v>
          </cell>
          <cell r="DL242" t="str">
            <v>P7</v>
          </cell>
          <cell r="DM242">
            <v>2</v>
          </cell>
          <cell r="DN242">
            <v>45975</v>
          </cell>
          <cell r="DP242">
            <v>45970</v>
          </cell>
          <cell r="DQ242"/>
          <cell r="DR242">
            <v>45966</v>
          </cell>
          <cell r="DS242">
            <v>45973</v>
          </cell>
          <cell r="DT242">
            <v>45974</v>
          </cell>
          <cell r="DU242">
            <v>45974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MK68-001118</v>
          </cell>
          <cell r="C243">
            <v>45916</v>
          </cell>
          <cell r="E243" t="str">
            <v>บจก.ซันฟีด</v>
          </cell>
          <cell r="F243" t="str">
            <v>915 พี</v>
          </cell>
          <cell r="G243">
            <v>20</v>
          </cell>
          <cell r="H243">
            <v>39</v>
          </cell>
          <cell r="I243" t="str">
            <v>ขาว</v>
          </cell>
          <cell r="J243"/>
          <cell r="L243">
            <v>84</v>
          </cell>
          <cell r="M243" t="str">
            <v>+</v>
          </cell>
          <cell r="N243"/>
          <cell r="R243" t="str">
            <v>ไม่</v>
          </cell>
          <cell r="T243" t="str">
            <v>ไม่สวมถุงใน</v>
          </cell>
          <cell r="U243"/>
          <cell r="V243"/>
          <cell r="X243">
            <v>45975</v>
          </cell>
          <cell r="Z243" t="str">
            <v xml:space="preserve">300กระสอบแบนเต็มใบ </v>
          </cell>
          <cell r="AA243">
            <v>7500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0</v>
          </cell>
          <cell r="AL243">
            <v>7500</v>
          </cell>
          <cell r="AM243"/>
          <cell r="AN243">
            <v>7875</v>
          </cell>
          <cell r="AO243" t="str">
            <v>WSWT2025850</v>
          </cell>
          <cell r="AQ243">
            <v>8486.7750000000015</v>
          </cell>
          <cell r="AR243">
            <v>0</v>
          </cell>
          <cell r="AS243">
            <v>8486.7750000000015</v>
          </cell>
          <cell r="AT243">
            <v>0</v>
          </cell>
          <cell r="AU243">
            <v>0</v>
          </cell>
          <cell r="BZ243" t="str">
            <v>WRWT25850/WRWT25800</v>
          </cell>
          <cell r="CA243">
            <v>668.56927500000018</v>
          </cell>
          <cell r="DL243" t="str">
            <v>P7</v>
          </cell>
          <cell r="DM243">
            <v>2</v>
          </cell>
          <cell r="DN243">
            <v>45975</v>
          </cell>
          <cell r="DP243">
            <v>45970</v>
          </cell>
          <cell r="DQ243"/>
          <cell r="DR243">
            <v>45966</v>
          </cell>
          <cell r="DS243">
            <v>45973</v>
          </cell>
          <cell r="DT243">
            <v>45974</v>
          </cell>
          <cell r="DU243">
            <v>45974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MK68-001118</v>
          </cell>
          <cell r="C244">
            <v>45916</v>
          </cell>
          <cell r="E244" t="str">
            <v>บจก.ซันฟีด</v>
          </cell>
          <cell r="F244" t="str">
            <v>ไก่ไข่</v>
          </cell>
          <cell r="G244">
            <v>20</v>
          </cell>
          <cell r="H244">
            <v>39</v>
          </cell>
          <cell r="I244" t="str">
            <v>ขาว</v>
          </cell>
          <cell r="J244"/>
          <cell r="L244">
            <v>84</v>
          </cell>
          <cell r="M244" t="str">
            <v>+</v>
          </cell>
          <cell r="N244"/>
          <cell r="R244" t="str">
            <v>บิด</v>
          </cell>
          <cell r="T244" t="str">
            <v>ไม่สวมถุงใน</v>
          </cell>
          <cell r="U244"/>
          <cell r="V244"/>
          <cell r="X244">
            <v>45978</v>
          </cell>
          <cell r="Z244" t="str">
            <v xml:space="preserve">300กระสอบแบนเต็มใบ 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5000</v>
          </cell>
          <cell r="AM244"/>
          <cell r="AN244">
            <v>5250</v>
          </cell>
          <cell r="AO244" t="str">
            <v>WSWT2025850</v>
          </cell>
          <cell r="AQ244">
            <v>5657.85</v>
          </cell>
          <cell r="AR244">
            <v>0</v>
          </cell>
          <cell r="AS244">
            <v>5657.85</v>
          </cell>
          <cell r="AT244">
            <v>0</v>
          </cell>
          <cell r="AU244">
            <v>0</v>
          </cell>
          <cell r="BZ244" t="str">
            <v>WRWT25850/WRWT25800</v>
          </cell>
          <cell r="CA244">
            <v>445.71285000000012</v>
          </cell>
          <cell r="DL244" t="str">
            <v>P7</v>
          </cell>
          <cell r="DM244">
            <v>2</v>
          </cell>
          <cell r="DN244">
            <v>45978</v>
          </cell>
          <cell r="DP244">
            <v>45973</v>
          </cell>
          <cell r="DQ244"/>
          <cell r="DR244">
            <v>45969</v>
          </cell>
          <cell r="DS244">
            <v>45976</v>
          </cell>
          <cell r="DT244">
            <v>45977</v>
          </cell>
          <cell r="DU244">
            <v>45977</v>
          </cell>
          <cell r="DW244"/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MK68-001118</v>
          </cell>
          <cell r="C245">
            <v>45916</v>
          </cell>
          <cell r="E245" t="str">
            <v>บจก.ซันฟีด</v>
          </cell>
          <cell r="F245" t="str">
            <v>935 เอ</v>
          </cell>
          <cell r="G245">
            <v>20</v>
          </cell>
          <cell r="H245">
            <v>37</v>
          </cell>
          <cell r="I245" t="str">
            <v>ขาว</v>
          </cell>
          <cell r="J245"/>
          <cell r="L245">
            <v>80</v>
          </cell>
          <cell r="M245" t="str">
            <v>+</v>
          </cell>
          <cell r="N245"/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45978</v>
          </cell>
          <cell r="Z245" t="str">
            <v xml:space="preserve">300กระสอบแบนเต็มใบ </v>
          </cell>
          <cell r="AA245">
            <v>5000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5000</v>
          </cell>
          <cell r="AM245">
            <v>0</v>
          </cell>
          <cell r="AN245">
            <v>5250</v>
          </cell>
          <cell r="AO245" t="str">
            <v>WSWT2025850</v>
          </cell>
          <cell r="AQ245">
            <v>5378.4500000000007</v>
          </cell>
          <cell r="AR245">
            <v>0</v>
          </cell>
          <cell r="AS245">
            <v>5378.4500000000007</v>
          </cell>
          <cell r="AT245">
            <v>0</v>
          </cell>
          <cell r="AU245">
            <v>0</v>
          </cell>
          <cell r="BZ245" t="str">
            <v>WRWT25850/WRWT25800</v>
          </cell>
          <cell r="CA245">
            <v>423.7023388888889</v>
          </cell>
          <cell r="DL245" t="str">
            <v>P7</v>
          </cell>
          <cell r="DM245">
            <v>2</v>
          </cell>
          <cell r="DN245">
            <v>45978</v>
          </cell>
          <cell r="DP245">
            <v>45973</v>
          </cell>
          <cell r="DQ245"/>
          <cell r="DR245">
            <v>45969</v>
          </cell>
          <cell r="DS245">
            <v>45976</v>
          </cell>
          <cell r="DT245">
            <v>45977</v>
          </cell>
          <cell r="DU245">
            <v>45977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MK68-001118</v>
          </cell>
          <cell r="C246">
            <v>45916</v>
          </cell>
          <cell r="E246" t="str">
            <v>บจก.ซันฟีด</v>
          </cell>
          <cell r="F246">
            <v>932</v>
          </cell>
          <cell r="G246">
            <v>20</v>
          </cell>
          <cell r="H246">
            <v>38</v>
          </cell>
          <cell r="I246" t="str">
            <v>ขาว</v>
          </cell>
          <cell r="J246"/>
          <cell r="L246">
            <v>82</v>
          </cell>
          <cell r="M246" t="str">
            <v>+</v>
          </cell>
          <cell r="N246"/>
          <cell r="R246" t="str">
            <v>บิด</v>
          </cell>
          <cell r="T246" t="str">
            <v>ไม่สวมถุงใน</v>
          </cell>
          <cell r="U246"/>
          <cell r="V246"/>
          <cell r="X246">
            <v>45978</v>
          </cell>
          <cell r="Z246" t="str">
            <v xml:space="preserve">300กระสอบแบนเต็มใบ </v>
          </cell>
          <cell r="AA246">
            <v>2500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2500</v>
          </cell>
          <cell r="AM246">
            <v>0</v>
          </cell>
          <cell r="AN246">
            <v>2625</v>
          </cell>
          <cell r="AO246" t="str">
            <v>WSWT2025850</v>
          </cell>
          <cell r="AQ246">
            <v>2759.0749999999998</v>
          </cell>
          <cell r="AR246">
            <v>0</v>
          </cell>
          <cell r="AS246">
            <v>2759.0749999999998</v>
          </cell>
          <cell r="AT246">
            <v>0</v>
          </cell>
          <cell r="AU246">
            <v>0</v>
          </cell>
          <cell r="BZ246" t="str">
            <v>WRWT25850/WRWT25800</v>
          </cell>
          <cell r="CA246">
            <v>217.3537972222222</v>
          </cell>
          <cell r="DL246" t="str">
            <v>P7</v>
          </cell>
          <cell r="DM246">
            <v>2</v>
          </cell>
          <cell r="DN246">
            <v>45978</v>
          </cell>
          <cell r="DP246">
            <v>45973</v>
          </cell>
          <cell r="DQ246"/>
          <cell r="DR246">
            <v>45969</v>
          </cell>
          <cell r="DS246">
            <v>45976</v>
          </cell>
          <cell r="DT246">
            <v>45977</v>
          </cell>
          <cell r="DU246">
            <v>45977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MK68-001118</v>
          </cell>
          <cell r="C247">
            <v>45916</v>
          </cell>
          <cell r="E247" t="str">
            <v>บจก.ซันฟีด</v>
          </cell>
          <cell r="F247" t="str">
            <v>915 เอ็ม</v>
          </cell>
          <cell r="G247">
            <v>20</v>
          </cell>
          <cell r="H247">
            <v>39</v>
          </cell>
          <cell r="I247" t="str">
            <v>ขาว</v>
          </cell>
          <cell r="J247"/>
          <cell r="L247">
            <v>84</v>
          </cell>
          <cell r="M247" t="str">
            <v>+</v>
          </cell>
          <cell r="N247"/>
          <cell r="R247" t="str">
            <v>ไม่</v>
          </cell>
          <cell r="T247" t="str">
            <v>ไม่สวมถุงใน</v>
          </cell>
          <cell r="U247"/>
          <cell r="V247"/>
          <cell r="X247">
            <v>45978</v>
          </cell>
          <cell r="Z247" t="str">
            <v xml:space="preserve">300กระสอบแบนเต็มใบ </v>
          </cell>
          <cell r="AA247">
            <v>10000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0</v>
          </cell>
          <cell r="AL247">
            <v>10000</v>
          </cell>
          <cell r="AM247"/>
          <cell r="AN247">
            <v>10500</v>
          </cell>
          <cell r="AO247" t="str">
            <v>WSWT2025850</v>
          </cell>
          <cell r="AQ247">
            <v>11315.7</v>
          </cell>
          <cell r="AR247">
            <v>0</v>
          </cell>
          <cell r="AS247">
            <v>11315.7</v>
          </cell>
          <cell r="AT247">
            <v>0</v>
          </cell>
          <cell r="AU247">
            <v>0</v>
          </cell>
          <cell r="BZ247" t="str">
            <v>WRWT25850/WRWT25800</v>
          </cell>
          <cell r="CA247">
            <v>891.42570000000023</v>
          </cell>
          <cell r="DL247" t="str">
            <v>P7</v>
          </cell>
          <cell r="DM247">
            <v>2</v>
          </cell>
          <cell r="DN247">
            <v>45978</v>
          </cell>
          <cell r="DP247">
            <v>45973</v>
          </cell>
          <cell r="DQ247"/>
          <cell r="DR247">
            <v>45969</v>
          </cell>
          <cell r="DS247">
            <v>45976</v>
          </cell>
          <cell r="DT247">
            <v>45977</v>
          </cell>
          <cell r="DU247">
            <v>45977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MK68-001118</v>
          </cell>
          <cell r="C248">
            <v>45916</v>
          </cell>
          <cell r="E248" t="str">
            <v>บจก.ซันฟีด</v>
          </cell>
          <cell r="F248" t="str">
            <v>915 พี</v>
          </cell>
          <cell r="G248">
            <v>20</v>
          </cell>
          <cell r="H248">
            <v>39</v>
          </cell>
          <cell r="I248" t="str">
            <v>ขาว</v>
          </cell>
          <cell r="J248"/>
          <cell r="L248">
            <v>84</v>
          </cell>
          <cell r="M248" t="str">
            <v>+</v>
          </cell>
          <cell r="N248"/>
          <cell r="R248" t="str">
            <v>ไม่</v>
          </cell>
          <cell r="T248" t="str">
            <v>ไม่สวมถุงใน</v>
          </cell>
          <cell r="U248"/>
          <cell r="V248"/>
          <cell r="X248">
            <v>45978</v>
          </cell>
          <cell r="Z248" t="str">
            <v xml:space="preserve">300กระสอบแบนเต็มใบ </v>
          </cell>
          <cell r="AA248">
            <v>5000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0</v>
          </cell>
          <cell r="AL248">
            <v>5000</v>
          </cell>
          <cell r="AM248"/>
          <cell r="AN248">
            <v>5250</v>
          </cell>
          <cell r="AO248" t="str">
            <v>WSWT2025850</v>
          </cell>
          <cell r="AQ248">
            <v>5657.85</v>
          </cell>
          <cell r="AR248">
            <v>0</v>
          </cell>
          <cell r="AS248">
            <v>5657.85</v>
          </cell>
          <cell r="AT248">
            <v>0</v>
          </cell>
          <cell r="AU248">
            <v>0</v>
          </cell>
          <cell r="BZ248" t="str">
            <v>WRWT25850/WRWT25800</v>
          </cell>
          <cell r="CA248">
            <v>445.71285000000012</v>
          </cell>
          <cell r="DL248" t="str">
            <v>P7</v>
          </cell>
          <cell r="DM248">
            <v>2</v>
          </cell>
          <cell r="DN248">
            <v>45978</v>
          </cell>
          <cell r="DP248">
            <v>45973</v>
          </cell>
          <cell r="DQ248"/>
          <cell r="DR248">
            <v>45969</v>
          </cell>
          <cell r="DS248">
            <v>45976</v>
          </cell>
          <cell r="DT248">
            <v>45977</v>
          </cell>
          <cell r="DU248">
            <v>45977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MK68-001118</v>
          </cell>
          <cell r="C249">
            <v>45916</v>
          </cell>
          <cell r="E249" t="str">
            <v>บจก.ซันฟีด</v>
          </cell>
          <cell r="F249" t="str">
            <v>954 แอล</v>
          </cell>
          <cell r="G249">
            <v>20</v>
          </cell>
          <cell r="H249">
            <v>39</v>
          </cell>
          <cell r="I249" t="str">
            <v>ขาว</v>
          </cell>
          <cell r="J249"/>
          <cell r="L249">
            <v>84</v>
          </cell>
          <cell r="M249" t="str">
            <v>+</v>
          </cell>
          <cell r="N249"/>
          <cell r="R249" t="str">
            <v>ไม่</v>
          </cell>
          <cell r="T249" t="str">
            <v>ไม่สวมถุงใน</v>
          </cell>
          <cell r="U249"/>
          <cell r="V249"/>
          <cell r="X249">
            <v>45978</v>
          </cell>
          <cell r="Z249" t="str">
            <v xml:space="preserve">300กระสอบแบนเต็มใบ </v>
          </cell>
          <cell r="AA249">
            <v>2500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0</v>
          </cell>
          <cell r="AL249">
            <v>2500</v>
          </cell>
          <cell r="AM249">
            <v>0</v>
          </cell>
          <cell r="AN249">
            <v>2625</v>
          </cell>
          <cell r="AO249" t="str">
            <v>WSWT2025850</v>
          </cell>
          <cell r="AQ249">
            <v>2828.9250000000002</v>
          </cell>
          <cell r="AR249">
            <v>0</v>
          </cell>
          <cell r="AS249">
            <v>2828.9250000000002</v>
          </cell>
          <cell r="AT249">
            <v>0</v>
          </cell>
          <cell r="AU249">
            <v>0</v>
          </cell>
          <cell r="BZ249" t="str">
            <v>WRWT25850/WRWT25800</v>
          </cell>
          <cell r="CA249">
            <v>222.85642500000006</v>
          </cell>
          <cell r="DL249" t="str">
            <v>P7</v>
          </cell>
          <cell r="DM249">
            <v>2</v>
          </cell>
          <cell r="DN249">
            <v>45978</v>
          </cell>
          <cell r="DP249">
            <v>45973</v>
          </cell>
          <cell r="DQ249"/>
          <cell r="DR249">
            <v>45969</v>
          </cell>
          <cell r="DS249">
            <v>45976</v>
          </cell>
          <cell r="DT249">
            <v>45977</v>
          </cell>
          <cell r="DU249">
            <v>45977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MK68-001118</v>
          </cell>
          <cell r="C250">
            <v>45916</v>
          </cell>
          <cell r="E250" t="str">
            <v>บจก.ซันฟีด</v>
          </cell>
          <cell r="F250" t="str">
            <v>953 เอส</v>
          </cell>
          <cell r="G250">
            <v>20</v>
          </cell>
          <cell r="H250">
            <v>39</v>
          </cell>
          <cell r="I250" t="str">
            <v>ขาว</v>
          </cell>
          <cell r="J250"/>
          <cell r="L250">
            <v>84</v>
          </cell>
          <cell r="M250" t="str">
            <v>+</v>
          </cell>
          <cell r="N250"/>
          <cell r="R250" t="str">
            <v>ไม่</v>
          </cell>
          <cell r="T250" t="str">
            <v>ไม่สวมถุงใน</v>
          </cell>
          <cell r="U250"/>
          <cell r="V250"/>
          <cell r="X250">
            <v>45978</v>
          </cell>
          <cell r="Z250" t="str">
            <v xml:space="preserve">300กระสอบแบนเต็มใบ </v>
          </cell>
          <cell r="AA250">
            <v>2500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0</v>
          </cell>
          <cell r="AL250">
            <v>2500</v>
          </cell>
          <cell r="AM250">
            <v>0</v>
          </cell>
          <cell r="AN250">
            <v>2625</v>
          </cell>
          <cell r="AO250" t="str">
            <v>WSWT2025850</v>
          </cell>
          <cell r="AQ250">
            <v>2828.9250000000002</v>
          </cell>
          <cell r="AR250">
            <v>0</v>
          </cell>
          <cell r="AS250">
            <v>2828.9250000000002</v>
          </cell>
          <cell r="AT250">
            <v>0</v>
          </cell>
          <cell r="AU250">
            <v>0</v>
          </cell>
          <cell r="BZ250" t="str">
            <v>WRWT25850/WRWT25800</v>
          </cell>
          <cell r="CA250">
            <v>222.85642500000006</v>
          </cell>
          <cell r="DL250" t="str">
            <v>P7</v>
          </cell>
          <cell r="DM250">
            <v>2</v>
          </cell>
          <cell r="DN250">
            <v>45978</v>
          </cell>
          <cell r="DP250">
            <v>45973</v>
          </cell>
          <cell r="DQ250"/>
          <cell r="DR250">
            <v>45969</v>
          </cell>
          <cell r="DS250">
            <v>45976</v>
          </cell>
          <cell r="DT250">
            <v>45977</v>
          </cell>
          <cell r="DU250">
            <v>45977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MK68-001118</v>
          </cell>
          <cell r="C251">
            <v>45916</v>
          </cell>
          <cell r="E251" t="str">
            <v>บจก.ซันฟีด</v>
          </cell>
          <cell r="F251">
            <v>931</v>
          </cell>
          <cell r="G251">
            <v>20</v>
          </cell>
          <cell r="H251">
            <v>39</v>
          </cell>
          <cell r="I251" t="str">
            <v>ขาว</v>
          </cell>
          <cell r="J251"/>
          <cell r="L251">
            <v>84</v>
          </cell>
          <cell r="M251" t="str">
            <v>+</v>
          </cell>
          <cell r="N251"/>
          <cell r="R251" t="str">
            <v>บิด</v>
          </cell>
          <cell r="T251" t="str">
            <v>ไม่สวมถุงใน</v>
          </cell>
          <cell r="U251"/>
          <cell r="V251"/>
          <cell r="X251">
            <v>45979</v>
          </cell>
          <cell r="Z251" t="str">
            <v xml:space="preserve">300กระสอบแบนเต็มใบ </v>
          </cell>
          <cell r="AA251">
            <v>2500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2270</v>
          </cell>
          <cell r="AL251">
            <v>230</v>
          </cell>
          <cell r="AM251">
            <v>2555</v>
          </cell>
          <cell r="AN251">
            <v>0</v>
          </cell>
          <cell r="AO251" t="str">
            <v>WSWT2025850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BZ251" t="str">
            <v>WRWT25850/WRWT25800</v>
          </cell>
          <cell r="CA251">
            <v>0</v>
          </cell>
          <cell r="DL251" t="str">
            <v>P7</v>
          </cell>
          <cell r="DM251">
            <v>2</v>
          </cell>
          <cell r="DN251">
            <v>45979</v>
          </cell>
          <cell r="DP251">
            <v>45974</v>
          </cell>
          <cell r="DQ251"/>
          <cell r="DR251">
            <v>45970</v>
          </cell>
          <cell r="DS251">
            <v>45977</v>
          </cell>
          <cell r="DT251">
            <v>45978</v>
          </cell>
          <cell r="DU251">
            <v>45978</v>
          </cell>
          <cell r="DW251"/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MK68-001118</v>
          </cell>
          <cell r="C252">
            <v>45916</v>
          </cell>
          <cell r="E252" t="str">
            <v>บจก.ซันฟีด</v>
          </cell>
          <cell r="F252">
            <v>935</v>
          </cell>
          <cell r="G252">
            <v>20</v>
          </cell>
          <cell r="H252">
            <v>37</v>
          </cell>
          <cell r="I252" t="str">
            <v>ขาว</v>
          </cell>
          <cell r="J252"/>
          <cell r="L252">
            <v>80</v>
          </cell>
          <cell r="M252" t="str">
            <v>+</v>
          </cell>
          <cell r="N252"/>
          <cell r="R252" t="str">
            <v>บิด</v>
          </cell>
          <cell r="T252" t="str">
            <v>ไม่สวมถุงใน</v>
          </cell>
          <cell r="U252"/>
          <cell r="V252"/>
          <cell r="X252">
            <v>45979</v>
          </cell>
          <cell r="Z252" t="str">
            <v xml:space="preserve">300กระสอบแบนเต็มใบ 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5000</v>
          </cell>
          <cell r="AM252">
            <v>0</v>
          </cell>
          <cell r="AN252">
            <v>5250</v>
          </cell>
          <cell r="AO252" t="str">
            <v>WSWT2025850</v>
          </cell>
          <cell r="AQ252">
            <v>5378.4500000000007</v>
          </cell>
          <cell r="AR252">
            <v>0</v>
          </cell>
          <cell r="AS252">
            <v>5378.4500000000007</v>
          </cell>
          <cell r="AT252">
            <v>0</v>
          </cell>
          <cell r="AU252">
            <v>0</v>
          </cell>
          <cell r="BZ252" t="str">
            <v>WRWT25850/WRWT25800</v>
          </cell>
          <cell r="CA252">
            <v>423.7023388888889</v>
          </cell>
          <cell r="DL252" t="str">
            <v>P7</v>
          </cell>
          <cell r="DM252">
            <v>2</v>
          </cell>
          <cell r="DN252">
            <v>45979</v>
          </cell>
          <cell r="DP252">
            <v>45974</v>
          </cell>
          <cell r="DQ252"/>
          <cell r="DR252">
            <v>45970</v>
          </cell>
          <cell r="DS252">
            <v>45977</v>
          </cell>
          <cell r="DT252">
            <v>45978</v>
          </cell>
          <cell r="DU252">
            <v>45978</v>
          </cell>
          <cell r="DW252"/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MK68-001118</v>
          </cell>
          <cell r="C253">
            <v>45916</v>
          </cell>
          <cell r="E253" t="str">
            <v>บจก.ซันฟีด</v>
          </cell>
          <cell r="F253" t="str">
            <v>935 แอล</v>
          </cell>
          <cell r="G253">
            <v>20</v>
          </cell>
          <cell r="H253">
            <v>37</v>
          </cell>
          <cell r="I253" t="str">
            <v>ขาว</v>
          </cell>
          <cell r="J253"/>
          <cell r="L253">
            <v>80</v>
          </cell>
          <cell r="M253" t="str">
            <v>+</v>
          </cell>
          <cell r="N253"/>
          <cell r="R253" t="str">
            <v>บิด</v>
          </cell>
          <cell r="T253" t="str">
            <v>ไม่สวมถุงใน</v>
          </cell>
          <cell r="U253"/>
          <cell r="V253"/>
          <cell r="X253">
            <v>45979</v>
          </cell>
          <cell r="Z253" t="str">
            <v xml:space="preserve">300กระสอบแบนเต็มใบ </v>
          </cell>
          <cell r="AA253">
            <v>5000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5000</v>
          </cell>
          <cell r="AM253">
            <v>0</v>
          </cell>
          <cell r="AN253">
            <v>5250</v>
          </cell>
          <cell r="AO253" t="str">
            <v>WSWT2025850</v>
          </cell>
          <cell r="AQ253">
            <v>5378.4500000000007</v>
          </cell>
          <cell r="AR253">
            <v>0</v>
          </cell>
          <cell r="AS253">
            <v>5378.4500000000007</v>
          </cell>
          <cell r="AT253">
            <v>0</v>
          </cell>
          <cell r="AU253">
            <v>0</v>
          </cell>
          <cell r="BZ253" t="str">
            <v>WRWT25850/WRWT25800</v>
          </cell>
          <cell r="CA253">
            <v>423.7023388888889</v>
          </cell>
          <cell r="DL253" t="str">
            <v>P7</v>
          </cell>
          <cell r="DM253">
            <v>2</v>
          </cell>
          <cell r="DN253">
            <v>45979</v>
          </cell>
          <cell r="DP253">
            <v>45974</v>
          </cell>
          <cell r="DQ253"/>
          <cell r="DR253">
            <v>45970</v>
          </cell>
          <cell r="DS253">
            <v>45977</v>
          </cell>
          <cell r="DT253">
            <v>45978</v>
          </cell>
          <cell r="DU253">
            <v>45978</v>
          </cell>
          <cell r="DW253"/>
          <cell r="DX253"/>
          <cell r="DY253"/>
          <cell r="DZ253"/>
          <cell r="EA253"/>
          <cell r="EB253"/>
          <cell r="EC253" t="str">
            <v>งานพิมพ์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MK68-001118</v>
          </cell>
          <cell r="C254">
            <v>45916</v>
          </cell>
          <cell r="E254" t="str">
            <v>บจก.ซันฟีด</v>
          </cell>
          <cell r="F254" t="str">
            <v>952 เอส</v>
          </cell>
          <cell r="G254">
            <v>20</v>
          </cell>
          <cell r="H254">
            <v>39</v>
          </cell>
          <cell r="I254" t="str">
            <v>ขาว</v>
          </cell>
          <cell r="J254"/>
          <cell r="L254">
            <v>84</v>
          </cell>
          <cell r="M254" t="str">
            <v>+</v>
          </cell>
          <cell r="N254"/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45979</v>
          </cell>
          <cell r="Z254" t="str">
            <v xml:space="preserve">300กระสอบแบนเต็มใบ </v>
          </cell>
          <cell r="AA254">
            <v>2500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2500</v>
          </cell>
          <cell r="AM254">
            <v>0</v>
          </cell>
          <cell r="AN254">
            <v>2625</v>
          </cell>
          <cell r="AO254" t="str">
            <v>WSWT2025850</v>
          </cell>
          <cell r="AQ254">
            <v>2828.9250000000002</v>
          </cell>
          <cell r="AR254">
            <v>0</v>
          </cell>
          <cell r="AS254">
            <v>2828.9250000000002</v>
          </cell>
          <cell r="AT254">
            <v>0</v>
          </cell>
          <cell r="AU254">
            <v>0</v>
          </cell>
          <cell r="BZ254" t="str">
            <v>WRWT25850/WRWT25800</v>
          </cell>
          <cell r="CA254">
            <v>222.85642500000006</v>
          </cell>
          <cell r="DL254" t="str">
            <v>P7</v>
          </cell>
          <cell r="DM254">
            <v>2</v>
          </cell>
          <cell r="DN254">
            <v>45979</v>
          </cell>
          <cell r="DP254">
            <v>45974</v>
          </cell>
          <cell r="DQ254"/>
          <cell r="DR254">
            <v>45970</v>
          </cell>
          <cell r="DS254">
            <v>45977</v>
          </cell>
          <cell r="DT254">
            <v>45978</v>
          </cell>
          <cell r="DU254">
            <v>45978</v>
          </cell>
          <cell r="DW254"/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MK68-001118</v>
          </cell>
          <cell r="C255">
            <v>45916</v>
          </cell>
          <cell r="E255" t="str">
            <v>บจก.ซันฟีด</v>
          </cell>
          <cell r="F255" t="str">
            <v>ไอฟีดไก่ไข่เบอร์ 5 เอ็ม</v>
          </cell>
          <cell r="G255">
            <v>20</v>
          </cell>
          <cell r="H255">
            <v>39</v>
          </cell>
          <cell r="I255" t="str">
            <v>ขาว</v>
          </cell>
          <cell r="J255"/>
          <cell r="L255">
            <v>84</v>
          </cell>
          <cell r="M255" t="str">
            <v>+</v>
          </cell>
          <cell r="N255"/>
          <cell r="R255" t="str">
            <v>บิด</v>
          </cell>
          <cell r="T255" t="str">
            <v>ไม่สวมถุงใน</v>
          </cell>
          <cell r="U255"/>
          <cell r="V255"/>
          <cell r="X255">
            <v>45980</v>
          </cell>
          <cell r="Z255" t="str">
            <v xml:space="preserve">300กระสอบแบนเต็มใบ </v>
          </cell>
          <cell r="AA255">
            <v>2500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2500</v>
          </cell>
          <cell r="AL255">
            <v>0</v>
          </cell>
          <cell r="AM255">
            <v>2600</v>
          </cell>
          <cell r="AN255">
            <v>0</v>
          </cell>
          <cell r="AO255" t="str">
            <v>WSWT2025850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WRWT25850/WRWT25800</v>
          </cell>
          <cell r="CA255">
            <v>0</v>
          </cell>
          <cell r="DL255" t="str">
            <v>P7</v>
          </cell>
          <cell r="DM255">
            <v>2</v>
          </cell>
          <cell r="DN255">
            <v>45980</v>
          </cell>
          <cell r="DP255">
            <v>45975</v>
          </cell>
          <cell r="DQ255"/>
          <cell r="DR255">
            <v>45971</v>
          </cell>
          <cell r="DS255">
            <v>45978</v>
          </cell>
          <cell r="DT255">
            <v>45979</v>
          </cell>
          <cell r="DU255">
            <v>45979</v>
          </cell>
          <cell r="DW255"/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MK68-001118</v>
          </cell>
          <cell r="C256">
            <v>45916</v>
          </cell>
          <cell r="E256" t="str">
            <v>บจก.ซันฟีด</v>
          </cell>
          <cell r="F256" t="str">
            <v>935 เอ</v>
          </cell>
          <cell r="G256">
            <v>20</v>
          </cell>
          <cell r="H256">
            <v>37</v>
          </cell>
          <cell r="I256" t="str">
            <v>ขาว</v>
          </cell>
          <cell r="J256"/>
          <cell r="L256">
            <v>80</v>
          </cell>
          <cell r="M256" t="str">
            <v>+</v>
          </cell>
          <cell r="N256"/>
          <cell r="R256" t="str">
            <v>บิด</v>
          </cell>
          <cell r="T256" t="str">
            <v>ไม่สวมถุงใน</v>
          </cell>
          <cell r="U256"/>
          <cell r="V256"/>
          <cell r="X256">
            <v>45980</v>
          </cell>
          <cell r="Z256" t="str">
            <v xml:space="preserve">300กระสอบแบนเต็มใบ </v>
          </cell>
          <cell r="AA256">
            <v>10000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0</v>
          </cell>
          <cell r="AL256">
            <v>10000</v>
          </cell>
          <cell r="AM256">
            <v>0</v>
          </cell>
          <cell r="AN256">
            <v>10500</v>
          </cell>
          <cell r="AO256" t="str">
            <v>WSWT2025850</v>
          </cell>
          <cell r="AQ256">
            <v>10756.900000000001</v>
          </cell>
          <cell r="AR256">
            <v>0</v>
          </cell>
          <cell r="AS256">
            <v>10756.900000000001</v>
          </cell>
          <cell r="AT256">
            <v>0</v>
          </cell>
          <cell r="AU256">
            <v>0</v>
          </cell>
          <cell r="BZ256" t="str">
            <v>WRWT25850/WRWT25800</v>
          </cell>
          <cell r="CA256">
            <v>847.40467777777781</v>
          </cell>
          <cell r="DL256" t="str">
            <v>P7</v>
          </cell>
          <cell r="DM256">
            <v>2</v>
          </cell>
          <cell r="DN256">
            <v>45980</v>
          </cell>
          <cell r="DP256">
            <v>45975</v>
          </cell>
          <cell r="DQ256"/>
          <cell r="DR256">
            <v>45971</v>
          </cell>
          <cell r="DS256">
            <v>45978</v>
          </cell>
          <cell r="DT256">
            <v>45979</v>
          </cell>
          <cell r="DU256">
            <v>45979</v>
          </cell>
          <cell r="DW256"/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MK68-001118</v>
          </cell>
          <cell r="C257">
            <v>45916</v>
          </cell>
          <cell r="E257" t="str">
            <v>บจก.ซันฟีด</v>
          </cell>
          <cell r="F257" t="str">
            <v>แถบส้ม</v>
          </cell>
          <cell r="G257">
            <v>20</v>
          </cell>
          <cell r="H257">
            <v>38</v>
          </cell>
          <cell r="I257" t="str">
            <v>ขาว</v>
          </cell>
          <cell r="J257"/>
          <cell r="L257">
            <v>82</v>
          </cell>
          <cell r="M257" t="str">
            <v>+</v>
          </cell>
          <cell r="N257"/>
          <cell r="R257" t="str">
            <v>บิด</v>
          </cell>
          <cell r="T257" t="str">
            <v>ไม่สวมถุงใน</v>
          </cell>
          <cell r="U257"/>
          <cell r="V257"/>
          <cell r="X257">
            <v>45980</v>
          </cell>
          <cell r="Z257" t="str">
            <v xml:space="preserve">300กระสอบแบนเต็มใบ </v>
          </cell>
          <cell r="AA257">
            <v>5000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5000</v>
          </cell>
          <cell r="AM257">
            <v>0</v>
          </cell>
          <cell r="AN257">
            <v>5250</v>
          </cell>
          <cell r="AO257" t="str">
            <v>WSWT2025850</v>
          </cell>
          <cell r="AQ257">
            <v>5518.15</v>
          </cell>
          <cell r="AR257">
            <v>0</v>
          </cell>
          <cell r="AS257">
            <v>5518.15</v>
          </cell>
          <cell r="AT257">
            <v>0</v>
          </cell>
          <cell r="AU257">
            <v>0</v>
          </cell>
          <cell r="BZ257" t="str">
            <v>WRWT25850/WRWT25800</v>
          </cell>
          <cell r="CA257">
            <v>434.7075944444444</v>
          </cell>
          <cell r="DL257" t="str">
            <v>P7</v>
          </cell>
          <cell r="DM257">
            <v>2</v>
          </cell>
          <cell r="DN257">
            <v>45980</v>
          </cell>
          <cell r="DP257">
            <v>45975</v>
          </cell>
          <cell r="DQ257"/>
          <cell r="DR257">
            <v>45971</v>
          </cell>
          <cell r="DS257">
            <v>45978</v>
          </cell>
          <cell r="DT257">
            <v>45979</v>
          </cell>
          <cell r="DU257">
            <v>45979</v>
          </cell>
          <cell r="DW257"/>
          <cell r="DX257"/>
          <cell r="DY257"/>
          <cell r="DZ257"/>
          <cell r="EA257"/>
          <cell r="EB257"/>
          <cell r="EC257" t="str">
            <v>งานพิมพ์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MK68-001118</v>
          </cell>
          <cell r="C258">
            <v>45916</v>
          </cell>
          <cell r="E258" t="str">
            <v>บจก.ซันฟีด</v>
          </cell>
          <cell r="F258" t="str">
            <v>915 เอ็ม</v>
          </cell>
          <cell r="G258">
            <v>20</v>
          </cell>
          <cell r="H258">
            <v>39</v>
          </cell>
          <cell r="I258" t="str">
            <v>ขาว</v>
          </cell>
          <cell r="J258"/>
          <cell r="L258">
            <v>84</v>
          </cell>
          <cell r="M258" t="str">
            <v>+</v>
          </cell>
          <cell r="N258"/>
          <cell r="R258" t="str">
            <v>ไม่</v>
          </cell>
          <cell r="T258" t="str">
            <v>ไม่สวมถุงใน</v>
          </cell>
          <cell r="U258"/>
          <cell r="V258"/>
          <cell r="X258">
            <v>45980</v>
          </cell>
          <cell r="Z258" t="str">
            <v xml:space="preserve">300กระสอบแบนเต็มใบ </v>
          </cell>
          <cell r="AA258">
            <v>5000</v>
          </cell>
          <cell r="AB258">
            <v>0</v>
          </cell>
          <cell r="AC258">
            <v>0</v>
          </cell>
          <cell r="AD258">
            <v>0</v>
          </cell>
          <cell r="AG258"/>
          <cell r="AI258"/>
          <cell r="AJ258">
            <v>0</v>
          </cell>
          <cell r="AL258">
            <v>5000</v>
          </cell>
          <cell r="AM258"/>
          <cell r="AN258">
            <v>5250</v>
          </cell>
          <cell r="AO258" t="str">
            <v>WSWT2025850</v>
          </cell>
          <cell r="AQ258">
            <v>5657.85</v>
          </cell>
          <cell r="AR258">
            <v>0</v>
          </cell>
          <cell r="AS258">
            <v>5657.85</v>
          </cell>
          <cell r="AT258">
            <v>0</v>
          </cell>
          <cell r="AU258">
            <v>0</v>
          </cell>
          <cell r="BZ258" t="str">
            <v>WRWT25850/WRWT25800</v>
          </cell>
          <cell r="CA258">
            <v>445.71285000000012</v>
          </cell>
          <cell r="DL258" t="str">
            <v>P7</v>
          </cell>
          <cell r="DM258">
            <v>2</v>
          </cell>
          <cell r="DN258">
            <v>45980</v>
          </cell>
          <cell r="DP258">
            <v>45975</v>
          </cell>
          <cell r="DQ258"/>
          <cell r="DR258">
            <v>45971</v>
          </cell>
          <cell r="DS258">
            <v>45978</v>
          </cell>
          <cell r="DT258">
            <v>45979</v>
          </cell>
          <cell r="DU258">
            <v>45979</v>
          </cell>
          <cell r="DW258"/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MK68-001118</v>
          </cell>
          <cell r="C259">
            <v>45916</v>
          </cell>
          <cell r="E259" t="str">
            <v>บจก.ซันฟีด</v>
          </cell>
          <cell r="F259" t="str">
            <v>ไก่เนื้อ เบอร์1</v>
          </cell>
          <cell r="G259">
            <v>20</v>
          </cell>
          <cell r="H259">
            <v>39</v>
          </cell>
          <cell r="I259" t="str">
            <v>ขาว</v>
          </cell>
          <cell r="J259"/>
          <cell r="L259">
            <v>84</v>
          </cell>
          <cell r="M259" t="str">
            <v>+</v>
          </cell>
          <cell r="N259"/>
          <cell r="R259" t="str">
            <v>บิด</v>
          </cell>
          <cell r="T259" t="str">
            <v>ไม่สวมถุงใน</v>
          </cell>
          <cell r="U259"/>
          <cell r="V259"/>
          <cell r="X259">
            <v>45981</v>
          </cell>
          <cell r="Z259" t="str">
            <v xml:space="preserve">300กระสอบแบนเต็มใบ </v>
          </cell>
          <cell r="AA259">
            <v>2500</v>
          </cell>
          <cell r="AB259">
            <v>0</v>
          </cell>
          <cell r="AC259">
            <v>0</v>
          </cell>
          <cell r="AD259">
            <v>0</v>
          </cell>
          <cell r="AG259"/>
          <cell r="AI259"/>
          <cell r="AJ259">
            <v>0</v>
          </cell>
          <cell r="AL259">
            <v>2500</v>
          </cell>
          <cell r="AM259">
            <v>2550</v>
          </cell>
          <cell r="AN259">
            <v>0</v>
          </cell>
          <cell r="AO259" t="str">
            <v>WSWT2025850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BZ259" t="str">
            <v>WRWT25850/WRWT25800</v>
          </cell>
          <cell r="CA259">
            <v>0</v>
          </cell>
          <cell r="DL259" t="str">
            <v>P7</v>
          </cell>
          <cell r="DM259">
            <v>2</v>
          </cell>
          <cell r="DN259">
            <v>45981</v>
          </cell>
          <cell r="DP259">
            <v>45976</v>
          </cell>
          <cell r="DQ259"/>
          <cell r="DR259">
            <v>45972</v>
          </cell>
          <cell r="DS259">
            <v>45979</v>
          </cell>
          <cell r="DT259">
            <v>45980</v>
          </cell>
          <cell r="DU259">
            <v>45980</v>
          </cell>
          <cell r="DW259"/>
          <cell r="DX259"/>
          <cell r="DY259"/>
          <cell r="DZ259"/>
          <cell r="EA259"/>
          <cell r="EB259"/>
          <cell r="EC259" t="str">
            <v>งานพิมพ์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MK68-001118</v>
          </cell>
          <cell r="C260">
            <v>45916</v>
          </cell>
          <cell r="E260" t="str">
            <v>บจก.ซันฟีด</v>
          </cell>
          <cell r="F260">
            <v>935</v>
          </cell>
          <cell r="G260">
            <v>20</v>
          </cell>
          <cell r="H260">
            <v>37</v>
          </cell>
          <cell r="I260" t="str">
            <v>ขาว</v>
          </cell>
          <cell r="J260"/>
          <cell r="L260">
            <v>80</v>
          </cell>
          <cell r="M260" t="str">
            <v>+</v>
          </cell>
          <cell r="N260"/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45981</v>
          </cell>
          <cell r="Z260" t="str">
            <v xml:space="preserve">300กระสอบแบนเต็มใบ </v>
          </cell>
          <cell r="AA260">
            <v>10000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10000</v>
          </cell>
          <cell r="AM260">
            <v>0</v>
          </cell>
          <cell r="AN260">
            <v>10500</v>
          </cell>
          <cell r="AO260" t="str">
            <v>WSWT2025850</v>
          </cell>
          <cell r="AQ260">
            <v>10756.900000000001</v>
          </cell>
          <cell r="AR260">
            <v>0</v>
          </cell>
          <cell r="AS260">
            <v>10756.900000000001</v>
          </cell>
          <cell r="AT260">
            <v>0</v>
          </cell>
          <cell r="AU260">
            <v>0</v>
          </cell>
          <cell r="BZ260" t="str">
            <v>WRWT25850/WRWT25800</v>
          </cell>
          <cell r="CA260">
            <v>847.40467777777781</v>
          </cell>
          <cell r="DL260" t="str">
            <v>P7</v>
          </cell>
          <cell r="DM260">
            <v>2</v>
          </cell>
          <cell r="DN260">
            <v>45981</v>
          </cell>
          <cell r="DP260">
            <v>45976</v>
          </cell>
          <cell r="DQ260"/>
          <cell r="DR260">
            <v>45972</v>
          </cell>
          <cell r="DS260">
            <v>45979</v>
          </cell>
          <cell r="DT260">
            <v>45980</v>
          </cell>
          <cell r="DU260">
            <v>45980</v>
          </cell>
          <cell r="DW260"/>
          <cell r="DX260"/>
          <cell r="DY260"/>
          <cell r="DZ260"/>
          <cell r="EA260"/>
          <cell r="EB260"/>
          <cell r="EC260" t="str">
            <v>งานพิมพ์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MK68-001118</v>
          </cell>
          <cell r="C261">
            <v>45916</v>
          </cell>
          <cell r="E261" t="str">
            <v>บจก.ซันฟีด</v>
          </cell>
          <cell r="F261">
            <v>959</v>
          </cell>
          <cell r="G261">
            <v>20</v>
          </cell>
          <cell r="H261">
            <v>38</v>
          </cell>
          <cell r="I261" t="str">
            <v>ขาว</v>
          </cell>
          <cell r="J261"/>
          <cell r="L261">
            <v>82</v>
          </cell>
          <cell r="M261" t="str">
            <v>+</v>
          </cell>
          <cell r="N261"/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45981</v>
          </cell>
          <cell r="Z261" t="str">
            <v xml:space="preserve">300กระสอบแบนเต็มใบ </v>
          </cell>
          <cell r="AA261">
            <v>2500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0</v>
          </cell>
          <cell r="AL261">
            <v>2500</v>
          </cell>
          <cell r="AM261">
            <v>0</v>
          </cell>
          <cell r="AN261">
            <v>2625</v>
          </cell>
          <cell r="AO261" t="str">
            <v>WSWT2025850</v>
          </cell>
          <cell r="AQ261">
            <v>2759.0749999999998</v>
          </cell>
          <cell r="AR261">
            <v>0</v>
          </cell>
          <cell r="AS261">
            <v>2759.0749999999998</v>
          </cell>
          <cell r="AT261">
            <v>0</v>
          </cell>
          <cell r="AU261">
            <v>0</v>
          </cell>
          <cell r="BZ261" t="str">
            <v>WRWT25850/WRWT25800</v>
          </cell>
          <cell r="CA261">
            <v>217.3537972222222</v>
          </cell>
          <cell r="DL261" t="str">
            <v>P7</v>
          </cell>
          <cell r="DM261">
            <v>2</v>
          </cell>
          <cell r="DN261">
            <v>45981</v>
          </cell>
          <cell r="DP261">
            <v>45976</v>
          </cell>
          <cell r="DQ261"/>
          <cell r="DR261">
            <v>45972</v>
          </cell>
          <cell r="DS261">
            <v>45979</v>
          </cell>
          <cell r="DT261">
            <v>45980</v>
          </cell>
          <cell r="DU261">
            <v>45980</v>
          </cell>
          <cell r="DW261"/>
          <cell r="DX261"/>
          <cell r="DY261"/>
          <cell r="DZ261"/>
          <cell r="EA261"/>
          <cell r="EB261"/>
          <cell r="EC261" t="str">
            <v>งานพิมพ์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MK68-001118</v>
          </cell>
          <cell r="C262">
            <v>45916</v>
          </cell>
          <cell r="E262" t="str">
            <v>บจก.ซันฟีด</v>
          </cell>
          <cell r="F262" t="str">
            <v>915 พี</v>
          </cell>
          <cell r="G262">
            <v>20</v>
          </cell>
          <cell r="H262">
            <v>39</v>
          </cell>
          <cell r="I262" t="str">
            <v>ขาว</v>
          </cell>
          <cell r="J262"/>
          <cell r="L262">
            <v>84</v>
          </cell>
          <cell r="M262" t="str">
            <v>+</v>
          </cell>
          <cell r="N262"/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45981</v>
          </cell>
          <cell r="Z262" t="str">
            <v xml:space="preserve">300กระสอบแบนเต็มใบ </v>
          </cell>
          <cell r="AA262">
            <v>7500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7500</v>
          </cell>
          <cell r="AM262"/>
          <cell r="AN262">
            <v>7875</v>
          </cell>
          <cell r="AO262" t="str">
            <v>WSWT2025850</v>
          </cell>
          <cell r="AQ262">
            <v>8486.7750000000015</v>
          </cell>
          <cell r="AR262">
            <v>0</v>
          </cell>
          <cell r="AS262">
            <v>8486.7750000000015</v>
          </cell>
          <cell r="AT262">
            <v>0</v>
          </cell>
          <cell r="AU262">
            <v>0</v>
          </cell>
          <cell r="BZ262" t="str">
            <v>WRWT25850/WRWT25800</v>
          </cell>
          <cell r="CA262">
            <v>668.56927500000018</v>
          </cell>
          <cell r="DL262" t="str">
            <v>P7</v>
          </cell>
          <cell r="DM262">
            <v>2</v>
          </cell>
          <cell r="DN262">
            <v>45981</v>
          </cell>
          <cell r="DP262">
            <v>45976</v>
          </cell>
          <cell r="DQ262"/>
          <cell r="DR262">
            <v>45972</v>
          </cell>
          <cell r="DS262">
            <v>45979</v>
          </cell>
          <cell r="DT262">
            <v>45980</v>
          </cell>
          <cell r="DU262">
            <v>45980</v>
          </cell>
          <cell r="DW262"/>
          <cell r="DX262"/>
          <cell r="DY262"/>
          <cell r="DZ262"/>
          <cell r="EA262"/>
          <cell r="EB262"/>
          <cell r="EC262" t="str">
            <v>งานพิมพ์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MK68-001118</v>
          </cell>
          <cell r="C263">
            <v>45916</v>
          </cell>
          <cell r="E263" t="str">
            <v>บจก.ซันฟีด</v>
          </cell>
          <cell r="F263">
            <v>21</v>
          </cell>
          <cell r="G263">
            <v>20</v>
          </cell>
          <cell r="H263">
            <v>39</v>
          </cell>
          <cell r="I263" t="str">
            <v>ขาว</v>
          </cell>
          <cell r="J263"/>
          <cell r="L263">
            <v>84</v>
          </cell>
          <cell r="M263" t="str">
            <v>+</v>
          </cell>
          <cell r="N263"/>
          <cell r="R263" t="str">
            <v>บิด</v>
          </cell>
          <cell r="T263" t="str">
            <v>ไม่สวมถุงใน</v>
          </cell>
          <cell r="U263"/>
          <cell r="V263"/>
          <cell r="X263">
            <v>45982</v>
          </cell>
          <cell r="Z263" t="str">
            <v xml:space="preserve">300กระสอบแบนเต็มใบ </v>
          </cell>
          <cell r="AA263">
            <v>2500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1907</v>
          </cell>
          <cell r="AL263">
            <v>593</v>
          </cell>
          <cell r="AM263">
            <v>2686</v>
          </cell>
          <cell r="AN263">
            <v>0</v>
          </cell>
          <cell r="AO263" t="str">
            <v>WSWT2025850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BZ263" t="str">
            <v>WRWT25850/WRWT25800</v>
          </cell>
          <cell r="CA263">
            <v>0</v>
          </cell>
          <cell r="DL263" t="str">
            <v>P7</v>
          </cell>
          <cell r="DM263">
            <v>2</v>
          </cell>
          <cell r="DN263">
            <v>45982</v>
          </cell>
          <cell r="DP263">
            <v>45977</v>
          </cell>
          <cell r="DQ263"/>
          <cell r="DR263">
            <v>45973</v>
          </cell>
          <cell r="DS263">
            <v>45980</v>
          </cell>
          <cell r="DT263">
            <v>45981</v>
          </cell>
          <cell r="DU263">
            <v>45981</v>
          </cell>
          <cell r="DW263"/>
          <cell r="DX263"/>
          <cell r="DY263"/>
          <cell r="DZ263"/>
          <cell r="EA263"/>
          <cell r="EB263"/>
          <cell r="EC263" t="str">
            <v>งานพิมพ์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MK68-001118</v>
          </cell>
          <cell r="C264">
            <v>45916</v>
          </cell>
          <cell r="E264" t="str">
            <v>บจก.ซันฟีด</v>
          </cell>
          <cell r="F264" t="str">
            <v>935 แอล</v>
          </cell>
          <cell r="G264">
            <v>20</v>
          </cell>
          <cell r="H264">
            <v>37</v>
          </cell>
          <cell r="I264" t="str">
            <v>ขาว</v>
          </cell>
          <cell r="J264"/>
          <cell r="L264">
            <v>80</v>
          </cell>
          <cell r="M264" t="str">
            <v>+</v>
          </cell>
          <cell r="N264"/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45982</v>
          </cell>
          <cell r="Z264" t="str">
            <v xml:space="preserve">300กระสอบแบนเต็มใบ </v>
          </cell>
          <cell r="AA264">
            <v>5000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>
            <v>0</v>
          </cell>
          <cell r="AL264">
            <v>5000</v>
          </cell>
          <cell r="AM264">
            <v>0</v>
          </cell>
          <cell r="AN264">
            <v>5250</v>
          </cell>
          <cell r="AO264" t="str">
            <v>WSWT2025850</v>
          </cell>
          <cell r="AQ264">
            <v>5378.4500000000007</v>
          </cell>
          <cell r="AR264">
            <v>0</v>
          </cell>
          <cell r="AS264">
            <v>5378.4500000000007</v>
          </cell>
          <cell r="AT264">
            <v>0</v>
          </cell>
          <cell r="AU264">
            <v>0</v>
          </cell>
          <cell r="BZ264" t="str">
            <v>WRWT25850/WRWT25800</v>
          </cell>
          <cell r="CA264">
            <v>423.7023388888889</v>
          </cell>
          <cell r="DL264" t="str">
            <v>P7</v>
          </cell>
          <cell r="DM264">
            <v>2</v>
          </cell>
          <cell r="DN264">
            <v>45982</v>
          </cell>
          <cell r="DP264">
            <v>45977</v>
          </cell>
          <cell r="DQ264"/>
          <cell r="DR264">
            <v>45973</v>
          </cell>
          <cell r="DS264">
            <v>45980</v>
          </cell>
          <cell r="DT264">
            <v>45981</v>
          </cell>
          <cell r="DU264">
            <v>45981</v>
          </cell>
          <cell r="DW264"/>
          <cell r="DX264"/>
          <cell r="DY264"/>
          <cell r="DZ264"/>
          <cell r="EA264"/>
          <cell r="EB264"/>
          <cell r="EC264" t="str">
            <v>งานพิมพ์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MK68-001118</v>
          </cell>
          <cell r="C265">
            <v>45916</v>
          </cell>
          <cell r="E265" t="str">
            <v>บจก.ซันฟีด</v>
          </cell>
          <cell r="F265" t="str">
            <v>935 เอ</v>
          </cell>
          <cell r="G265">
            <v>20</v>
          </cell>
          <cell r="H265">
            <v>37</v>
          </cell>
          <cell r="I265" t="str">
            <v>ขาว</v>
          </cell>
          <cell r="J265"/>
          <cell r="L265">
            <v>80</v>
          </cell>
          <cell r="M265" t="str">
            <v>+</v>
          </cell>
          <cell r="N265"/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45982</v>
          </cell>
          <cell r="Z265" t="str">
            <v xml:space="preserve">300กระสอบแบนเต็มใบ 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0</v>
          </cell>
          <cell r="AL265">
            <v>5000</v>
          </cell>
          <cell r="AM265">
            <v>0</v>
          </cell>
          <cell r="AN265">
            <v>5250</v>
          </cell>
          <cell r="AO265" t="str">
            <v>WSWT2025850</v>
          </cell>
          <cell r="AQ265">
            <v>5378.4500000000007</v>
          </cell>
          <cell r="AR265">
            <v>0</v>
          </cell>
          <cell r="AS265">
            <v>5378.4500000000007</v>
          </cell>
          <cell r="AT265">
            <v>0</v>
          </cell>
          <cell r="AU265">
            <v>0</v>
          </cell>
          <cell r="BZ265" t="str">
            <v>WRWT25850/WRWT25800</v>
          </cell>
          <cell r="CA265">
            <v>423.7023388888889</v>
          </cell>
          <cell r="DL265" t="str">
            <v>P7</v>
          </cell>
          <cell r="DM265">
            <v>2</v>
          </cell>
          <cell r="DN265">
            <v>45982</v>
          </cell>
          <cell r="DP265">
            <v>45977</v>
          </cell>
          <cell r="DQ265"/>
          <cell r="DR265">
            <v>45973</v>
          </cell>
          <cell r="DS265">
            <v>45980</v>
          </cell>
          <cell r="DT265">
            <v>45981</v>
          </cell>
          <cell r="DU265">
            <v>45981</v>
          </cell>
          <cell r="DW265"/>
          <cell r="DX265"/>
          <cell r="DY265"/>
          <cell r="DZ265"/>
          <cell r="EA265"/>
          <cell r="EB265"/>
          <cell r="EC265" t="str">
            <v>งานพิมพ์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MK68-001118</v>
          </cell>
          <cell r="C266">
            <v>45916</v>
          </cell>
          <cell r="E266" t="str">
            <v>บจก.ซันฟีด</v>
          </cell>
          <cell r="F266" t="str">
            <v>915 เอ็ม</v>
          </cell>
          <cell r="G266">
            <v>20</v>
          </cell>
          <cell r="H266">
            <v>39</v>
          </cell>
          <cell r="I266" t="str">
            <v>ขาว</v>
          </cell>
          <cell r="J266"/>
          <cell r="L266">
            <v>84</v>
          </cell>
          <cell r="M266" t="str">
            <v>+</v>
          </cell>
          <cell r="N266"/>
          <cell r="R266" t="str">
            <v>ไม่</v>
          </cell>
          <cell r="T266" t="str">
            <v>ไม่สวมถุงใน</v>
          </cell>
          <cell r="U266"/>
          <cell r="V266"/>
          <cell r="X266">
            <v>45982</v>
          </cell>
          <cell r="Z266" t="str">
            <v xml:space="preserve">300กระสอบแบนเต็มใบ 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5000</v>
          </cell>
          <cell r="AM266"/>
          <cell r="AN266">
            <v>5250</v>
          </cell>
          <cell r="AO266" t="str">
            <v>WSWT2025850</v>
          </cell>
          <cell r="AQ266">
            <v>5657.85</v>
          </cell>
          <cell r="AR266">
            <v>0</v>
          </cell>
          <cell r="AS266">
            <v>5657.85</v>
          </cell>
          <cell r="AT266">
            <v>0</v>
          </cell>
          <cell r="AU266">
            <v>0</v>
          </cell>
          <cell r="BZ266" t="str">
            <v>WRWT25850/WRWT25800</v>
          </cell>
          <cell r="CA266">
            <v>445.71285000000012</v>
          </cell>
          <cell r="DL266" t="str">
            <v>P7</v>
          </cell>
          <cell r="DM266">
            <v>2</v>
          </cell>
          <cell r="DN266">
            <v>45982</v>
          </cell>
          <cell r="DP266">
            <v>45977</v>
          </cell>
          <cell r="DQ266"/>
          <cell r="DR266">
            <v>45973</v>
          </cell>
          <cell r="DS266">
            <v>45980</v>
          </cell>
          <cell r="DT266">
            <v>45981</v>
          </cell>
          <cell r="DU266">
            <v>45981</v>
          </cell>
          <cell r="DW266"/>
          <cell r="DX266"/>
          <cell r="DY266"/>
          <cell r="DZ266"/>
          <cell r="EA266"/>
          <cell r="EB266"/>
          <cell r="EC266" t="str">
            <v>งานพิมพ์</v>
          </cell>
          <cell r="ED266" t="str">
            <v xml:space="preserve"> /</v>
          </cell>
          <cell r="EG266"/>
          <cell r="EH266"/>
          <cell r="EI266"/>
        </row>
        <row r="267">
          <cell r="B267" t="str">
            <v>MK68-001118</v>
          </cell>
          <cell r="C267">
            <v>45916</v>
          </cell>
          <cell r="E267" t="str">
            <v>บจก.ซันฟีด</v>
          </cell>
          <cell r="F267" t="str">
            <v>ไก่ไข่</v>
          </cell>
          <cell r="G267">
            <v>20</v>
          </cell>
          <cell r="H267">
            <v>39</v>
          </cell>
          <cell r="I267" t="str">
            <v>ขาว</v>
          </cell>
          <cell r="J267"/>
          <cell r="L267">
            <v>84</v>
          </cell>
          <cell r="M267" t="str">
            <v>+</v>
          </cell>
          <cell r="N267"/>
          <cell r="R267" t="str">
            <v>บิด</v>
          </cell>
          <cell r="T267" t="str">
            <v>ไม่สวมถุงใน</v>
          </cell>
          <cell r="U267"/>
          <cell r="V267"/>
          <cell r="X267">
            <v>45985</v>
          </cell>
          <cell r="Z267" t="str">
            <v xml:space="preserve">300กระสอบแบนเต็มใบ </v>
          </cell>
          <cell r="AA267">
            <v>4000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0</v>
          </cell>
          <cell r="AL267">
            <v>4000</v>
          </cell>
          <cell r="AM267"/>
          <cell r="AN267">
            <v>4200</v>
          </cell>
          <cell r="AO267" t="str">
            <v>WSWT2025850</v>
          </cell>
          <cell r="AQ267">
            <v>4526.2800000000007</v>
          </cell>
          <cell r="AR267">
            <v>0</v>
          </cell>
          <cell r="AS267">
            <v>4526.2800000000007</v>
          </cell>
          <cell r="AT267">
            <v>0</v>
          </cell>
          <cell r="AU267">
            <v>0</v>
          </cell>
          <cell r="BZ267" t="str">
            <v>WRWT25850/WRWT25800</v>
          </cell>
          <cell r="CA267">
            <v>356.57028000000008</v>
          </cell>
          <cell r="DL267" t="str">
            <v>P7</v>
          </cell>
          <cell r="DM267">
            <v>2</v>
          </cell>
          <cell r="DN267">
            <v>45985</v>
          </cell>
          <cell r="DP267">
            <v>45980</v>
          </cell>
          <cell r="DQ267"/>
          <cell r="DR267">
            <v>45976</v>
          </cell>
          <cell r="DS267">
            <v>45983</v>
          </cell>
          <cell r="DT267">
            <v>45984</v>
          </cell>
          <cell r="DU267">
            <v>45984</v>
          </cell>
          <cell r="DW267"/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MK68-001118</v>
          </cell>
          <cell r="C268">
            <v>45916</v>
          </cell>
          <cell r="E268" t="str">
            <v>บจก.ซันฟีด</v>
          </cell>
          <cell r="F268" t="str">
            <v>935 เอ</v>
          </cell>
          <cell r="G268">
            <v>20</v>
          </cell>
          <cell r="H268">
            <v>37</v>
          </cell>
          <cell r="I268" t="str">
            <v>ขาว</v>
          </cell>
          <cell r="J268"/>
          <cell r="L268">
            <v>80</v>
          </cell>
          <cell r="M268" t="str">
            <v>+</v>
          </cell>
          <cell r="N268"/>
          <cell r="R268" t="str">
            <v>บิด</v>
          </cell>
          <cell r="T268" t="str">
            <v>ไม่สวมถุงใน</v>
          </cell>
          <cell r="U268"/>
          <cell r="V268"/>
          <cell r="X268">
            <v>45985</v>
          </cell>
          <cell r="Z268" t="str">
            <v xml:space="preserve">300กระสอบแบนเต็มใบ </v>
          </cell>
          <cell r="AA268">
            <v>5000</v>
          </cell>
          <cell r="AB268">
            <v>0</v>
          </cell>
          <cell r="AC268">
            <v>0</v>
          </cell>
          <cell r="AD268">
            <v>0</v>
          </cell>
          <cell r="AG268"/>
          <cell r="AI268"/>
          <cell r="AJ268">
            <v>0</v>
          </cell>
          <cell r="AL268">
            <v>5000</v>
          </cell>
          <cell r="AM268">
            <v>0</v>
          </cell>
          <cell r="AN268">
            <v>5250</v>
          </cell>
          <cell r="AO268" t="str">
            <v>WSWT2025850</v>
          </cell>
          <cell r="AQ268">
            <v>5378.4500000000007</v>
          </cell>
          <cell r="AR268">
            <v>0</v>
          </cell>
          <cell r="AS268">
            <v>5378.4500000000007</v>
          </cell>
          <cell r="AT268">
            <v>0</v>
          </cell>
          <cell r="AU268">
            <v>0</v>
          </cell>
          <cell r="BZ268" t="str">
            <v>WRWT25850/WRWT25800</v>
          </cell>
          <cell r="CA268">
            <v>423.7023388888889</v>
          </cell>
          <cell r="DL268" t="str">
            <v>P7</v>
          </cell>
          <cell r="DM268">
            <v>2</v>
          </cell>
          <cell r="DN268">
            <v>45985</v>
          </cell>
          <cell r="DP268">
            <v>45980</v>
          </cell>
          <cell r="DQ268"/>
          <cell r="DR268">
            <v>45976</v>
          </cell>
          <cell r="DS268">
            <v>45983</v>
          </cell>
          <cell r="DT268">
            <v>45984</v>
          </cell>
          <cell r="DU268">
            <v>45984</v>
          </cell>
          <cell r="DW268"/>
          <cell r="DX268"/>
          <cell r="DY268"/>
          <cell r="DZ268"/>
          <cell r="EA268"/>
          <cell r="EB268"/>
          <cell r="EC268" t="str">
            <v>งานพิมพ์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MK68-001118</v>
          </cell>
          <cell r="C269">
            <v>45916</v>
          </cell>
          <cell r="E269" t="str">
            <v>บจก.ซันฟีด</v>
          </cell>
          <cell r="F269">
            <v>932</v>
          </cell>
          <cell r="G269">
            <v>20</v>
          </cell>
          <cell r="H269">
            <v>38</v>
          </cell>
          <cell r="I269" t="str">
            <v>ขาว</v>
          </cell>
          <cell r="J269"/>
          <cell r="L269">
            <v>82</v>
          </cell>
          <cell r="M269" t="str">
            <v>+</v>
          </cell>
          <cell r="N269"/>
          <cell r="R269" t="str">
            <v>บิด</v>
          </cell>
          <cell r="T269" t="str">
            <v>ไม่สวมถุงใน</v>
          </cell>
          <cell r="U269"/>
          <cell r="V269"/>
          <cell r="X269">
            <v>45985</v>
          </cell>
          <cell r="Z269" t="str">
            <v xml:space="preserve">300กระสอบแบนเต็มใบ </v>
          </cell>
          <cell r="AA269">
            <v>2500</v>
          </cell>
          <cell r="AB269">
            <v>0</v>
          </cell>
          <cell r="AC269">
            <v>0</v>
          </cell>
          <cell r="AD269">
            <v>0</v>
          </cell>
          <cell r="AG269"/>
          <cell r="AI269"/>
          <cell r="AJ269">
            <v>0</v>
          </cell>
          <cell r="AL269">
            <v>2500</v>
          </cell>
          <cell r="AM269">
            <v>0</v>
          </cell>
          <cell r="AN269">
            <v>2625</v>
          </cell>
          <cell r="AO269" t="str">
            <v>WSWT2025850</v>
          </cell>
          <cell r="AQ269">
            <v>2759.0749999999998</v>
          </cell>
          <cell r="AR269">
            <v>0</v>
          </cell>
          <cell r="AS269">
            <v>2759.0749999999998</v>
          </cell>
          <cell r="AT269">
            <v>0</v>
          </cell>
          <cell r="AU269">
            <v>0</v>
          </cell>
          <cell r="BZ269" t="str">
            <v>WRWT25850/WRWT25800</v>
          </cell>
          <cell r="CA269">
            <v>217.3537972222222</v>
          </cell>
          <cell r="DL269" t="str">
            <v>P7</v>
          </cell>
          <cell r="DM269">
            <v>2</v>
          </cell>
          <cell r="DN269">
            <v>45985</v>
          </cell>
          <cell r="DP269">
            <v>45980</v>
          </cell>
          <cell r="DQ269"/>
          <cell r="DR269">
            <v>45976</v>
          </cell>
          <cell r="DS269">
            <v>45983</v>
          </cell>
          <cell r="DT269">
            <v>45984</v>
          </cell>
          <cell r="DU269">
            <v>45984</v>
          </cell>
          <cell r="DW269"/>
          <cell r="DX269"/>
          <cell r="DY269"/>
          <cell r="DZ269"/>
          <cell r="EA269"/>
          <cell r="EB269"/>
          <cell r="EC269" t="str">
            <v>งานพิมพ์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MK68-001118</v>
          </cell>
          <cell r="C270">
            <v>45916</v>
          </cell>
          <cell r="E270" t="str">
            <v>บจก.ซันฟีด</v>
          </cell>
          <cell r="F270" t="str">
            <v>915 เอ็ม</v>
          </cell>
          <cell r="G270">
            <v>20</v>
          </cell>
          <cell r="H270">
            <v>39</v>
          </cell>
          <cell r="I270" t="str">
            <v>ขาว</v>
          </cell>
          <cell r="J270"/>
          <cell r="L270">
            <v>84</v>
          </cell>
          <cell r="M270" t="str">
            <v>+</v>
          </cell>
          <cell r="N270"/>
          <cell r="R270" t="str">
            <v>ไม่</v>
          </cell>
          <cell r="T270" t="str">
            <v>ไม่สวมถุงใน</v>
          </cell>
          <cell r="U270"/>
          <cell r="V270"/>
          <cell r="X270">
            <v>45985</v>
          </cell>
          <cell r="Z270" t="str">
            <v xml:space="preserve">300กระสอบแบนเต็มใบ </v>
          </cell>
          <cell r="AA270">
            <v>5000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5000</v>
          </cell>
          <cell r="AM270"/>
          <cell r="AN270">
            <v>5250</v>
          </cell>
          <cell r="AO270" t="str">
            <v>WSWT2025850</v>
          </cell>
          <cell r="AQ270">
            <v>5657.85</v>
          </cell>
          <cell r="AR270">
            <v>0</v>
          </cell>
          <cell r="AS270">
            <v>5657.85</v>
          </cell>
          <cell r="AT270">
            <v>0</v>
          </cell>
          <cell r="AU270">
            <v>0</v>
          </cell>
          <cell r="BZ270" t="str">
            <v>WRWT25850/WRWT25800</v>
          </cell>
          <cell r="CA270">
            <v>445.71285000000012</v>
          </cell>
          <cell r="DL270" t="str">
            <v>P7</v>
          </cell>
          <cell r="DM270">
            <v>2</v>
          </cell>
          <cell r="DN270">
            <v>45985</v>
          </cell>
          <cell r="DP270">
            <v>45980</v>
          </cell>
          <cell r="DQ270"/>
          <cell r="DR270">
            <v>45976</v>
          </cell>
          <cell r="DS270">
            <v>45983</v>
          </cell>
          <cell r="DT270">
            <v>45984</v>
          </cell>
          <cell r="DU270">
            <v>45984</v>
          </cell>
          <cell r="DW270"/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MK68-001118</v>
          </cell>
          <cell r="C271">
            <v>45916</v>
          </cell>
          <cell r="E271" t="str">
            <v>บจก.ซันฟีด</v>
          </cell>
          <cell r="F271" t="str">
            <v>915 พี</v>
          </cell>
          <cell r="G271">
            <v>20</v>
          </cell>
          <cell r="H271">
            <v>39</v>
          </cell>
          <cell r="I271" t="str">
            <v>ขาว</v>
          </cell>
          <cell r="J271"/>
          <cell r="L271">
            <v>84</v>
          </cell>
          <cell r="M271" t="str">
            <v>+</v>
          </cell>
          <cell r="N271"/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45985</v>
          </cell>
          <cell r="Z271" t="str">
            <v xml:space="preserve">300กระสอบแบนเต็มใบ </v>
          </cell>
          <cell r="AA271">
            <v>5000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0</v>
          </cell>
          <cell r="AL271">
            <v>5000</v>
          </cell>
          <cell r="AM271"/>
          <cell r="AN271">
            <v>5250</v>
          </cell>
          <cell r="AO271" t="str">
            <v>WSWT2025850</v>
          </cell>
          <cell r="AQ271">
            <v>5657.85</v>
          </cell>
          <cell r="AR271">
            <v>0</v>
          </cell>
          <cell r="AS271">
            <v>5657.85</v>
          </cell>
          <cell r="AT271">
            <v>0</v>
          </cell>
          <cell r="AU271">
            <v>0</v>
          </cell>
          <cell r="BZ271" t="str">
            <v>WRWT25850/WRWT25800</v>
          </cell>
          <cell r="CA271">
            <v>445.71285000000012</v>
          </cell>
          <cell r="DL271" t="str">
            <v>P7</v>
          </cell>
          <cell r="DM271">
            <v>2</v>
          </cell>
          <cell r="DN271">
            <v>45985</v>
          </cell>
          <cell r="DP271">
            <v>45980</v>
          </cell>
          <cell r="DQ271"/>
          <cell r="DR271">
            <v>45976</v>
          </cell>
          <cell r="DS271">
            <v>45983</v>
          </cell>
          <cell r="DT271">
            <v>45984</v>
          </cell>
          <cell r="DU271">
            <v>45984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MK68-001118</v>
          </cell>
          <cell r="C272">
            <v>45916</v>
          </cell>
          <cell r="E272" t="str">
            <v>บจก.ซันฟีด</v>
          </cell>
          <cell r="F272">
            <v>931</v>
          </cell>
          <cell r="G272">
            <v>20</v>
          </cell>
          <cell r="H272">
            <v>39</v>
          </cell>
          <cell r="I272" t="str">
            <v>ขาว</v>
          </cell>
          <cell r="J272"/>
          <cell r="L272">
            <v>84</v>
          </cell>
          <cell r="M272" t="str">
            <v>+</v>
          </cell>
          <cell r="N272"/>
          <cell r="R272" t="str">
            <v>บิด</v>
          </cell>
          <cell r="T272" t="str">
            <v>ไม่สวมถุงใน</v>
          </cell>
          <cell r="U272"/>
          <cell r="V272"/>
          <cell r="X272">
            <v>45986</v>
          </cell>
          <cell r="Z272" t="str">
            <v xml:space="preserve">300กระสอบแบนเต็มใบ </v>
          </cell>
          <cell r="AA272">
            <v>5000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5000</v>
          </cell>
          <cell r="AM272">
            <v>0</v>
          </cell>
          <cell r="AN272">
            <v>5250</v>
          </cell>
          <cell r="AO272" t="str">
            <v>WSWT2025850</v>
          </cell>
          <cell r="AQ272">
            <v>5657.85</v>
          </cell>
          <cell r="AR272">
            <v>0</v>
          </cell>
          <cell r="AS272">
            <v>5657.85</v>
          </cell>
          <cell r="AT272">
            <v>0</v>
          </cell>
          <cell r="AU272">
            <v>0</v>
          </cell>
          <cell r="BZ272" t="str">
            <v>WRWT25850/WRWT25800</v>
          </cell>
          <cell r="CA272">
            <v>445.71285000000012</v>
          </cell>
          <cell r="DL272" t="str">
            <v>P7</v>
          </cell>
          <cell r="DM272">
            <v>2</v>
          </cell>
          <cell r="DN272">
            <v>45986</v>
          </cell>
          <cell r="DP272">
            <v>45981</v>
          </cell>
          <cell r="DQ272"/>
          <cell r="DR272">
            <v>45977</v>
          </cell>
          <cell r="DS272">
            <v>45984</v>
          </cell>
          <cell r="DT272">
            <v>45985</v>
          </cell>
          <cell r="DU272">
            <v>45985</v>
          </cell>
          <cell r="DW272"/>
          <cell r="DX272"/>
          <cell r="DY272"/>
          <cell r="DZ272"/>
          <cell r="EA272"/>
          <cell r="EB272"/>
          <cell r="EC272" t="str">
            <v>งานพิมพ์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MK68-001118</v>
          </cell>
          <cell r="C273">
            <v>45916</v>
          </cell>
          <cell r="E273" t="str">
            <v>บจก.ซันฟีด</v>
          </cell>
          <cell r="F273">
            <v>935</v>
          </cell>
          <cell r="G273">
            <v>20</v>
          </cell>
          <cell r="H273">
            <v>37</v>
          </cell>
          <cell r="I273" t="str">
            <v>ขาว</v>
          </cell>
          <cell r="J273"/>
          <cell r="L273">
            <v>80</v>
          </cell>
          <cell r="M273" t="str">
            <v>+</v>
          </cell>
          <cell r="N273"/>
          <cell r="R273" t="str">
            <v>บิด</v>
          </cell>
          <cell r="T273" t="str">
            <v>ไม่สวมถุงใน</v>
          </cell>
          <cell r="U273"/>
          <cell r="V273"/>
          <cell r="X273">
            <v>45986</v>
          </cell>
          <cell r="Z273" t="str">
            <v xml:space="preserve">300กระสอบแบนเต็มใบ </v>
          </cell>
          <cell r="AA273">
            <v>5000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0</v>
          </cell>
          <cell r="AL273">
            <v>5000</v>
          </cell>
          <cell r="AM273">
            <v>0</v>
          </cell>
          <cell r="AN273">
            <v>5250</v>
          </cell>
          <cell r="AO273" t="str">
            <v>WSWT2025850</v>
          </cell>
          <cell r="AQ273">
            <v>5378.4500000000007</v>
          </cell>
          <cell r="AR273">
            <v>0</v>
          </cell>
          <cell r="AS273">
            <v>5378.4500000000007</v>
          </cell>
          <cell r="AT273">
            <v>0</v>
          </cell>
          <cell r="AU273">
            <v>0</v>
          </cell>
          <cell r="BZ273" t="str">
            <v>WRWT25850/WRWT25800</v>
          </cell>
          <cell r="CA273">
            <v>423.7023388888889</v>
          </cell>
          <cell r="DL273" t="str">
            <v>P7</v>
          </cell>
          <cell r="DM273">
            <v>2</v>
          </cell>
          <cell r="DN273">
            <v>45986</v>
          </cell>
          <cell r="DP273">
            <v>45981</v>
          </cell>
          <cell r="DQ273"/>
          <cell r="DR273">
            <v>45977</v>
          </cell>
          <cell r="DS273">
            <v>45984</v>
          </cell>
          <cell r="DT273">
            <v>45985</v>
          </cell>
          <cell r="DU273">
            <v>45985</v>
          </cell>
          <cell r="DW273"/>
          <cell r="DX273"/>
          <cell r="DY273"/>
          <cell r="DZ273"/>
          <cell r="EA273"/>
          <cell r="EB273"/>
          <cell r="EC273" t="str">
            <v>งานพิมพ์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MK68-001118</v>
          </cell>
          <cell r="C274">
            <v>45916</v>
          </cell>
          <cell r="E274" t="str">
            <v>บจก.ซันฟีด</v>
          </cell>
          <cell r="F274" t="str">
            <v>ไก่เนื้อ เบอร์1</v>
          </cell>
          <cell r="G274">
            <v>20</v>
          </cell>
          <cell r="H274">
            <v>39</v>
          </cell>
          <cell r="I274" t="str">
            <v>ขาว</v>
          </cell>
          <cell r="J274"/>
          <cell r="L274">
            <v>84</v>
          </cell>
          <cell r="M274" t="str">
            <v>+</v>
          </cell>
          <cell r="N274"/>
          <cell r="R274" t="str">
            <v>บิด</v>
          </cell>
          <cell r="T274" t="str">
            <v>ไม่สวมถุงใน</v>
          </cell>
          <cell r="U274"/>
          <cell r="V274"/>
          <cell r="X274">
            <v>45987</v>
          </cell>
          <cell r="Z274" t="str">
            <v xml:space="preserve">300กระสอบแบนเต็มใบ </v>
          </cell>
          <cell r="AA274">
            <v>5000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>
            <v>0</v>
          </cell>
          <cell r="AL274">
            <v>5000</v>
          </cell>
          <cell r="AM274">
            <v>5100</v>
          </cell>
          <cell r="AN274">
            <v>0</v>
          </cell>
          <cell r="AO274" t="str">
            <v>WSWT2025850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BZ274" t="str">
            <v>WRWT25850/WRWT25800</v>
          </cell>
          <cell r="CA274">
            <v>0</v>
          </cell>
          <cell r="DL274" t="str">
            <v>P7</v>
          </cell>
          <cell r="DM274">
            <v>2</v>
          </cell>
          <cell r="DN274">
            <v>45987</v>
          </cell>
          <cell r="DP274">
            <v>45982</v>
          </cell>
          <cell r="DQ274"/>
          <cell r="DR274">
            <v>45978</v>
          </cell>
          <cell r="DS274">
            <v>45985</v>
          </cell>
          <cell r="DT274">
            <v>45986</v>
          </cell>
          <cell r="DU274">
            <v>45986</v>
          </cell>
          <cell r="DW274"/>
          <cell r="DX274"/>
          <cell r="DY274"/>
          <cell r="DZ274"/>
          <cell r="EA274"/>
          <cell r="EB274"/>
          <cell r="EC274" t="str">
            <v>งานพิมพ์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MK68-001118</v>
          </cell>
          <cell r="C275">
            <v>45916</v>
          </cell>
          <cell r="E275" t="str">
            <v>บจก.ซันฟีด</v>
          </cell>
          <cell r="F275" t="str">
            <v>ไอฟีดไก่ไข่เบอร์ 5 เอ็ม</v>
          </cell>
          <cell r="G275">
            <v>20</v>
          </cell>
          <cell r="H275">
            <v>39</v>
          </cell>
          <cell r="I275" t="str">
            <v>ขาว</v>
          </cell>
          <cell r="J275"/>
          <cell r="L275">
            <v>84</v>
          </cell>
          <cell r="M275" t="str">
            <v>+</v>
          </cell>
          <cell r="N275"/>
          <cell r="R275" t="str">
            <v>บิด</v>
          </cell>
          <cell r="T275" t="str">
            <v>ไม่สวมถุงใน</v>
          </cell>
          <cell r="U275"/>
          <cell r="V275"/>
          <cell r="X275">
            <v>45987</v>
          </cell>
          <cell r="Z275" t="str">
            <v xml:space="preserve">300กระสอบแบนเต็มใบ </v>
          </cell>
          <cell r="AA275">
            <v>5000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5000</v>
          </cell>
          <cell r="AL275">
            <v>0</v>
          </cell>
          <cell r="AM275">
            <v>5100</v>
          </cell>
          <cell r="AN275">
            <v>0</v>
          </cell>
          <cell r="AO275" t="str">
            <v>WSWT2025850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BZ275" t="str">
            <v>WRWT25850/WRWT25800</v>
          </cell>
          <cell r="CA275">
            <v>0</v>
          </cell>
          <cell r="DL275" t="str">
            <v>P7</v>
          </cell>
          <cell r="DM275">
            <v>2</v>
          </cell>
          <cell r="DN275">
            <v>45987</v>
          </cell>
          <cell r="DP275">
            <v>45982</v>
          </cell>
          <cell r="DQ275"/>
          <cell r="DR275">
            <v>45978</v>
          </cell>
          <cell r="DS275">
            <v>45985</v>
          </cell>
          <cell r="DT275">
            <v>45986</v>
          </cell>
          <cell r="DU275">
            <v>45986</v>
          </cell>
          <cell r="DW275"/>
          <cell r="DX275"/>
          <cell r="DY275"/>
          <cell r="DZ275"/>
          <cell r="EA275"/>
          <cell r="EB275"/>
          <cell r="EC275" t="str">
            <v>งานพิมพ์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MK68-001118</v>
          </cell>
          <cell r="C276">
            <v>45916</v>
          </cell>
          <cell r="E276" t="str">
            <v>บจก.ซันฟีด</v>
          </cell>
          <cell r="F276">
            <v>935</v>
          </cell>
          <cell r="G276">
            <v>20</v>
          </cell>
          <cell r="H276">
            <v>37</v>
          </cell>
          <cell r="I276" t="str">
            <v>ขาว</v>
          </cell>
          <cell r="J276"/>
          <cell r="L276">
            <v>80</v>
          </cell>
          <cell r="M276" t="str">
            <v>+</v>
          </cell>
          <cell r="N276"/>
          <cell r="R276" t="str">
            <v>บิด</v>
          </cell>
          <cell r="T276" t="str">
            <v>ไม่สวมถุงใน</v>
          </cell>
          <cell r="U276"/>
          <cell r="V276"/>
          <cell r="X276">
            <v>45987</v>
          </cell>
          <cell r="Z276" t="str">
            <v xml:space="preserve">300กระสอบแบนเต็มใบ </v>
          </cell>
          <cell r="AA276">
            <v>5000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5000</v>
          </cell>
          <cell r="AM276">
            <v>0</v>
          </cell>
          <cell r="AN276">
            <v>5250</v>
          </cell>
          <cell r="AO276" t="str">
            <v>WSWT2025850</v>
          </cell>
          <cell r="AQ276">
            <v>5378.4500000000007</v>
          </cell>
          <cell r="AR276">
            <v>0</v>
          </cell>
          <cell r="AS276">
            <v>5378.4500000000007</v>
          </cell>
          <cell r="AT276">
            <v>0</v>
          </cell>
          <cell r="AU276">
            <v>0</v>
          </cell>
          <cell r="BZ276" t="str">
            <v>WRWT25850/WRWT25800</v>
          </cell>
          <cell r="CA276">
            <v>423.7023388888889</v>
          </cell>
          <cell r="DL276" t="str">
            <v>P7</v>
          </cell>
          <cell r="DM276">
            <v>2</v>
          </cell>
          <cell r="DN276">
            <v>45987</v>
          </cell>
          <cell r="DP276">
            <v>45982</v>
          </cell>
          <cell r="DQ276"/>
          <cell r="DR276">
            <v>45978</v>
          </cell>
          <cell r="DS276">
            <v>45985</v>
          </cell>
          <cell r="DT276">
            <v>45986</v>
          </cell>
          <cell r="DU276">
            <v>45986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MK68-001118</v>
          </cell>
          <cell r="C277">
            <v>45916</v>
          </cell>
          <cell r="E277" t="str">
            <v>บจก.ซันฟีด</v>
          </cell>
          <cell r="F277" t="str">
            <v>935 แอล</v>
          </cell>
          <cell r="G277">
            <v>20</v>
          </cell>
          <cell r="H277">
            <v>37</v>
          </cell>
          <cell r="I277" t="str">
            <v>ขาว</v>
          </cell>
          <cell r="J277"/>
          <cell r="L277">
            <v>80</v>
          </cell>
          <cell r="M277" t="str">
            <v>+</v>
          </cell>
          <cell r="N277"/>
          <cell r="R277" t="str">
            <v>บิด</v>
          </cell>
          <cell r="T277" t="str">
            <v>ไม่สวมถุงใน</v>
          </cell>
          <cell r="U277"/>
          <cell r="V277"/>
          <cell r="X277">
            <v>45987</v>
          </cell>
          <cell r="Z277" t="str">
            <v xml:space="preserve">300กระสอบแบนเต็มใบ </v>
          </cell>
          <cell r="AA277">
            <v>7500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7500</v>
          </cell>
          <cell r="AM277">
            <v>0</v>
          </cell>
          <cell r="AN277">
            <v>7875</v>
          </cell>
          <cell r="AO277" t="str">
            <v>WSWT2025850</v>
          </cell>
          <cell r="AQ277">
            <v>8067.6750000000011</v>
          </cell>
          <cell r="AR277">
            <v>0</v>
          </cell>
          <cell r="AS277">
            <v>8067.6750000000011</v>
          </cell>
          <cell r="AT277">
            <v>0</v>
          </cell>
          <cell r="AU277">
            <v>0</v>
          </cell>
          <cell r="BZ277" t="str">
            <v>WRWT25850/WRWT25800</v>
          </cell>
          <cell r="CA277">
            <v>635.55350833333341</v>
          </cell>
          <cell r="DL277" t="str">
            <v>P7</v>
          </cell>
          <cell r="DM277">
            <v>2</v>
          </cell>
          <cell r="DN277">
            <v>45987</v>
          </cell>
          <cell r="DP277">
            <v>45982</v>
          </cell>
          <cell r="DQ277"/>
          <cell r="DR277">
            <v>45978</v>
          </cell>
          <cell r="DS277">
            <v>45985</v>
          </cell>
          <cell r="DT277">
            <v>45986</v>
          </cell>
          <cell r="DU277">
            <v>45986</v>
          </cell>
          <cell r="DW277"/>
          <cell r="DX277"/>
          <cell r="DY277"/>
          <cell r="DZ277"/>
          <cell r="EA277"/>
          <cell r="EB277"/>
          <cell r="EC277" t="str">
            <v>งานพิมพ์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MK68-001118</v>
          </cell>
          <cell r="C278">
            <v>45916</v>
          </cell>
          <cell r="E278" t="str">
            <v>บจก.ซันฟีด</v>
          </cell>
          <cell r="F278" t="str">
            <v>935 เอ</v>
          </cell>
          <cell r="G278">
            <v>20</v>
          </cell>
          <cell r="H278">
            <v>37</v>
          </cell>
          <cell r="I278" t="str">
            <v>ขาว</v>
          </cell>
          <cell r="J278"/>
          <cell r="L278">
            <v>80</v>
          </cell>
          <cell r="M278" t="str">
            <v>+</v>
          </cell>
          <cell r="N278"/>
          <cell r="R278" t="str">
            <v>บิด</v>
          </cell>
          <cell r="T278" t="str">
            <v>ไม่สวมถุงใน</v>
          </cell>
          <cell r="U278"/>
          <cell r="V278"/>
          <cell r="X278">
            <v>45987</v>
          </cell>
          <cell r="Z278" t="str">
            <v xml:space="preserve">300กระสอบแบนเต็มใบ </v>
          </cell>
          <cell r="AA278">
            <v>10000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10000</v>
          </cell>
          <cell r="AM278">
            <v>0</v>
          </cell>
          <cell r="AN278">
            <v>10500</v>
          </cell>
          <cell r="AO278" t="str">
            <v>WSWT2025850</v>
          </cell>
          <cell r="AQ278">
            <v>10756.900000000001</v>
          </cell>
          <cell r="AR278">
            <v>0</v>
          </cell>
          <cell r="AS278">
            <v>10756.900000000001</v>
          </cell>
          <cell r="AT278">
            <v>0</v>
          </cell>
          <cell r="AU278">
            <v>0</v>
          </cell>
          <cell r="BZ278" t="str">
            <v>WRWT25850/WRWT25800</v>
          </cell>
          <cell r="CA278">
            <v>847.40467777777781</v>
          </cell>
          <cell r="DL278" t="str">
            <v>P7</v>
          </cell>
          <cell r="DM278">
            <v>2</v>
          </cell>
          <cell r="DN278">
            <v>45987</v>
          </cell>
          <cell r="DP278">
            <v>45982</v>
          </cell>
          <cell r="DQ278"/>
          <cell r="DR278">
            <v>45978</v>
          </cell>
          <cell r="DS278">
            <v>45985</v>
          </cell>
          <cell r="DT278">
            <v>45986</v>
          </cell>
          <cell r="DU278">
            <v>45986</v>
          </cell>
          <cell r="DW278"/>
          <cell r="DX278"/>
          <cell r="DY278"/>
          <cell r="DZ278"/>
          <cell r="EA278"/>
          <cell r="EB278"/>
          <cell r="EC278" t="str">
            <v>งานพิมพ์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MK68-001118</v>
          </cell>
          <cell r="C279">
            <v>45916</v>
          </cell>
          <cell r="E279" t="str">
            <v>บจก.ซันฟีด</v>
          </cell>
          <cell r="F279" t="str">
            <v>915 เอ็ม</v>
          </cell>
          <cell r="G279">
            <v>20</v>
          </cell>
          <cell r="H279">
            <v>39</v>
          </cell>
          <cell r="I279" t="str">
            <v>ขาว</v>
          </cell>
          <cell r="J279"/>
          <cell r="L279">
            <v>84</v>
          </cell>
          <cell r="M279" t="str">
            <v>+</v>
          </cell>
          <cell r="N279"/>
          <cell r="R279" t="str">
            <v>ไม่</v>
          </cell>
          <cell r="T279" t="str">
            <v>ไม่สวมถุงใน</v>
          </cell>
          <cell r="U279"/>
          <cell r="V279"/>
          <cell r="X279">
            <v>45987</v>
          </cell>
          <cell r="Z279" t="str">
            <v xml:space="preserve">300กระสอบแบนเต็มใบ </v>
          </cell>
          <cell r="AA279">
            <v>10000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0</v>
          </cell>
          <cell r="AL279">
            <v>10000</v>
          </cell>
          <cell r="AM279"/>
          <cell r="AN279">
            <v>10500</v>
          </cell>
          <cell r="AO279" t="str">
            <v>WSWT2025850</v>
          </cell>
          <cell r="AQ279">
            <v>11315.7</v>
          </cell>
          <cell r="AR279">
            <v>0</v>
          </cell>
          <cell r="AS279">
            <v>11315.7</v>
          </cell>
          <cell r="AT279">
            <v>0</v>
          </cell>
          <cell r="AU279">
            <v>0</v>
          </cell>
          <cell r="BZ279" t="str">
            <v>WRWT25850/WRWT25800</v>
          </cell>
          <cell r="CA279">
            <v>891.42570000000023</v>
          </cell>
          <cell r="DL279" t="str">
            <v>P7</v>
          </cell>
          <cell r="DM279">
            <v>2</v>
          </cell>
          <cell r="DN279">
            <v>45987</v>
          </cell>
          <cell r="DP279">
            <v>45982</v>
          </cell>
          <cell r="DQ279"/>
          <cell r="DR279">
            <v>45978</v>
          </cell>
          <cell r="DS279">
            <v>45985</v>
          </cell>
          <cell r="DT279">
            <v>45986</v>
          </cell>
          <cell r="DU279">
            <v>45986</v>
          </cell>
          <cell r="DW279"/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MK68-001118</v>
          </cell>
          <cell r="C280">
            <v>45916</v>
          </cell>
          <cell r="E280" t="str">
            <v>บจก.ซันฟีด</v>
          </cell>
          <cell r="F280" t="str">
            <v>952 เอส</v>
          </cell>
          <cell r="G280">
            <v>20</v>
          </cell>
          <cell r="H280">
            <v>39</v>
          </cell>
          <cell r="I280" t="str">
            <v>ขาว</v>
          </cell>
          <cell r="J280"/>
          <cell r="L280">
            <v>84</v>
          </cell>
          <cell r="M280" t="str">
            <v>+</v>
          </cell>
          <cell r="N280"/>
          <cell r="R280" t="str">
            <v>ไม่</v>
          </cell>
          <cell r="T280" t="str">
            <v>ไม่สวมถุงใน</v>
          </cell>
          <cell r="U280"/>
          <cell r="V280"/>
          <cell r="X280">
            <v>45987</v>
          </cell>
          <cell r="Z280" t="str">
            <v xml:space="preserve">300กระสอบแบนเต็มใบ </v>
          </cell>
          <cell r="AA280">
            <v>2500</v>
          </cell>
          <cell r="AB280">
            <v>0</v>
          </cell>
          <cell r="AC280">
            <v>0</v>
          </cell>
          <cell r="AD280">
            <v>0</v>
          </cell>
          <cell r="AG280"/>
          <cell r="AI280"/>
          <cell r="AJ280">
            <v>0</v>
          </cell>
          <cell r="AL280">
            <v>2500</v>
          </cell>
          <cell r="AM280">
            <v>0</v>
          </cell>
          <cell r="AN280">
            <v>2625</v>
          </cell>
          <cell r="AO280" t="str">
            <v>WSWT2025850</v>
          </cell>
          <cell r="AQ280">
            <v>2828.9250000000002</v>
          </cell>
          <cell r="AR280">
            <v>0</v>
          </cell>
          <cell r="AS280">
            <v>2828.9250000000002</v>
          </cell>
          <cell r="AT280">
            <v>0</v>
          </cell>
          <cell r="AU280">
            <v>0</v>
          </cell>
          <cell r="BZ280" t="str">
            <v>WRWT25850/WRWT25800</v>
          </cell>
          <cell r="CA280">
            <v>222.85642500000006</v>
          </cell>
          <cell r="DL280" t="str">
            <v>P7</v>
          </cell>
          <cell r="DM280">
            <v>2</v>
          </cell>
          <cell r="DN280">
            <v>45987</v>
          </cell>
          <cell r="DP280">
            <v>45982</v>
          </cell>
          <cell r="DQ280"/>
          <cell r="DR280">
            <v>45978</v>
          </cell>
          <cell r="DS280">
            <v>45985</v>
          </cell>
          <cell r="DT280">
            <v>45986</v>
          </cell>
          <cell r="DU280">
            <v>45986</v>
          </cell>
          <cell r="DW280"/>
          <cell r="DX280"/>
          <cell r="DY280"/>
          <cell r="DZ280"/>
          <cell r="EA280"/>
          <cell r="EB280"/>
          <cell r="EC280" t="str">
            <v>งานพิมพ์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MK68-001118</v>
          </cell>
          <cell r="C281">
            <v>45916</v>
          </cell>
          <cell r="E281" t="str">
            <v>บจก.ซันฟีด</v>
          </cell>
          <cell r="F281">
            <v>21</v>
          </cell>
          <cell r="G281">
            <v>20</v>
          </cell>
          <cell r="H281">
            <v>39</v>
          </cell>
          <cell r="I281" t="str">
            <v>ขาว</v>
          </cell>
          <cell r="J281"/>
          <cell r="L281">
            <v>84</v>
          </cell>
          <cell r="M281" t="str">
            <v>+</v>
          </cell>
          <cell r="N281"/>
          <cell r="R281" t="str">
            <v>บิด</v>
          </cell>
          <cell r="T281" t="str">
            <v>ไม่สวมถุงใน</v>
          </cell>
          <cell r="U281"/>
          <cell r="V281"/>
          <cell r="X281">
            <v>45989</v>
          </cell>
          <cell r="Z281" t="str">
            <v xml:space="preserve">300กระสอบแบนเต็มใบ </v>
          </cell>
          <cell r="AA281">
            <v>2500</v>
          </cell>
          <cell r="AB281">
            <v>0</v>
          </cell>
          <cell r="AC281">
            <v>0</v>
          </cell>
          <cell r="AD281">
            <v>0</v>
          </cell>
          <cell r="AG281"/>
          <cell r="AI281"/>
          <cell r="AJ281">
            <v>0</v>
          </cell>
          <cell r="AL281">
            <v>2500</v>
          </cell>
          <cell r="AM281">
            <v>0</v>
          </cell>
          <cell r="AN281">
            <v>2625</v>
          </cell>
          <cell r="AO281" t="str">
            <v>WSWT2025850</v>
          </cell>
          <cell r="AQ281">
            <v>2828.9250000000002</v>
          </cell>
          <cell r="AR281">
            <v>0</v>
          </cell>
          <cell r="AS281">
            <v>2828.9250000000002</v>
          </cell>
          <cell r="AT281">
            <v>0</v>
          </cell>
          <cell r="AU281">
            <v>0</v>
          </cell>
          <cell r="BZ281" t="str">
            <v>WRWT25850/WRWT25800</v>
          </cell>
          <cell r="CA281">
            <v>222.85642500000006</v>
          </cell>
          <cell r="DL281" t="str">
            <v>P7</v>
          </cell>
          <cell r="DM281">
            <v>2</v>
          </cell>
          <cell r="DN281">
            <v>45989</v>
          </cell>
          <cell r="DP281">
            <v>45984</v>
          </cell>
          <cell r="DQ281"/>
          <cell r="DR281">
            <v>45980</v>
          </cell>
          <cell r="DS281">
            <v>45987</v>
          </cell>
          <cell r="DT281">
            <v>45988</v>
          </cell>
          <cell r="DU281">
            <v>45988</v>
          </cell>
          <cell r="DW281"/>
          <cell r="DX281"/>
          <cell r="DY281"/>
          <cell r="DZ281"/>
          <cell r="EA281"/>
          <cell r="EB281"/>
          <cell r="EC281" t="str">
            <v>งานพิมพ์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MK68-001118</v>
          </cell>
          <cell r="C282">
            <v>45916</v>
          </cell>
          <cell r="E282" t="str">
            <v>บจก.ซันฟีด</v>
          </cell>
          <cell r="F282">
            <v>935</v>
          </cell>
          <cell r="G282">
            <v>20</v>
          </cell>
          <cell r="H282">
            <v>37</v>
          </cell>
          <cell r="I282" t="str">
            <v>ขาว</v>
          </cell>
          <cell r="J282"/>
          <cell r="L282">
            <v>80</v>
          </cell>
          <cell r="M282" t="str">
            <v>+</v>
          </cell>
          <cell r="N282"/>
          <cell r="R282" t="str">
            <v>บิด</v>
          </cell>
          <cell r="T282" t="str">
            <v>ไม่สวมถุงใน</v>
          </cell>
          <cell r="U282"/>
          <cell r="V282"/>
          <cell r="X282">
            <v>45989</v>
          </cell>
          <cell r="Z282" t="str">
            <v xml:space="preserve">300กระสอบแบนเต็มใบ </v>
          </cell>
          <cell r="AA282">
            <v>5000</v>
          </cell>
          <cell r="AB282">
            <v>0</v>
          </cell>
          <cell r="AC282">
            <v>0</v>
          </cell>
          <cell r="AD282">
            <v>0</v>
          </cell>
          <cell r="AG282"/>
          <cell r="AI282"/>
          <cell r="AJ282">
            <v>0</v>
          </cell>
          <cell r="AL282">
            <v>5000</v>
          </cell>
          <cell r="AM282">
            <v>0</v>
          </cell>
          <cell r="AN282">
            <v>5250</v>
          </cell>
          <cell r="AO282" t="str">
            <v>WSWT2025850</v>
          </cell>
          <cell r="AQ282">
            <v>5378.4500000000007</v>
          </cell>
          <cell r="AR282">
            <v>0</v>
          </cell>
          <cell r="AS282">
            <v>5378.4500000000007</v>
          </cell>
          <cell r="AT282">
            <v>0</v>
          </cell>
          <cell r="AU282">
            <v>0</v>
          </cell>
          <cell r="BZ282" t="str">
            <v>WRWT25850/WRWT25800</v>
          </cell>
          <cell r="CA282">
            <v>423.7023388888889</v>
          </cell>
          <cell r="DL282" t="str">
            <v>P7</v>
          </cell>
          <cell r="DM282">
            <v>2</v>
          </cell>
          <cell r="DN282">
            <v>45989</v>
          </cell>
          <cell r="DP282">
            <v>45984</v>
          </cell>
          <cell r="DQ282"/>
          <cell r="DR282">
            <v>45980</v>
          </cell>
          <cell r="DS282">
            <v>45987</v>
          </cell>
          <cell r="DT282">
            <v>45988</v>
          </cell>
          <cell r="DU282">
            <v>45988</v>
          </cell>
          <cell r="DW282"/>
          <cell r="DX282"/>
          <cell r="DY282"/>
          <cell r="DZ282"/>
          <cell r="EA282"/>
          <cell r="EB282"/>
          <cell r="EC282" t="str">
            <v>งานพิมพ์</v>
          </cell>
          <cell r="ED282" t="str">
            <v xml:space="preserve"> /</v>
          </cell>
          <cell r="EG282"/>
          <cell r="EH282"/>
          <cell r="EI282"/>
        </row>
        <row r="283">
          <cell r="B283" t="str">
            <v>MK68-001118</v>
          </cell>
          <cell r="C283">
            <v>45916</v>
          </cell>
          <cell r="E283" t="str">
            <v>บจก.ซันฟีด</v>
          </cell>
          <cell r="F283" t="str">
            <v>935 เอ</v>
          </cell>
          <cell r="G283">
            <v>20</v>
          </cell>
          <cell r="H283">
            <v>37</v>
          </cell>
          <cell r="I283" t="str">
            <v>ขาว</v>
          </cell>
          <cell r="J283"/>
          <cell r="L283">
            <v>80</v>
          </cell>
          <cell r="M283" t="str">
            <v>+</v>
          </cell>
          <cell r="N283"/>
          <cell r="R283" t="str">
            <v>บิด</v>
          </cell>
          <cell r="T283" t="str">
            <v>ไม่สวมถุงใน</v>
          </cell>
          <cell r="U283"/>
          <cell r="V283"/>
          <cell r="X283">
            <v>45989</v>
          </cell>
          <cell r="Z283" t="str">
            <v xml:space="preserve">300กระสอบแบนเต็มใบ </v>
          </cell>
          <cell r="AA283">
            <v>5000</v>
          </cell>
          <cell r="AB283">
            <v>0</v>
          </cell>
          <cell r="AC283">
            <v>0</v>
          </cell>
          <cell r="AD283">
            <v>0</v>
          </cell>
          <cell r="AG283"/>
          <cell r="AI283"/>
          <cell r="AJ283">
            <v>0</v>
          </cell>
          <cell r="AL283">
            <v>5000</v>
          </cell>
          <cell r="AM283">
            <v>0</v>
          </cell>
          <cell r="AN283">
            <v>5250</v>
          </cell>
          <cell r="AO283" t="str">
            <v>WSWT2025850</v>
          </cell>
          <cell r="AQ283">
            <v>5378.4500000000007</v>
          </cell>
          <cell r="AR283">
            <v>0</v>
          </cell>
          <cell r="AS283">
            <v>5378.4500000000007</v>
          </cell>
          <cell r="AT283">
            <v>0</v>
          </cell>
          <cell r="AU283">
            <v>0</v>
          </cell>
          <cell r="BZ283" t="str">
            <v>WRWT25850/WRWT25800</v>
          </cell>
          <cell r="CA283">
            <v>423.7023388888889</v>
          </cell>
          <cell r="DL283" t="str">
            <v>P7</v>
          </cell>
          <cell r="DM283">
            <v>2</v>
          </cell>
          <cell r="DN283">
            <v>45989</v>
          </cell>
          <cell r="DP283">
            <v>45984</v>
          </cell>
          <cell r="DQ283"/>
          <cell r="DR283">
            <v>45980</v>
          </cell>
          <cell r="DS283">
            <v>45987</v>
          </cell>
          <cell r="DT283">
            <v>45988</v>
          </cell>
          <cell r="DU283">
            <v>45988</v>
          </cell>
          <cell r="DW283"/>
          <cell r="DX283"/>
          <cell r="DY283"/>
          <cell r="DZ283"/>
          <cell r="EA283"/>
          <cell r="EB283"/>
          <cell r="EC283" t="str">
            <v>งานพิมพ์</v>
          </cell>
          <cell r="ED283" t="str">
            <v xml:space="preserve"> /</v>
          </cell>
          <cell r="EG283"/>
          <cell r="EH283"/>
          <cell r="EI283"/>
        </row>
        <row r="284">
          <cell r="B284" t="str">
            <v>MK68-001118</v>
          </cell>
          <cell r="C284">
            <v>45916</v>
          </cell>
          <cell r="E284" t="str">
            <v>บจก.ซันฟีด</v>
          </cell>
          <cell r="F284" t="str">
            <v>แถบเขียว</v>
          </cell>
          <cell r="G284">
            <v>20</v>
          </cell>
          <cell r="H284">
            <v>38</v>
          </cell>
          <cell r="I284" t="str">
            <v>ขาว</v>
          </cell>
          <cell r="J284"/>
          <cell r="L284">
            <v>82</v>
          </cell>
          <cell r="M284" t="str">
            <v>+</v>
          </cell>
          <cell r="N284"/>
          <cell r="R284" t="str">
            <v>บิด</v>
          </cell>
          <cell r="T284" t="str">
            <v>ไม่สวมถุงใน</v>
          </cell>
          <cell r="U284"/>
          <cell r="V284"/>
          <cell r="X284">
            <v>45989</v>
          </cell>
          <cell r="Z284" t="str">
            <v xml:space="preserve">300กระสอบแบนเต็มใบ </v>
          </cell>
          <cell r="AA284">
            <v>5000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0</v>
          </cell>
          <cell r="AL284">
            <v>5000</v>
          </cell>
          <cell r="AM284">
            <v>0</v>
          </cell>
          <cell r="AN284">
            <v>5250</v>
          </cell>
          <cell r="AO284" t="str">
            <v>WSWT2025850</v>
          </cell>
          <cell r="AQ284">
            <v>5518.15</v>
          </cell>
          <cell r="AR284">
            <v>0</v>
          </cell>
          <cell r="AS284">
            <v>5518.15</v>
          </cell>
          <cell r="AT284">
            <v>0</v>
          </cell>
          <cell r="AU284">
            <v>0</v>
          </cell>
          <cell r="BZ284" t="str">
            <v>WRWT25850/WRWT25800</v>
          </cell>
          <cell r="CA284">
            <v>434.7075944444444</v>
          </cell>
          <cell r="DL284" t="str">
            <v>P7</v>
          </cell>
          <cell r="DM284">
            <v>2</v>
          </cell>
          <cell r="DN284">
            <v>45989</v>
          </cell>
          <cell r="DP284">
            <v>45984</v>
          </cell>
          <cell r="DQ284"/>
          <cell r="DR284">
            <v>45980</v>
          </cell>
          <cell r="DS284">
            <v>45987</v>
          </cell>
          <cell r="DT284">
            <v>45988</v>
          </cell>
          <cell r="DU284">
            <v>45988</v>
          </cell>
          <cell r="DW284"/>
          <cell r="DX284"/>
          <cell r="DY284"/>
          <cell r="DZ284"/>
          <cell r="EA284"/>
          <cell r="EB284"/>
          <cell r="EC284" t="str">
            <v>งานพิมพ์</v>
          </cell>
          <cell r="ED284" t="str">
            <v xml:space="preserve"> /</v>
          </cell>
          <cell r="EG284"/>
          <cell r="EH284"/>
          <cell r="EI284"/>
        </row>
        <row r="285">
          <cell r="B285" t="str">
            <v>MK68-001118</v>
          </cell>
          <cell r="C285">
            <v>45916</v>
          </cell>
          <cell r="E285" t="str">
            <v>บจก.ซันฟีด</v>
          </cell>
          <cell r="F285" t="str">
            <v>915 เอ็ม</v>
          </cell>
          <cell r="G285">
            <v>20</v>
          </cell>
          <cell r="H285">
            <v>39</v>
          </cell>
          <cell r="I285" t="str">
            <v>ขาว</v>
          </cell>
          <cell r="J285"/>
          <cell r="L285">
            <v>84</v>
          </cell>
          <cell r="M285" t="str">
            <v>+</v>
          </cell>
          <cell r="N285"/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45989</v>
          </cell>
          <cell r="Z285" t="str">
            <v xml:space="preserve">300กระสอบแบนเต็มใบ </v>
          </cell>
          <cell r="AA285">
            <v>5000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>
            <v>0</v>
          </cell>
          <cell r="AL285">
            <v>5000</v>
          </cell>
          <cell r="AM285"/>
          <cell r="AN285">
            <v>5250</v>
          </cell>
          <cell r="AO285" t="str">
            <v>WSWT2025850</v>
          </cell>
          <cell r="AQ285">
            <v>5657.85</v>
          </cell>
          <cell r="AR285">
            <v>0</v>
          </cell>
          <cell r="AS285">
            <v>5657.85</v>
          </cell>
          <cell r="AT285">
            <v>0</v>
          </cell>
          <cell r="AU285">
            <v>0</v>
          </cell>
          <cell r="BZ285" t="str">
            <v>WRWT25850/WRWT25800</v>
          </cell>
          <cell r="CA285">
            <v>445.71285000000012</v>
          </cell>
          <cell r="DL285" t="str">
            <v>P7</v>
          </cell>
          <cell r="DM285">
            <v>2</v>
          </cell>
          <cell r="DN285">
            <v>45989</v>
          </cell>
          <cell r="DP285">
            <v>45984</v>
          </cell>
          <cell r="DQ285"/>
          <cell r="DR285">
            <v>45980</v>
          </cell>
          <cell r="DS285">
            <v>45987</v>
          </cell>
          <cell r="DT285">
            <v>45988</v>
          </cell>
          <cell r="DU285">
            <v>45988</v>
          </cell>
          <cell r="DW285"/>
          <cell r="DX285"/>
          <cell r="DY285"/>
          <cell r="DZ285"/>
          <cell r="EA285"/>
          <cell r="EB285"/>
          <cell r="EC285" t="str">
            <v>งานพิมพ์</v>
          </cell>
          <cell r="ED285" t="str">
            <v xml:space="preserve"> /</v>
          </cell>
          <cell r="EG285"/>
          <cell r="EH285"/>
          <cell r="EI285"/>
        </row>
        <row r="286">
          <cell r="B286" t="str">
            <v>MK68-001118</v>
          </cell>
          <cell r="C286">
            <v>45916</v>
          </cell>
          <cell r="E286" t="str">
            <v>บจก.ซันฟีด</v>
          </cell>
          <cell r="F286" t="str">
            <v>915 พี</v>
          </cell>
          <cell r="G286">
            <v>20</v>
          </cell>
          <cell r="H286">
            <v>39</v>
          </cell>
          <cell r="I286" t="str">
            <v>ขาว</v>
          </cell>
          <cell r="J286"/>
          <cell r="L286">
            <v>84</v>
          </cell>
          <cell r="M286" t="str">
            <v>+</v>
          </cell>
          <cell r="N286"/>
          <cell r="R286" t="str">
            <v>ไม่</v>
          </cell>
          <cell r="T286" t="str">
            <v>ไม่สวมถุงใน</v>
          </cell>
          <cell r="U286"/>
          <cell r="V286"/>
          <cell r="X286">
            <v>45989</v>
          </cell>
          <cell r="Z286" t="str">
            <v xml:space="preserve">300กระสอบแบนเต็มใบ </v>
          </cell>
          <cell r="AA286">
            <v>7500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>
            <v>0</v>
          </cell>
          <cell r="AL286">
            <v>7500</v>
          </cell>
          <cell r="AM286"/>
          <cell r="AN286">
            <v>7875</v>
          </cell>
          <cell r="AO286" t="str">
            <v>WSWT2025850</v>
          </cell>
          <cell r="AQ286">
            <v>8486.7750000000015</v>
          </cell>
          <cell r="AR286">
            <v>0</v>
          </cell>
          <cell r="AS286">
            <v>8486.7750000000015</v>
          </cell>
          <cell r="AT286">
            <v>0</v>
          </cell>
          <cell r="AU286">
            <v>0</v>
          </cell>
          <cell r="BZ286" t="str">
            <v>WRWT25850/WRWT25800</v>
          </cell>
          <cell r="CA286">
            <v>668.56927500000018</v>
          </cell>
          <cell r="DL286" t="str">
            <v>P7</v>
          </cell>
          <cell r="DM286">
            <v>2</v>
          </cell>
          <cell r="DN286">
            <v>45989</v>
          </cell>
          <cell r="DP286">
            <v>45984</v>
          </cell>
          <cell r="DQ286"/>
          <cell r="DR286">
            <v>45980</v>
          </cell>
          <cell r="DS286">
            <v>45987</v>
          </cell>
          <cell r="DT286">
            <v>45988</v>
          </cell>
          <cell r="DU286">
            <v>45988</v>
          </cell>
          <cell r="DW286"/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MK68-001118</v>
          </cell>
          <cell r="C287">
            <v>45916</v>
          </cell>
          <cell r="E287" t="str">
            <v>บจก.ซันฟีด</v>
          </cell>
          <cell r="F287">
            <v>331</v>
          </cell>
          <cell r="G287">
            <v>20</v>
          </cell>
          <cell r="H287">
            <v>39</v>
          </cell>
          <cell r="I287" t="str">
            <v>ขาว</v>
          </cell>
          <cell r="J287"/>
          <cell r="L287">
            <v>84</v>
          </cell>
          <cell r="M287" t="str">
            <v>+</v>
          </cell>
          <cell r="N287"/>
          <cell r="R287" t="str">
            <v>บิด</v>
          </cell>
          <cell r="T287" t="str">
            <v>ไม่สวมถุงใน</v>
          </cell>
          <cell r="U287"/>
          <cell r="V287"/>
          <cell r="X287">
            <v>45989</v>
          </cell>
          <cell r="Z287" t="str">
            <v xml:space="preserve">300กระสอบแบนเต็มใบ </v>
          </cell>
          <cell r="AA287">
            <v>2500</v>
          </cell>
          <cell r="AB287">
            <v>0</v>
          </cell>
          <cell r="AC287">
            <v>0</v>
          </cell>
          <cell r="AD287">
            <v>0</v>
          </cell>
          <cell r="AG287"/>
          <cell r="AI287"/>
          <cell r="AJ287">
            <v>0</v>
          </cell>
          <cell r="AL287">
            <v>2500</v>
          </cell>
          <cell r="AM287"/>
          <cell r="AN287">
            <v>2625</v>
          </cell>
          <cell r="AO287" t="str">
            <v>WSWT2025850</v>
          </cell>
          <cell r="AQ287">
            <v>2828.9250000000002</v>
          </cell>
          <cell r="AR287">
            <v>0</v>
          </cell>
          <cell r="AS287">
            <v>2828.9250000000002</v>
          </cell>
          <cell r="AT287">
            <v>0</v>
          </cell>
          <cell r="AU287">
            <v>0</v>
          </cell>
          <cell r="BZ287" t="str">
            <v>WRWT25850/WRWT25800</v>
          </cell>
          <cell r="CA287">
            <v>222.85642500000006</v>
          </cell>
          <cell r="DL287" t="str">
            <v>P7</v>
          </cell>
          <cell r="DM287">
            <v>2</v>
          </cell>
          <cell r="DN287">
            <v>45989</v>
          </cell>
          <cell r="DP287">
            <v>45984</v>
          </cell>
          <cell r="DQ287"/>
          <cell r="DR287">
            <v>45980</v>
          </cell>
          <cell r="DS287">
            <v>45987</v>
          </cell>
          <cell r="DT287">
            <v>45988</v>
          </cell>
          <cell r="DU287">
            <v>45988</v>
          </cell>
          <cell r="DW287"/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MK68-001118</v>
          </cell>
          <cell r="C288">
            <v>45916</v>
          </cell>
          <cell r="E288" t="str">
            <v>บจก.ซันฟีด</v>
          </cell>
          <cell r="F288" t="str">
            <v>954 แอล</v>
          </cell>
          <cell r="G288">
            <v>20</v>
          </cell>
          <cell r="H288">
            <v>39</v>
          </cell>
          <cell r="I288" t="str">
            <v>ขาว</v>
          </cell>
          <cell r="J288"/>
          <cell r="L288">
            <v>84</v>
          </cell>
          <cell r="M288" t="str">
            <v>+</v>
          </cell>
          <cell r="N288"/>
          <cell r="R288" t="str">
            <v>ไม่</v>
          </cell>
          <cell r="T288" t="str">
            <v>ไม่สวมถุงใน</v>
          </cell>
          <cell r="U288"/>
          <cell r="V288"/>
          <cell r="X288">
            <v>45989</v>
          </cell>
          <cell r="Z288" t="str">
            <v xml:space="preserve">300กระสอบแบนเต็มใบ </v>
          </cell>
          <cell r="AA288">
            <v>2500</v>
          </cell>
          <cell r="AB288">
            <v>0</v>
          </cell>
          <cell r="AC288">
            <v>0</v>
          </cell>
          <cell r="AD288">
            <v>0</v>
          </cell>
          <cell r="AG288"/>
          <cell r="AI288"/>
          <cell r="AJ288">
            <v>0</v>
          </cell>
          <cell r="AL288">
            <v>2500</v>
          </cell>
          <cell r="AM288">
            <v>0</v>
          </cell>
          <cell r="AN288">
            <v>2625</v>
          </cell>
          <cell r="AO288" t="str">
            <v>WSWT2025850</v>
          </cell>
          <cell r="AQ288">
            <v>2828.9250000000002</v>
          </cell>
          <cell r="AR288">
            <v>0</v>
          </cell>
          <cell r="AS288">
            <v>2828.9250000000002</v>
          </cell>
          <cell r="AT288">
            <v>0</v>
          </cell>
          <cell r="AU288">
            <v>0</v>
          </cell>
          <cell r="BZ288" t="str">
            <v>WRWT25850/WRWT25800</v>
          </cell>
          <cell r="CA288">
            <v>222.85642500000006</v>
          </cell>
          <cell r="DL288" t="str">
            <v>P7</v>
          </cell>
          <cell r="DM288">
            <v>2</v>
          </cell>
          <cell r="DN288">
            <v>45989</v>
          </cell>
          <cell r="DP288">
            <v>45984</v>
          </cell>
          <cell r="DQ288"/>
          <cell r="DR288">
            <v>45980</v>
          </cell>
          <cell r="DS288">
            <v>45987</v>
          </cell>
          <cell r="DT288">
            <v>45988</v>
          </cell>
          <cell r="DU288">
            <v>45988</v>
          </cell>
          <cell r="DW288"/>
          <cell r="DX288"/>
          <cell r="DY288"/>
          <cell r="DZ288"/>
          <cell r="EA288"/>
          <cell r="EB288"/>
          <cell r="EC288" t="str">
            <v>งานพิมพ์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MK68-001118</v>
          </cell>
          <cell r="C289">
            <v>45916</v>
          </cell>
          <cell r="E289" t="str">
            <v>บจก.ซันฟีด</v>
          </cell>
          <cell r="F289" t="str">
            <v>953 เอส</v>
          </cell>
          <cell r="G289">
            <v>20</v>
          </cell>
          <cell r="H289">
            <v>39</v>
          </cell>
          <cell r="I289" t="str">
            <v>ขาว</v>
          </cell>
          <cell r="J289"/>
          <cell r="L289">
            <v>84</v>
          </cell>
          <cell r="M289" t="str">
            <v>+</v>
          </cell>
          <cell r="N289"/>
          <cell r="R289" t="str">
            <v>ไม่</v>
          </cell>
          <cell r="T289" t="str">
            <v>ไม่สวมถุงใน</v>
          </cell>
          <cell r="U289"/>
          <cell r="V289"/>
          <cell r="X289">
            <v>45989</v>
          </cell>
          <cell r="Z289" t="str">
            <v xml:space="preserve">300กระสอบแบนเต็มใบ </v>
          </cell>
          <cell r="AA289">
            <v>2500</v>
          </cell>
          <cell r="AB289">
            <v>0</v>
          </cell>
          <cell r="AC289">
            <v>0</v>
          </cell>
          <cell r="AD289">
            <v>0</v>
          </cell>
          <cell r="AG289"/>
          <cell r="AI289"/>
          <cell r="AJ289">
            <v>0</v>
          </cell>
          <cell r="AL289">
            <v>2500</v>
          </cell>
          <cell r="AM289">
            <v>0</v>
          </cell>
          <cell r="AN289">
            <v>2625</v>
          </cell>
          <cell r="AO289" t="str">
            <v>WSWT2025850</v>
          </cell>
          <cell r="AQ289">
            <v>2828.9250000000002</v>
          </cell>
          <cell r="AR289">
            <v>0</v>
          </cell>
          <cell r="AS289">
            <v>2828.9250000000002</v>
          </cell>
          <cell r="AT289">
            <v>0</v>
          </cell>
          <cell r="AU289">
            <v>0</v>
          </cell>
          <cell r="BZ289" t="str">
            <v>WRWT25850/WRWT25800</v>
          </cell>
          <cell r="CA289">
            <v>222.85642500000006</v>
          </cell>
          <cell r="DL289" t="str">
            <v>P7</v>
          </cell>
          <cell r="DM289">
            <v>2</v>
          </cell>
          <cell r="DN289">
            <v>45989</v>
          </cell>
          <cell r="DP289">
            <v>45984</v>
          </cell>
          <cell r="DQ289"/>
          <cell r="DR289">
            <v>45980</v>
          </cell>
          <cell r="DS289">
            <v>45987</v>
          </cell>
          <cell r="DT289">
            <v>45988</v>
          </cell>
          <cell r="DU289">
            <v>45988</v>
          </cell>
          <cell r="DW289"/>
          <cell r="DX289"/>
          <cell r="DY289"/>
          <cell r="DZ289"/>
          <cell r="EA289"/>
          <cell r="EB289"/>
          <cell r="EC289" t="str">
            <v>งานพิมพ์</v>
          </cell>
          <cell r="ED289" t="str">
            <v xml:space="preserve"> /</v>
          </cell>
          <cell r="EG289"/>
          <cell r="EH289"/>
          <cell r="EI289"/>
        </row>
        <row r="290">
          <cell r="B290" t="str">
            <v>ประมาณการ</v>
          </cell>
          <cell r="C290" t="str">
            <v>ประมาณการ</v>
          </cell>
          <cell r="E290" t="str">
            <v>บจก.ซันฟีด</v>
          </cell>
          <cell r="F290" t="str">
            <v>รอแบบ</v>
          </cell>
          <cell r="G290">
            <v>20</v>
          </cell>
          <cell r="H290">
            <v>39</v>
          </cell>
          <cell r="I290" t="str">
            <v>ขาว</v>
          </cell>
          <cell r="J290"/>
          <cell r="L290">
            <v>84</v>
          </cell>
          <cell r="M290" t="str">
            <v>+</v>
          </cell>
          <cell r="N290"/>
          <cell r="R290" t="str">
            <v>บิด</v>
          </cell>
          <cell r="T290" t="str">
            <v>ไม่สวมถุงใน</v>
          </cell>
          <cell r="U290"/>
          <cell r="V290"/>
          <cell r="X290" t="str">
            <v>รอแจ้ง</v>
          </cell>
          <cell r="Z290" t="str">
            <v xml:space="preserve">300กระสอบแบนเต็มใบ </v>
          </cell>
          <cell r="AA290">
            <v>1267500</v>
          </cell>
          <cell r="AB290">
            <v>0</v>
          </cell>
          <cell r="AC290">
            <v>0</v>
          </cell>
          <cell r="AD290">
            <v>0</v>
          </cell>
          <cell r="AG290"/>
          <cell r="AI290"/>
          <cell r="AJ290">
            <v>0</v>
          </cell>
          <cell r="AL290">
            <v>1267500</v>
          </cell>
          <cell r="AM290"/>
          <cell r="AN290">
            <v>1330875</v>
          </cell>
          <cell r="AO290" t="str">
            <v>WSWT2025850</v>
          </cell>
          <cell r="AQ290">
            <v>1434264.9750000001</v>
          </cell>
          <cell r="AR290">
            <v>0</v>
          </cell>
          <cell r="AS290">
            <v>1434264.9750000001</v>
          </cell>
          <cell r="AT290">
            <v>0</v>
          </cell>
          <cell r="AU290">
            <v>0</v>
          </cell>
          <cell r="BZ290" t="str">
            <v>WRWT25850/WRWT25800</v>
          </cell>
          <cell r="CA290">
            <v>112988.20747500002</v>
          </cell>
          <cell r="DL290" t="str">
            <v>P7</v>
          </cell>
          <cell r="DM290">
            <v>2</v>
          </cell>
          <cell r="DN290" t="str">
            <v>รอแจ้ง</v>
          </cell>
          <cell r="DP290" t="e">
            <v>#VALUE!</v>
          </cell>
          <cell r="DQ290"/>
          <cell r="DR290" t="e">
            <v>#VALUE!</v>
          </cell>
          <cell r="DS290" t="e">
            <v>#VALUE!</v>
          </cell>
          <cell r="DT290" t="e">
            <v>#VALUE!</v>
          </cell>
          <cell r="DU290" t="e">
            <v>#VALUE!</v>
          </cell>
          <cell r="DW290"/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>รอART</v>
          </cell>
          <cell r="EG290"/>
          <cell r="EH290"/>
          <cell r="EI290"/>
        </row>
        <row r="291">
          <cell r="B291">
            <v>0</v>
          </cell>
          <cell r="C291"/>
          <cell r="E291"/>
          <cell r="F291"/>
          <cell r="G291">
            <v>20</v>
          </cell>
          <cell r="H291">
            <v>38</v>
          </cell>
          <cell r="I291"/>
          <cell r="J291"/>
          <cell r="L291">
            <v>82</v>
          </cell>
          <cell r="M291" t="str">
            <v>+</v>
          </cell>
          <cell r="N291">
            <v>2</v>
          </cell>
          <cell r="R291"/>
          <cell r="T291"/>
          <cell r="U291"/>
          <cell r="V291"/>
          <cell r="X291"/>
          <cell r="Z291"/>
          <cell r="AA291"/>
          <cell r="AB291"/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WSWT2025850</v>
          </cell>
          <cell r="AQ291">
            <v>1784057.4056525002</v>
          </cell>
          <cell r="AR291">
            <v>6466.9225500000002</v>
          </cell>
          <cell r="AS291">
            <v>1777590.4831025002</v>
          </cell>
          <cell r="AT291">
            <v>0</v>
          </cell>
          <cell r="AU291">
            <v>0</v>
          </cell>
          <cell r="BZ291" t="str">
            <v>WRWT200850/WRWT25800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>
            <v>0</v>
          </cell>
          <cell r="C292"/>
          <cell r="E292"/>
          <cell r="F292"/>
          <cell r="G292">
            <v>20</v>
          </cell>
          <cell r="H292">
            <v>37</v>
          </cell>
          <cell r="I292"/>
          <cell r="J292"/>
          <cell r="L292">
            <v>82</v>
          </cell>
          <cell r="M292" t="str">
            <v>±</v>
          </cell>
          <cell r="N292">
            <v>5</v>
          </cell>
          <cell r="R292"/>
          <cell r="T292"/>
          <cell r="U292"/>
          <cell r="V292"/>
          <cell r="X292"/>
          <cell r="Z292"/>
          <cell r="AA292"/>
          <cell r="AB292"/>
          <cell r="AC292">
            <v>0</v>
          </cell>
          <cell r="AD292"/>
          <cell r="AG292"/>
          <cell r="AI292" t="str">
            <v>ระบุในSD</v>
          </cell>
          <cell r="AJ292"/>
          <cell r="AL292">
            <v>0</v>
          </cell>
          <cell r="AM292"/>
          <cell r="AN292">
            <v>0</v>
          </cell>
          <cell r="AO292" t="str">
            <v>WSWT2021750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BZ292" t="str">
            <v>WRWT200750/WRWT21750</v>
          </cell>
          <cell r="CA292">
            <v>0</v>
          </cell>
          <cell r="DL292"/>
          <cell r="DM292" t="str">
            <v>Lead time</v>
          </cell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>
            <v>0</v>
          </cell>
          <cell r="EI292">
            <v>0</v>
          </cell>
        </row>
        <row r="293">
          <cell r="B293" t="str">
            <v>MK68-001125</v>
          </cell>
          <cell r="C293">
            <v>45919</v>
          </cell>
          <cell r="E293" t="str">
            <v>บจก.อินเทคค์ โกลบอล</v>
          </cell>
          <cell r="F293" t="str">
            <v>เพอเฟคค์ 663</v>
          </cell>
          <cell r="G293">
            <v>20</v>
          </cell>
          <cell r="H293">
            <v>36</v>
          </cell>
          <cell r="I293" t="str">
            <v>ขาว</v>
          </cell>
          <cell r="J293"/>
          <cell r="L293">
            <v>78</v>
          </cell>
          <cell r="M293" t="str">
            <v>±</v>
          </cell>
          <cell r="N293">
            <v>5</v>
          </cell>
          <cell r="R293" t="str">
            <v>จับจีบ4"</v>
          </cell>
          <cell r="T293" t="str">
            <v>ไม่สวมถุงใน</v>
          </cell>
          <cell r="U293"/>
          <cell r="V293"/>
          <cell r="X293">
            <v>45961</v>
          </cell>
          <cell r="Z293" t="str">
            <v>มัด80 ใช้สายรัด</v>
          </cell>
          <cell r="AA293">
            <v>208</v>
          </cell>
          <cell r="AB293">
            <v>0</v>
          </cell>
          <cell r="AC293">
            <v>0</v>
          </cell>
          <cell r="AD293">
            <v>0</v>
          </cell>
          <cell r="AG293" t="str">
            <v>4/10   11/10</v>
          </cell>
          <cell r="AI293" t="str">
            <v>ห้ามขาด-ห้ามเกิน</v>
          </cell>
          <cell r="AJ293">
            <v>0</v>
          </cell>
          <cell r="AL293">
            <v>208</v>
          </cell>
          <cell r="AM293">
            <v>300</v>
          </cell>
          <cell r="AN293">
            <v>0</v>
          </cell>
          <cell r="AO293" t="str">
            <v>WSWT2025800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BZ293" t="str">
            <v>WRWT25800/WRWT25800</v>
          </cell>
          <cell r="CA293">
            <v>0</v>
          </cell>
          <cell r="DL293" t="str">
            <v>P7</v>
          </cell>
          <cell r="DM293">
            <v>2</v>
          </cell>
          <cell r="DN293">
            <v>45961</v>
          </cell>
          <cell r="DP293">
            <v>45956</v>
          </cell>
          <cell r="DQ293"/>
          <cell r="DR293">
            <v>45952</v>
          </cell>
          <cell r="DS293">
            <v>45959</v>
          </cell>
          <cell r="DT293">
            <v>45960</v>
          </cell>
          <cell r="DU293">
            <v>45960</v>
          </cell>
          <cell r="DW293"/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 xml:space="preserve"> /</v>
          </cell>
          <cell r="EG293"/>
          <cell r="EH293"/>
          <cell r="EI293"/>
        </row>
        <row r="294">
          <cell r="B294" t="str">
            <v>MK68-001258</v>
          </cell>
          <cell r="C294">
            <v>45951</v>
          </cell>
          <cell r="E294" t="str">
            <v>บจก.อินเทคค์ โกลบอล</v>
          </cell>
          <cell r="F294" t="str">
            <v>เพอเฟคค์ 663</v>
          </cell>
          <cell r="G294">
            <v>20</v>
          </cell>
          <cell r="H294">
            <v>36</v>
          </cell>
          <cell r="I294" t="str">
            <v>ขาว</v>
          </cell>
          <cell r="J294"/>
          <cell r="L294">
            <v>78</v>
          </cell>
          <cell r="M294" t="str">
            <v>±</v>
          </cell>
          <cell r="N294">
            <v>5</v>
          </cell>
          <cell r="R294" t="str">
            <v>จับจีบ4"</v>
          </cell>
          <cell r="T294" t="str">
            <v>ไม่สวมถุงใน</v>
          </cell>
          <cell r="U294"/>
          <cell r="V294"/>
          <cell r="X294">
            <v>45961</v>
          </cell>
          <cell r="Z294" t="str">
            <v>มัด80 ใช้สายรัด</v>
          </cell>
          <cell r="AA294">
            <v>10000</v>
          </cell>
          <cell r="AB294">
            <v>0</v>
          </cell>
          <cell r="AC294">
            <v>0</v>
          </cell>
          <cell r="AD294">
            <v>0</v>
          </cell>
          <cell r="AG294"/>
          <cell r="AI294" t="str">
            <v>ห้ามขาด-ห้ามเกิน</v>
          </cell>
          <cell r="AJ294">
            <v>0</v>
          </cell>
          <cell r="AL294">
            <v>10000</v>
          </cell>
          <cell r="AM294">
            <v>11115</v>
          </cell>
          <cell r="AN294">
            <v>0</v>
          </cell>
          <cell r="AO294" t="str">
            <v>WSWT2025800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BZ294" t="str">
            <v>WRWT25800/WRWT25800</v>
          </cell>
          <cell r="CA294">
            <v>0</v>
          </cell>
          <cell r="DL294" t="str">
            <v>P7</v>
          </cell>
          <cell r="DM294">
            <v>2</v>
          </cell>
          <cell r="DN294">
            <v>45961</v>
          </cell>
          <cell r="DP294">
            <v>45956</v>
          </cell>
          <cell r="DQ294"/>
          <cell r="DR294">
            <v>45952</v>
          </cell>
          <cell r="DS294">
            <v>45959</v>
          </cell>
          <cell r="DT294">
            <v>45960</v>
          </cell>
          <cell r="DU294">
            <v>45960</v>
          </cell>
          <cell r="DW294"/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MK68-001126</v>
          </cell>
          <cell r="C295">
            <v>45919</v>
          </cell>
          <cell r="E295" t="str">
            <v>บจก.อินเทคค์ โกลบอล</v>
          </cell>
          <cell r="F295" t="str">
            <v xml:space="preserve">เพอเฟคค์ 664 </v>
          </cell>
          <cell r="G295">
            <v>20</v>
          </cell>
          <cell r="H295">
            <v>36</v>
          </cell>
          <cell r="I295" t="str">
            <v>ขาว</v>
          </cell>
          <cell r="J295"/>
          <cell r="L295">
            <v>78</v>
          </cell>
          <cell r="M295" t="str">
            <v>±</v>
          </cell>
          <cell r="N295">
            <v>5</v>
          </cell>
          <cell r="R295" t="str">
            <v>จับจีบ4"</v>
          </cell>
          <cell r="T295" t="str">
            <v>ไม่สวมถุงใน</v>
          </cell>
          <cell r="U295"/>
          <cell r="V295"/>
          <cell r="X295">
            <v>45961</v>
          </cell>
          <cell r="Z295" t="str">
            <v>มัด80 ใช้สายรัด</v>
          </cell>
          <cell r="AA295">
            <v>6826</v>
          </cell>
          <cell r="AB295">
            <v>0</v>
          </cell>
          <cell r="AC295">
            <v>0</v>
          </cell>
          <cell r="AD295">
            <v>0</v>
          </cell>
          <cell r="AG295"/>
          <cell r="AI295" t="str">
            <v>ห้ามขาด-ห้ามเกิน</v>
          </cell>
          <cell r="AJ295">
            <v>5040</v>
          </cell>
          <cell r="AL295">
            <v>1786</v>
          </cell>
          <cell r="AM295">
            <v>7540</v>
          </cell>
          <cell r="AN295">
            <v>0</v>
          </cell>
          <cell r="AO295" t="str">
            <v>WSWT2025800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BZ295" t="str">
            <v>WRWT25800/WRWT25800</v>
          </cell>
          <cell r="CA295">
            <v>0</v>
          </cell>
          <cell r="DL295" t="str">
            <v>P7</v>
          </cell>
          <cell r="DM295">
            <v>2</v>
          </cell>
          <cell r="DN295">
            <v>45961</v>
          </cell>
          <cell r="DP295">
            <v>45956</v>
          </cell>
          <cell r="DQ295"/>
          <cell r="DR295">
            <v>45952</v>
          </cell>
          <cell r="DS295">
            <v>45959</v>
          </cell>
          <cell r="DT295">
            <v>45960</v>
          </cell>
          <cell r="DU295">
            <v>45960</v>
          </cell>
          <cell r="DW295"/>
          <cell r="DX295"/>
          <cell r="DY295"/>
          <cell r="DZ295"/>
          <cell r="EA295"/>
          <cell r="EB295"/>
          <cell r="EC295" t="str">
            <v>งานพิมพ์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MK68-001259</v>
          </cell>
          <cell r="C296">
            <v>45951</v>
          </cell>
          <cell r="E296" t="str">
            <v>บจก.อินเทคค์ โกลบอล</v>
          </cell>
          <cell r="F296" t="str">
            <v xml:space="preserve">เพอเฟคค์ 664 </v>
          </cell>
          <cell r="G296">
            <v>20</v>
          </cell>
          <cell r="H296">
            <v>36</v>
          </cell>
          <cell r="I296" t="str">
            <v>ขาว</v>
          </cell>
          <cell r="J296"/>
          <cell r="L296">
            <v>78</v>
          </cell>
          <cell r="M296" t="str">
            <v>±</v>
          </cell>
          <cell r="N296">
            <v>5</v>
          </cell>
          <cell r="R296" t="str">
            <v>จับจีบ4"</v>
          </cell>
          <cell r="T296" t="str">
            <v>ไม่สวมถุงใน</v>
          </cell>
          <cell r="U296"/>
          <cell r="V296"/>
          <cell r="X296">
            <v>45961</v>
          </cell>
          <cell r="Z296" t="str">
            <v>มัด80 ใช้สายรัด</v>
          </cell>
          <cell r="AA296">
            <v>90000</v>
          </cell>
          <cell r="AB296">
            <v>0</v>
          </cell>
          <cell r="AC296">
            <v>0</v>
          </cell>
          <cell r="AD296">
            <v>0</v>
          </cell>
          <cell r="AG296" t="str">
            <v>4/11 30000  11/11   30000   18/11  30000</v>
          </cell>
          <cell r="AI296" t="str">
            <v>ห้ามขาด-ห้ามเกิน</v>
          </cell>
          <cell r="AJ296">
            <v>0</v>
          </cell>
          <cell r="AL296">
            <v>90000</v>
          </cell>
          <cell r="AM296">
            <v>1839</v>
          </cell>
          <cell r="AN296">
            <v>92569.05</v>
          </cell>
          <cell r="AO296" t="str">
            <v>WSWT2025800</v>
          </cell>
          <cell r="AQ296">
            <v>96989.222137500023</v>
          </cell>
          <cell r="AR296">
            <v>96989.222137500023</v>
          </cell>
          <cell r="AS296">
            <v>0</v>
          </cell>
          <cell r="AT296">
            <v>0</v>
          </cell>
          <cell r="AU296">
            <v>0</v>
          </cell>
          <cell r="BZ296" t="str">
            <v>WRWT25800/WRWT25800</v>
          </cell>
          <cell r="CA296">
            <v>0</v>
          </cell>
          <cell r="DL296" t="str">
            <v>P7</v>
          </cell>
          <cell r="DM296">
            <v>2</v>
          </cell>
          <cell r="DN296">
            <v>45961</v>
          </cell>
          <cell r="DP296">
            <v>45956</v>
          </cell>
          <cell r="DQ296"/>
          <cell r="DR296">
            <v>45952</v>
          </cell>
          <cell r="DS296">
            <v>45959</v>
          </cell>
          <cell r="DT296">
            <v>45960</v>
          </cell>
          <cell r="DU296">
            <v>45960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MK68-001127</v>
          </cell>
          <cell r="C297">
            <v>45919</v>
          </cell>
          <cell r="E297" t="str">
            <v>บจก.อินเทคค์ โกลบอล</v>
          </cell>
          <cell r="F297" t="str">
            <v>เพอเฟคค์ 664HP</v>
          </cell>
          <cell r="G297">
            <v>20</v>
          </cell>
          <cell r="H297">
            <v>36</v>
          </cell>
          <cell r="I297" t="str">
            <v>ขาว</v>
          </cell>
          <cell r="J297"/>
          <cell r="L297">
            <v>78</v>
          </cell>
          <cell r="M297" t="str">
            <v>±</v>
          </cell>
          <cell r="N297">
            <v>5</v>
          </cell>
          <cell r="R297" t="str">
            <v>จับจีบ4"</v>
          </cell>
          <cell r="T297" t="str">
            <v>ไม่สวมถุงใน</v>
          </cell>
          <cell r="U297"/>
          <cell r="V297"/>
          <cell r="X297">
            <v>45961</v>
          </cell>
          <cell r="Z297" t="str">
            <v>มัด80 ใช้สายรัด</v>
          </cell>
          <cell r="AA297">
            <v>1374</v>
          </cell>
          <cell r="AB297">
            <v>0</v>
          </cell>
          <cell r="AC297">
            <v>0</v>
          </cell>
          <cell r="AD297">
            <v>0</v>
          </cell>
          <cell r="AG297"/>
          <cell r="AI297" t="str">
            <v>ห้ามขาด-ห้ามเกิน</v>
          </cell>
          <cell r="AJ297">
            <v>0</v>
          </cell>
          <cell r="AL297">
            <v>1374</v>
          </cell>
          <cell r="AM297">
            <v>0</v>
          </cell>
          <cell r="AN297">
            <v>1442.7</v>
          </cell>
          <cell r="AO297" t="str">
            <v>WSWT2025800</v>
          </cell>
          <cell r="AQ297">
            <v>1439.6085000000003</v>
          </cell>
          <cell r="AR297">
            <v>1439.6085000000003</v>
          </cell>
          <cell r="AS297">
            <v>0</v>
          </cell>
          <cell r="AT297">
            <v>0</v>
          </cell>
          <cell r="AU297">
            <v>0</v>
          </cell>
          <cell r="BZ297" t="str">
            <v>WRWT25800/WRWT25800</v>
          </cell>
          <cell r="CA297">
            <v>0</v>
          </cell>
          <cell r="DL297" t="str">
            <v>P7</v>
          </cell>
          <cell r="DM297">
            <v>2</v>
          </cell>
          <cell r="DN297">
            <v>45961</v>
          </cell>
          <cell r="DP297">
            <v>45956</v>
          </cell>
          <cell r="DQ297"/>
          <cell r="DR297">
            <v>45952</v>
          </cell>
          <cell r="DS297">
            <v>45959</v>
          </cell>
          <cell r="DT297">
            <v>45960</v>
          </cell>
          <cell r="DU297">
            <v>45960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MK68-001260</v>
          </cell>
          <cell r="C298">
            <v>45951</v>
          </cell>
          <cell r="E298" t="str">
            <v>บจก.อินเทคค์ โกลบอล</v>
          </cell>
          <cell r="F298" t="str">
            <v>เพอเฟคค์ 664HP</v>
          </cell>
          <cell r="G298">
            <v>20</v>
          </cell>
          <cell r="H298">
            <v>36</v>
          </cell>
          <cell r="I298" t="str">
            <v>ขาว</v>
          </cell>
          <cell r="J298"/>
          <cell r="L298">
            <v>78</v>
          </cell>
          <cell r="M298" t="str">
            <v>±</v>
          </cell>
          <cell r="N298">
            <v>5</v>
          </cell>
          <cell r="R298" t="str">
            <v>จับจีบ4"</v>
          </cell>
          <cell r="T298" t="str">
            <v>ไม่สวมถุงใน</v>
          </cell>
          <cell r="U298"/>
          <cell r="V298"/>
          <cell r="X298">
            <v>45961</v>
          </cell>
          <cell r="Z298" t="str">
            <v>มัด80 ใช้สายรัด</v>
          </cell>
          <cell r="AA298">
            <v>90000</v>
          </cell>
          <cell r="AB298">
            <v>0</v>
          </cell>
          <cell r="AC298">
            <v>0</v>
          </cell>
          <cell r="AD298">
            <v>0</v>
          </cell>
          <cell r="AG298" t="str">
            <v>3/11  30000  10/11  20000   17/11  20000   24/11  20000</v>
          </cell>
          <cell r="AI298" t="str">
            <v>ห้ามขาด-ห้ามเกิน</v>
          </cell>
          <cell r="AJ298">
            <v>0</v>
          </cell>
          <cell r="AL298">
            <v>90000</v>
          </cell>
          <cell r="AM298">
            <v>0</v>
          </cell>
          <cell r="AN298">
            <v>94500</v>
          </cell>
          <cell r="AO298" t="str">
            <v>WSWT2025800</v>
          </cell>
          <cell r="AQ298">
            <v>94297.500000000015</v>
          </cell>
          <cell r="AR298">
            <v>39496</v>
          </cell>
          <cell r="AS298">
            <v>54801.500000000015</v>
          </cell>
          <cell r="AT298">
            <v>0</v>
          </cell>
          <cell r="AU298">
            <v>0</v>
          </cell>
          <cell r="BZ298" t="str">
            <v>WRWT25800/WRWT25800</v>
          </cell>
          <cell r="CA298">
            <v>4189.2702222222233</v>
          </cell>
          <cell r="DL298" t="str">
            <v>P7</v>
          </cell>
          <cell r="DM298">
            <v>2</v>
          </cell>
          <cell r="DN298">
            <v>45961</v>
          </cell>
          <cell r="DP298">
            <v>45956</v>
          </cell>
          <cell r="DQ298"/>
          <cell r="DR298">
            <v>45952</v>
          </cell>
          <cell r="DS298">
            <v>45959</v>
          </cell>
          <cell r="DT298">
            <v>45960</v>
          </cell>
          <cell r="DU298">
            <v>45960</v>
          </cell>
          <cell r="DW298"/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 t="str">
            <v>MK68-001230</v>
          </cell>
          <cell r="C299">
            <v>45941</v>
          </cell>
          <cell r="E299" t="str">
            <v>บจก.เคอรี่ฟลาวมิลล์</v>
          </cell>
          <cell r="F299" t="str">
            <v>ชามแดง 25กก</v>
          </cell>
          <cell r="G299">
            <v>20</v>
          </cell>
          <cell r="H299">
            <v>32</v>
          </cell>
          <cell r="I299" t="str">
            <v>ขาว</v>
          </cell>
          <cell r="J299"/>
          <cell r="L299">
            <v>72</v>
          </cell>
          <cell r="M299" t="str">
            <v>±</v>
          </cell>
          <cell r="N299">
            <v>5</v>
          </cell>
          <cell r="R299" t="str">
            <v>บิด</v>
          </cell>
          <cell r="T299" t="str">
            <v>ไม่สวมถุงใน</v>
          </cell>
          <cell r="U299"/>
          <cell r="V299"/>
          <cell r="X299">
            <v>45954</v>
          </cell>
          <cell r="Z299" t="str">
            <v>ห่ออัดเบลแบน501</v>
          </cell>
          <cell r="AA299">
            <v>5000</v>
          </cell>
          <cell r="AB299">
            <v>0</v>
          </cell>
          <cell r="AC299">
            <v>0</v>
          </cell>
          <cell r="AD299">
            <v>0</v>
          </cell>
          <cell r="AG299" t="str">
            <v>ลบสี</v>
          </cell>
          <cell r="AI299"/>
          <cell r="AJ299">
            <v>5000</v>
          </cell>
          <cell r="AL299">
            <v>0</v>
          </cell>
          <cell r="AM299">
            <v>5400</v>
          </cell>
          <cell r="AN299">
            <v>0</v>
          </cell>
          <cell r="AO299" t="str">
            <v>WSWT2025800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BZ299" t="str">
            <v>WRWT25800/WRWT25800</v>
          </cell>
          <cell r="CA299">
            <v>0</v>
          </cell>
          <cell r="DL299" t="str">
            <v>P7</v>
          </cell>
          <cell r="DM299">
            <v>2</v>
          </cell>
          <cell r="DN299">
            <v>45954</v>
          </cell>
          <cell r="DP299">
            <v>45949</v>
          </cell>
          <cell r="DQ299"/>
          <cell r="DR299">
            <v>45945</v>
          </cell>
          <cell r="DS299">
            <v>45952</v>
          </cell>
          <cell r="DT299">
            <v>45953</v>
          </cell>
          <cell r="DU299">
            <v>45953</v>
          </cell>
          <cell r="DW299"/>
          <cell r="DX299"/>
          <cell r="DY299"/>
          <cell r="DZ299"/>
          <cell r="EA299"/>
          <cell r="EB299"/>
          <cell r="EC299" t="str">
            <v>งานพิมพ์</v>
          </cell>
          <cell r="ED299"/>
          <cell r="EG299"/>
          <cell r="EH299"/>
          <cell r="EI299"/>
        </row>
        <row r="300">
          <cell r="B300" t="str">
            <v>MK68-001230</v>
          </cell>
          <cell r="C300">
            <v>45941</v>
          </cell>
          <cell r="E300" t="str">
            <v>บจก.เคอรี่ฟลาวมิลล์</v>
          </cell>
          <cell r="F300" t="str">
            <v>แปดแต้มแดง 25กก</v>
          </cell>
          <cell r="G300">
            <v>20</v>
          </cell>
          <cell r="H300">
            <v>32</v>
          </cell>
          <cell r="I300" t="str">
            <v>ขาว</v>
          </cell>
          <cell r="J300"/>
          <cell r="L300">
            <v>72</v>
          </cell>
          <cell r="M300" t="str">
            <v>±</v>
          </cell>
          <cell r="N300">
            <v>5</v>
          </cell>
          <cell r="R300" t="str">
            <v>บิด</v>
          </cell>
          <cell r="T300" t="str">
            <v>ไม่สวมถุงใน</v>
          </cell>
          <cell r="U300"/>
          <cell r="V300"/>
          <cell r="X300">
            <v>45954</v>
          </cell>
          <cell r="Z300" t="str">
            <v>ห่ออัดเบลแบน501</v>
          </cell>
          <cell r="AA300">
            <v>10000</v>
          </cell>
          <cell r="AB300">
            <v>0</v>
          </cell>
          <cell r="AC300">
            <v>0</v>
          </cell>
          <cell r="AD300">
            <v>0</v>
          </cell>
          <cell r="AG300" t="str">
            <v>ลบสี</v>
          </cell>
          <cell r="AI300"/>
          <cell r="AJ300">
            <v>10000</v>
          </cell>
          <cell r="AL300">
            <v>0</v>
          </cell>
          <cell r="AM300">
            <v>10500</v>
          </cell>
          <cell r="AN300">
            <v>0</v>
          </cell>
          <cell r="AO300" t="str">
            <v>WSWT2025800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BZ300" t="str">
            <v>WRWT25800/WRWT25800</v>
          </cell>
          <cell r="CA300">
            <v>0</v>
          </cell>
          <cell r="DL300" t="str">
            <v>P7</v>
          </cell>
          <cell r="DM300">
            <v>2</v>
          </cell>
          <cell r="DN300">
            <v>45954</v>
          </cell>
          <cell r="DP300">
            <v>45949</v>
          </cell>
          <cell r="DQ300"/>
          <cell r="DR300">
            <v>45945</v>
          </cell>
          <cell r="DS300">
            <v>45952</v>
          </cell>
          <cell r="DT300">
            <v>45953</v>
          </cell>
          <cell r="DU300">
            <v>45953</v>
          </cell>
          <cell r="DW300"/>
          <cell r="DX300"/>
          <cell r="DY300"/>
          <cell r="DZ300"/>
          <cell r="EA300"/>
          <cell r="EB300"/>
          <cell r="EC300" t="str">
            <v>งานพิมพ์</v>
          </cell>
          <cell r="ED300"/>
          <cell r="EG300"/>
          <cell r="EH300"/>
          <cell r="EI300"/>
        </row>
        <row r="301">
          <cell r="B301" t="str">
            <v>ประมาณการ</v>
          </cell>
          <cell r="C301" t="str">
            <v>ประมาณการ</v>
          </cell>
          <cell r="E301" t="str">
            <v>บจก.อินเทคค์ โกลบอล</v>
          </cell>
          <cell r="F301" t="str">
            <v>รอแบบ</v>
          </cell>
          <cell r="G301">
            <v>20</v>
          </cell>
          <cell r="H301">
            <v>36</v>
          </cell>
          <cell r="I301" t="str">
            <v>ขาว</v>
          </cell>
          <cell r="J301"/>
          <cell r="L301">
            <v>78</v>
          </cell>
          <cell r="M301" t="str">
            <v>±</v>
          </cell>
          <cell r="N301">
            <v>5</v>
          </cell>
          <cell r="R301" t="str">
            <v>จับจีบ4"</v>
          </cell>
          <cell r="T301" t="str">
            <v>ไม่สวมถุงใน</v>
          </cell>
          <cell r="U301"/>
          <cell r="V301"/>
          <cell r="X301" t="str">
            <v>รอแจ้ง</v>
          </cell>
          <cell r="Z301" t="str">
            <v>มัด80 ใช้สายรัด</v>
          </cell>
          <cell r="AA301">
            <v>290000</v>
          </cell>
          <cell r="AB301">
            <v>0</v>
          </cell>
          <cell r="AC301">
            <v>0</v>
          </cell>
          <cell r="AD301">
            <v>0</v>
          </cell>
          <cell r="AG301"/>
          <cell r="AI301" t="str">
            <v>ห้ามขาด-ห้ามเกิน</v>
          </cell>
          <cell r="AJ301">
            <v>0</v>
          </cell>
          <cell r="AL301">
            <v>290000</v>
          </cell>
          <cell r="AM301">
            <v>0</v>
          </cell>
          <cell r="AN301">
            <v>304500</v>
          </cell>
          <cell r="AO301" t="str">
            <v>WSWT2025800</v>
          </cell>
          <cell r="AQ301">
            <v>303847.5</v>
          </cell>
          <cell r="AR301">
            <v>0</v>
          </cell>
          <cell r="AS301">
            <v>303847.5</v>
          </cell>
          <cell r="AT301">
            <v>0</v>
          </cell>
          <cell r="AU301">
            <v>0</v>
          </cell>
          <cell r="BZ301" t="str">
            <v>WRWT25800/WRWT25800</v>
          </cell>
          <cell r="CA301">
            <v>23227.453333333331</v>
          </cell>
          <cell r="DL301" t="str">
            <v>P7</v>
          </cell>
          <cell r="DM301">
            <v>2</v>
          </cell>
          <cell r="DN301" t="str">
            <v>รอแจ้ง</v>
          </cell>
          <cell r="DP301" t="e">
            <v>#VALUE!</v>
          </cell>
          <cell r="DQ301"/>
          <cell r="DR301" t="e">
            <v>#VALUE!</v>
          </cell>
          <cell r="DS301" t="e">
            <v>#VALUE!</v>
          </cell>
          <cell r="DT301" t="e">
            <v>#VALUE!</v>
          </cell>
          <cell r="DU301" t="e">
            <v>#VALUE!</v>
          </cell>
          <cell r="DW301"/>
          <cell r="DX301"/>
          <cell r="DY301"/>
          <cell r="DZ301"/>
          <cell r="EA301"/>
          <cell r="EB301"/>
          <cell r="EC301" t="str">
            <v>งานพิมพ์</v>
          </cell>
          <cell r="ED301" t="str">
            <v xml:space="preserve"> /</v>
          </cell>
          <cell r="EG301"/>
          <cell r="EH301"/>
          <cell r="EI301"/>
        </row>
        <row r="302">
          <cell r="B302">
            <v>0</v>
          </cell>
          <cell r="C302"/>
          <cell r="E302"/>
          <cell r="F302"/>
          <cell r="G302">
            <v>20</v>
          </cell>
          <cell r="H302">
            <v>37</v>
          </cell>
          <cell r="I302"/>
          <cell r="J302"/>
          <cell r="L302">
            <v>80</v>
          </cell>
          <cell r="M302" t="str">
            <v>±</v>
          </cell>
          <cell r="N302">
            <v>3</v>
          </cell>
          <cell r="R302"/>
          <cell r="T302"/>
          <cell r="U302"/>
          <cell r="V302"/>
          <cell r="X302"/>
          <cell r="Z302"/>
          <cell r="AA302"/>
          <cell r="AB302">
            <v>0</v>
          </cell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WSWT2025800</v>
          </cell>
          <cell r="AQ302">
            <v>496573.83063750004</v>
          </cell>
          <cell r="AR302">
            <v>137924.83063750004</v>
          </cell>
          <cell r="AS302">
            <v>358649</v>
          </cell>
          <cell r="AT302">
            <v>0</v>
          </cell>
          <cell r="AU302">
            <v>0</v>
          </cell>
          <cell r="BZ302" t="str">
            <v>WRWT25800/WRWT25800</v>
          </cell>
          <cell r="CA302">
            <v>0</v>
          </cell>
          <cell r="DL302"/>
          <cell r="DM302" t="str">
            <v>Lead time</v>
          </cell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>
            <v>0</v>
          </cell>
        </row>
        <row r="303">
          <cell r="B303">
            <v>0</v>
          </cell>
          <cell r="C303"/>
          <cell r="E303"/>
          <cell r="F303"/>
          <cell r="G303">
            <v>20</v>
          </cell>
          <cell r="H303">
            <v>34</v>
          </cell>
          <cell r="I303"/>
          <cell r="J303"/>
          <cell r="L303">
            <v>98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/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WSWT2021950UV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BZ303" t="str">
            <v>WRWT200950/WRWT21950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>
            <v>0</v>
          </cell>
          <cell r="C304"/>
          <cell r="E304"/>
          <cell r="F304"/>
          <cell r="G304">
            <v>20</v>
          </cell>
          <cell r="H304">
            <v>34</v>
          </cell>
          <cell r="I304"/>
          <cell r="J304"/>
          <cell r="L304">
            <v>95</v>
          </cell>
          <cell r="M304" t="str">
            <v>±</v>
          </cell>
          <cell r="N304">
            <v>5</v>
          </cell>
          <cell r="R304"/>
          <cell r="T304"/>
          <cell r="U304"/>
          <cell r="V304"/>
          <cell r="X304"/>
          <cell r="Z304"/>
          <cell r="AA304"/>
          <cell r="AB304"/>
          <cell r="AC304">
            <v>0</v>
          </cell>
          <cell r="AD304"/>
          <cell r="AG304"/>
          <cell r="AI304" t="str">
            <v>ระบุในSD</v>
          </cell>
          <cell r="AJ304"/>
          <cell r="AL304">
            <v>0</v>
          </cell>
          <cell r="AM304"/>
          <cell r="AN304">
            <v>0</v>
          </cell>
          <cell r="AO304" t="str">
            <v>WSWT2021900UV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BZ304" t="str">
            <v>WRWT200900/WRWT21900</v>
          </cell>
          <cell r="CA304">
            <v>0</v>
          </cell>
          <cell r="DL304"/>
          <cell r="DM304" t="str">
            <v>Lead time</v>
          </cell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20</v>
          </cell>
          <cell r="H305">
            <v>34</v>
          </cell>
          <cell r="I305"/>
          <cell r="J305"/>
          <cell r="L305">
            <v>80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WSWT2021750UV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BZ305" t="str">
            <v>WRWT200750/WRWT21750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>
            <v>0</v>
          </cell>
          <cell r="C306"/>
          <cell r="E306"/>
          <cell r="F306"/>
          <cell r="G306">
            <v>20</v>
          </cell>
          <cell r="H306">
            <v>34</v>
          </cell>
          <cell r="I306"/>
          <cell r="J306"/>
          <cell r="L306">
            <v>80</v>
          </cell>
          <cell r="M306" t="str">
            <v>±</v>
          </cell>
          <cell r="N306">
            <v>5</v>
          </cell>
          <cell r="R306"/>
          <cell r="T306"/>
          <cell r="U306"/>
          <cell r="V306"/>
          <cell r="X306"/>
          <cell r="Z306"/>
          <cell r="AA306"/>
          <cell r="AB306"/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WSWT2021800UV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WRWT200800/WRWT21800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>
            <v>0</v>
          </cell>
          <cell r="EI306"/>
        </row>
        <row r="307">
          <cell r="B307">
            <v>0</v>
          </cell>
          <cell r="C307"/>
          <cell r="E307"/>
          <cell r="F307"/>
          <cell r="G307">
            <v>20</v>
          </cell>
          <cell r="H307">
            <v>37</v>
          </cell>
          <cell r="I307" t="str">
            <v>ขาว</v>
          </cell>
          <cell r="J307"/>
          <cell r="L307">
            <v>70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/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WSWT2025700(1)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WRWT200800/WRWT25650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>
            <v>0</v>
          </cell>
          <cell r="C308"/>
          <cell r="E308"/>
          <cell r="F308"/>
          <cell r="G308">
            <v>20</v>
          </cell>
          <cell r="H308">
            <v>34</v>
          </cell>
          <cell r="I308"/>
          <cell r="J308"/>
          <cell r="L308">
            <v>85</v>
          </cell>
          <cell r="M308" t="str">
            <v>±</v>
          </cell>
          <cell r="N308">
            <v>5</v>
          </cell>
          <cell r="R308"/>
          <cell r="T308"/>
          <cell r="U308"/>
          <cell r="V308"/>
          <cell r="X308"/>
          <cell r="Z308"/>
          <cell r="AA308"/>
          <cell r="AB308"/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WSWT2021850UV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BZ308" t="str">
            <v>WRWT200850/WRWT21850</v>
          </cell>
          <cell r="CA308">
            <v>0</v>
          </cell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>
            <v>0</v>
          </cell>
          <cell r="EI308"/>
        </row>
        <row r="309">
          <cell r="B309">
            <v>0</v>
          </cell>
          <cell r="C309"/>
          <cell r="E309"/>
          <cell r="F309"/>
          <cell r="G309">
            <v>20</v>
          </cell>
          <cell r="H309">
            <v>34</v>
          </cell>
          <cell r="I309"/>
          <cell r="J309"/>
          <cell r="L309">
            <v>80</v>
          </cell>
          <cell r="M309" t="str">
            <v>±</v>
          </cell>
          <cell r="N309">
            <v>5</v>
          </cell>
          <cell r="R309"/>
          <cell r="T309"/>
          <cell r="U309"/>
          <cell r="V309"/>
          <cell r="X309"/>
          <cell r="Z309"/>
          <cell r="AA309"/>
          <cell r="AB309"/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WSWT2021750UV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BZ309" t="str">
            <v>WRWT200750/WRWT21750</v>
          </cell>
          <cell r="CA309">
            <v>0</v>
          </cell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>
            <v>0</v>
          </cell>
          <cell r="EI309"/>
        </row>
        <row r="310">
          <cell r="B310">
            <v>0</v>
          </cell>
          <cell r="C310"/>
          <cell r="E310"/>
          <cell r="F310"/>
          <cell r="G310">
            <v>21</v>
          </cell>
          <cell r="H310">
            <v>39</v>
          </cell>
          <cell r="I310"/>
          <cell r="J310"/>
          <cell r="L310">
            <v>78</v>
          </cell>
          <cell r="M310" t="str">
            <v>±</v>
          </cell>
          <cell r="N310">
            <v>3</v>
          </cell>
          <cell r="R310"/>
          <cell r="T310"/>
          <cell r="U310"/>
          <cell r="V310"/>
          <cell r="X310"/>
          <cell r="Z310"/>
          <cell r="AA310"/>
          <cell r="AB310"/>
          <cell r="AC310">
            <v>0</v>
          </cell>
          <cell r="AD310"/>
          <cell r="AG310"/>
          <cell r="AI310" t="str">
            <v>ระบุในSD</v>
          </cell>
          <cell r="AJ310"/>
          <cell r="AL310">
            <v>0</v>
          </cell>
          <cell r="AM310"/>
          <cell r="AN310">
            <v>0</v>
          </cell>
          <cell r="AO310" t="str">
            <v>WSWT2125700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BZ310" t="str">
            <v>WRWT210800/WRWT25650</v>
          </cell>
          <cell r="CA310">
            <v>0</v>
          </cell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>
            <v>0</v>
          </cell>
          <cell r="EI310"/>
        </row>
        <row r="311">
          <cell r="B311" t="str">
            <v>MK68-001237</v>
          </cell>
          <cell r="C311">
            <v>45945</v>
          </cell>
          <cell r="E311" t="str">
            <v>บจก.ไลม์มาสเตอร์</v>
          </cell>
          <cell r="F311" t="str">
            <v>LMC 20KG</v>
          </cell>
          <cell r="G311">
            <v>21</v>
          </cell>
          <cell r="H311">
            <v>34</v>
          </cell>
          <cell r="I311" t="str">
            <v>ขาว</v>
          </cell>
          <cell r="J311"/>
          <cell r="L311">
            <v>60</v>
          </cell>
          <cell r="M311" t="str">
            <v>±</v>
          </cell>
          <cell r="N311">
            <v>5</v>
          </cell>
          <cell r="R311" t="str">
            <v>ไม่</v>
          </cell>
          <cell r="T311">
            <v>22</v>
          </cell>
          <cell r="U311">
            <v>36</v>
          </cell>
          <cell r="V311">
            <v>40</v>
          </cell>
          <cell r="X311">
            <v>45954</v>
          </cell>
          <cell r="Z311" t="str">
            <v>500กระสอบแบน</v>
          </cell>
          <cell r="AA311">
            <v>20000</v>
          </cell>
          <cell r="AB311">
            <v>0</v>
          </cell>
          <cell r="AC311">
            <v>0</v>
          </cell>
          <cell r="AD311">
            <v>0</v>
          </cell>
          <cell r="AG311" t="str">
            <v>23/10เย็น</v>
          </cell>
          <cell r="AI311"/>
          <cell r="AJ311">
            <v>20000</v>
          </cell>
          <cell r="AL311">
            <v>0</v>
          </cell>
          <cell r="AM311">
            <v>20968</v>
          </cell>
          <cell r="AN311">
            <v>0</v>
          </cell>
          <cell r="AO311" t="str">
            <v>WSWT2125650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BZ311" t="str">
            <v>WRWT25650/WRWT25650</v>
          </cell>
          <cell r="CA311">
            <v>0</v>
          </cell>
          <cell r="DL311" t="str">
            <v>P9</v>
          </cell>
          <cell r="DM311">
            <v>3</v>
          </cell>
          <cell r="DN311">
            <v>45954</v>
          </cell>
          <cell r="DP311">
            <v>45949</v>
          </cell>
          <cell r="DQ311"/>
          <cell r="DR311">
            <v>45944</v>
          </cell>
          <cell r="DS311">
            <v>45951</v>
          </cell>
          <cell r="DT311">
            <v>45952</v>
          </cell>
          <cell r="DU311">
            <v>45952</v>
          </cell>
          <cell r="DW311">
            <v>45953</v>
          </cell>
          <cell r="DX311"/>
          <cell r="DY311"/>
          <cell r="DZ311"/>
          <cell r="EA311"/>
          <cell r="EB311"/>
          <cell r="EC311" t="str">
            <v>งานพิมพ์</v>
          </cell>
          <cell r="ED311" t="str">
            <v>รอART</v>
          </cell>
          <cell r="EG311"/>
          <cell r="EH311"/>
          <cell r="EI311"/>
        </row>
        <row r="312">
          <cell r="B312">
            <v>0</v>
          </cell>
          <cell r="C312" t="str">
            <v xml:space="preserve"> </v>
          </cell>
          <cell r="E312"/>
          <cell r="F312"/>
          <cell r="G312">
            <v>21</v>
          </cell>
          <cell r="H312">
            <v>37</v>
          </cell>
          <cell r="I312" t="str">
            <v>ขาว</v>
          </cell>
          <cell r="J312"/>
          <cell r="L312">
            <v>67</v>
          </cell>
          <cell r="M312" t="str">
            <v>±</v>
          </cell>
          <cell r="N312">
            <v>5</v>
          </cell>
          <cell r="R312"/>
          <cell r="T312"/>
          <cell r="U312"/>
          <cell r="V312"/>
          <cell r="X312"/>
          <cell r="Z312"/>
          <cell r="AA312"/>
          <cell r="AB312">
            <v>0</v>
          </cell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>WSWT2125650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BZ312" t="str">
            <v>WRWT25650/WRWT25650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>
            <v>0</v>
          </cell>
        </row>
        <row r="313">
          <cell r="B313">
            <v>0</v>
          </cell>
          <cell r="C313"/>
          <cell r="E313"/>
          <cell r="F313"/>
          <cell r="G313">
            <v>21</v>
          </cell>
          <cell r="H313">
            <v>37</v>
          </cell>
          <cell r="I313" t="str">
            <v>ขาวแถบใส5</v>
          </cell>
          <cell r="J313"/>
          <cell r="L313">
            <v>67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>
            <v>0</v>
          </cell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WSWTSCL052125650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BZ313" t="str">
            <v>WRWT25650/WRCL25680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>
            <v>0</v>
          </cell>
          <cell r="EI313">
            <v>0</v>
          </cell>
        </row>
        <row r="314">
          <cell r="B314">
            <v>0</v>
          </cell>
          <cell r="C314"/>
          <cell r="E314"/>
          <cell r="F314"/>
          <cell r="G314">
            <v>21</v>
          </cell>
          <cell r="H314">
            <v>37</v>
          </cell>
          <cell r="I314" t="str">
            <v>ขาว</v>
          </cell>
          <cell r="J314"/>
          <cell r="L314">
            <v>83</v>
          </cell>
          <cell r="M314" t="str">
            <v>±</v>
          </cell>
          <cell r="N314">
            <v>5</v>
          </cell>
          <cell r="R314"/>
          <cell r="T314"/>
          <cell r="U314"/>
          <cell r="V314"/>
          <cell r="X314"/>
          <cell r="Z314"/>
          <cell r="AA314"/>
          <cell r="AB314"/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>WSWT2125800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WRWT210800/WRWT25800</v>
          </cell>
          <cell r="CA314">
            <v>0</v>
          </cell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 t="str">
            <v>MK68-001199</v>
          </cell>
          <cell r="C315">
            <v>45933</v>
          </cell>
          <cell r="E315" t="str">
            <v>คุณนพวินทร์ รัตนเศรษฐ์เมธา</v>
          </cell>
          <cell r="F315" t="str">
            <v>ลุงนัย ฟาร์ม 103พลัส</v>
          </cell>
          <cell r="G315">
            <v>21</v>
          </cell>
          <cell r="H315">
            <v>37</v>
          </cell>
          <cell r="I315" t="str">
            <v>ขาว</v>
          </cell>
          <cell r="J315" t="str">
            <v>ใส</v>
          </cell>
          <cell r="L315">
            <v>100</v>
          </cell>
          <cell r="M315" t="str">
            <v>±</v>
          </cell>
          <cell r="N315">
            <v>5</v>
          </cell>
          <cell r="R315" t="str">
            <v>บิด</v>
          </cell>
          <cell r="T315" t="str">
            <v>ไม่สวมถุงใน</v>
          </cell>
          <cell r="U315"/>
          <cell r="V315"/>
          <cell r="X315">
            <v>45960</v>
          </cell>
          <cell r="Z315" t="str">
            <v>500กระสอบ</v>
          </cell>
          <cell r="AA315">
            <v>5000</v>
          </cell>
          <cell r="AB315">
            <v>0</v>
          </cell>
          <cell r="AC315">
            <v>0</v>
          </cell>
          <cell r="AD315">
            <v>0</v>
          </cell>
          <cell r="AG315" t="str">
            <v>รอส่ง</v>
          </cell>
          <cell r="AI315"/>
          <cell r="AJ315">
            <v>4737</v>
          </cell>
          <cell r="AL315">
            <v>263</v>
          </cell>
          <cell r="AM315">
            <v>5200</v>
          </cell>
          <cell r="AN315">
            <v>0</v>
          </cell>
          <cell r="AO315" t="str">
            <v>WSWT2121670SM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BZ315" t="str">
            <v>WRWT21670/WRWT21670</v>
          </cell>
          <cell r="CA315">
            <v>0</v>
          </cell>
          <cell r="DL315" t="str">
            <v>P8</v>
          </cell>
          <cell r="DM315">
            <v>4</v>
          </cell>
          <cell r="DN315">
            <v>45960</v>
          </cell>
          <cell r="DP315">
            <v>45955</v>
          </cell>
          <cell r="DQ315">
            <v>45956</v>
          </cell>
          <cell r="DR315">
            <v>45950</v>
          </cell>
          <cell r="DS315">
            <v>45957</v>
          </cell>
          <cell r="DT315">
            <v>45958</v>
          </cell>
          <cell r="DU315">
            <v>45958</v>
          </cell>
          <cell r="DW315">
            <v>45959</v>
          </cell>
          <cell r="DX315"/>
          <cell r="DY315"/>
          <cell r="DZ315"/>
          <cell r="EA315"/>
          <cell r="EB315"/>
          <cell r="EC315" t="str">
            <v>งานเคลือบ+พิมพ์</v>
          </cell>
          <cell r="ED315" t="str">
            <v xml:space="preserve"> /</v>
          </cell>
          <cell r="EG315"/>
          <cell r="EH315"/>
          <cell r="EI315"/>
        </row>
        <row r="316">
          <cell r="B316" t="str">
            <v>MK68-001211</v>
          </cell>
          <cell r="C316">
            <v>45933</v>
          </cell>
          <cell r="E316" t="str">
            <v>บจก.เอสพีเอ็ม อาหารสัตว์</v>
          </cell>
          <cell r="F316" t="str">
            <v>มาซู ฟีดบี042</v>
          </cell>
          <cell r="G316">
            <v>21</v>
          </cell>
          <cell r="H316">
            <v>38</v>
          </cell>
          <cell r="I316" t="str">
            <v>ขาว</v>
          </cell>
          <cell r="J316" t="str">
            <v>ด้าน</v>
          </cell>
          <cell r="L316">
            <v>102</v>
          </cell>
          <cell r="M316" t="str">
            <v>±</v>
          </cell>
          <cell r="N316">
            <v>5</v>
          </cell>
          <cell r="R316" t="str">
            <v>บิด</v>
          </cell>
          <cell r="T316">
            <v>22</v>
          </cell>
          <cell r="U316">
            <v>40</v>
          </cell>
          <cell r="V316">
            <v>40</v>
          </cell>
          <cell r="X316">
            <v>45958</v>
          </cell>
          <cell r="Z316" t="str">
            <v>500กระสอบแบน</v>
          </cell>
          <cell r="AA316">
            <v>3000</v>
          </cell>
          <cell r="AB316">
            <v>65.13122457599998</v>
          </cell>
          <cell r="AC316">
            <v>0</v>
          </cell>
          <cell r="AD316">
            <v>65.13122457599998</v>
          </cell>
          <cell r="AG316"/>
          <cell r="AI316"/>
          <cell r="AJ316">
            <v>0</v>
          </cell>
          <cell r="AL316">
            <v>3000</v>
          </cell>
          <cell r="AM316"/>
          <cell r="AN316">
            <v>3150</v>
          </cell>
          <cell r="AO316" t="str">
            <v>WSWT2121670SM</v>
          </cell>
          <cell r="AQ316">
            <v>3310.89</v>
          </cell>
          <cell r="AR316">
            <v>3310.89</v>
          </cell>
          <cell r="AS316">
            <v>0</v>
          </cell>
          <cell r="AT316">
            <v>3310.89</v>
          </cell>
          <cell r="AU316">
            <v>0</v>
          </cell>
          <cell r="BZ316" t="str">
            <v>WRWT21670/WRWT21670</v>
          </cell>
          <cell r="CA316">
            <v>0</v>
          </cell>
          <cell r="DL316" t="str">
            <v>P8</v>
          </cell>
          <cell r="DM316">
            <v>4</v>
          </cell>
          <cell r="DN316">
            <v>45958</v>
          </cell>
          <cell r="DP316">
            <v>45953</v>
          </cell>
          <cell r="DQ316">
            <v>45954</v>
          </cell>
          <cell r="DR316">
            <v>45948</v>
          </cell>
          <cell r="DS316">
            <v>45955</v>
          </cell>
          <cell r="DT316">
            <v>45956</v>
          </cell>
          <cell r="DU316">
            <v>45956</v>
          </cell>
          <cell r="DW316">
            <v>45957</v>
          </cell>
          <cell r="DX316"/>
          <cell r="DY316"/>
          <cell r="DZ316"/>
          <cell r="EA316"/>
          <cell r="EB316"/>
          <cell r="EC316" t="str">
            <v>งานเคลือบ+พิมพ์</v>
          </cell>
          <cell r="ED316"/>
          <cell r="EG316"/>
          <cell r="EH316"/>
          <cell r="EI316"/>
        </row>
        <row r="317">
          <cell r="B317" t="str">
            <v>ใบรับคำสั่งซื้อ</v>
          </cell>
          <cell r="C317">
            <v>45952</v>
          </cell>
          <cell r="E317" t="str">
            <v>บจก.เอ็นบี ดิสทริบิวชั่น</v>
          </cell>
          <cell r="F317" t="str">
            <v>กัสโซ่ฟีด 101-102</v>
          </cell>
          <cell r="G317">
            <v>21</v>
          </cell>
          <cell r="H317">
            <v>37</v>
          </cell>
          <cell r="I317" t="str">
            <v>ขาว</v>
          </cell>
          <cell r="J317" t="str">
            <v>ใส</v>
          </cell>
          <cell r="L317">
            <v>100</v>
          </cell>
          <cell r="M317" t="str">
            <v>±</v>
          </cell>
          <cell r="N317">
            <v>5</v>
          </cell>
          <cell r="R317" t="str">
            <v>บิด</v>
          </cell>
          <cell r="T317">
            <v>22</v>
          </cell>
          <cell r="U317">
            <v>40</v>
          </cell>
          <cell r="V317">
            <v>40</v>
          </cell>
          <cell r="X317">
            <v>45961</v>
          </cell>
          <cell r="Z317" t="str">
            <v>500กระสอบ</v>
          </cell>
          <cell r="AA317">
            <v>10000</v>
          </cell>
          <cell r="AB317">
            <v>217.10408191999997</v>
          </cell>
          <cell r="AC317">
            <v>0</v>
          </cell>
          <cell r="AD317">
            <v>217.10408191999997</v>
          </cell>
          <cell r="AG317"/>
          <cell r="AI317"/>
          <cell r="AJ317">
            <v>0</v>
          </cell>
          <cell r="AL317">
            <v>10000</v>
          </cell>
          <cell r="AM317"/>
          <cell r="AN317">
            <v>10500</v>
          </cell>
          <cell r="AO317" t="str">
            <v>WSWT2121670SM</v>
          </cell>
          <cell r="AQ317">
            <v>10756.900000000001</v>
          </cell>
          <cell r="AR317">
            <v>10756.900000000001</v>
          </cell>
          <cell r="AS317">
            <v>0</v>
          </cell>
          <cell r="AT317">
            <v>10756.900000000001</v>
          </cell>
          <cell r="AU317">
            <v>0</v>
          </cell>
          <cell r="BZ317" t="str">
            <v>WRWT21670/WRWT21670</v>
          </cell>
          <cell r="CA317">
            <v>0</v>
          </cell>
          <cell r="DL317" t="str">
            <v>P8</v>
          </cell>
          <cell r="DM317">
            <v>4</v>
          </cell>
          <cell r="DN317">
            <v>45961</v>
          </cell>
          <cell r="DP317">
            <v>45956</v>
          </cell>
          <cell r="DQ317">
            <v>45957</v>
          </cell>
          <cell r="DR317">
            <v>45951</v>
          </cell>
          <cell r="DS317">
            <v>45958</v>
          </cell>
          <cell r="DT317">
            <v>45959</v>
          </cell>
          <cell r="DU317">
            <v>45959</v>
          </cell>
          <cell r="DW317">
            <v>45960</v>
          </cell>
          <cell r="DX317"/>
          <cell r="DY317"/>
          <cell r="DZ317"/>
          <cell r="EA317"/>
          <cell r="EB317"/>
          <cell r="EC317" t="str">
            <v>งานเคลือบ+พิมพ์</v>
          </cell>
          <cell r="ED317" t="str">
            <v>รอART</v>
          </cell>
          <cell r="EG317"/>
          <cell r="EH317"/>
          <cell r="EI317"/>
        </row>
        <row r="318">
          <cell r="B318" t="str">
            <v>ใบรับคำสั่งซื้อ</v>
          </cell>
          <cell r="C318">
            <v>45953</v>
          </cell>
          <cell r="E318" t="str">
            <v>บจก.วีซีเอฟ</v>
          </cell>
          <cell r="F318" t="str">
            <v>VC 100</v>
          </cell>
          <cell r="G318">
            <v>21</v>
          </cell>
          <cell r="H318">
            <v>37</v>
          </cell>
          <cell r="I318" t="str">
            <v>ขาว</v>
          </cell>
          <cell r="J318" t="str">
            <v>ใส</v>
          </cell>
          <cell r="L318">
            <v>100</v>
          </cell>
          <cell r="M318" t="str">
            <v>±</v>
          </cell>
          <cell r="N318">
            <v>5</v>
          </cell>
          <cell r="R318" t="str">
            <v>บิด</v>
          </cell>
          <cell r="T318" t="str">
            <v>ไม่สวมถุงใน</v>
          </cell>
          <cell r="U318"/>
          <cell r="V318"/>
          <cell r="X318">
            <v>45961</v>
          </cell>
          <cell r="Z318" t="str">
            <v>500กระสอบแบน</v>
          </cell>
          <cell r="AA318">
            <v>30000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0</v>
          </cell>
          <cell r="AL318">
            <v>30000</v>
          </cell>
          <cell r="AM318"/>
          <cell r="AN318">
            <v>31500</v>
          </cell>
          <cell r="AO318" t="str">
            <v>WSWT2121670SM</v>
          </cell>
          <cell r="AQ318">
            <v>32270.700000000004</v>
          </cell>
          <cell r="AR318">
            <v>32270.700000000004</v>
          </cell>
          <cell r="AS318">
            <v>0</v>
          </cell>
          <cell r="AT318">
            <v>32270.700000000004</v>
          </cell>
          <cell r="AU318">
            <v>0</v>
          </cell>
          <cell r="BZ318" t="str">
            <v>WRWT21670/WRWT21670</v>
          </cell>
          <cell r="CA318">
            <v>0</v>
          </cell>
          <cell r="DL318" t="str">
            <v>P8</v>
          </cell>
          <cell r="DM318">
            <v>4</v>
          </cell>
          <cell r="DN318">
            <v>45961</v>
          </cell>
          <cell r="DP318">
            <v>45956</v>
          </cell>
          <cell r="DQ318">
            <v>45957</v>
          </cell>
          <cell r="DR318">
            <v>45951</v>
          </cell>
          <cell r="DS318">
            <v>45958</v>
          </cell>
          <cell r="DT318">
            <v>45959</v>
          </cell>
          <cell r="DU318">
            <v>45959</v>
          </cell>
          <cell r="DW318"/>
          <cell r="DX318"/>
          <cell r="DY318"/>
          <cell r="DZ318"/>
          <cell r="EA318"/>
          <cell r="EB318"/>
          <cell r="EC318" t="str">
            <v>งานเคลือบ+พิมพ์</v>
          </cell>
          <cell r="ED318" t="str">
            <v>รอART</v>
          </cell>
          <cell r="EG318"/>
          <cell r="EH318"/>
          <cell r="EI318"/>
        </row>
        <row r="319">
          <cell r="B319" t="str">
            <v>ใบรับคำสั่งซื้อ</v>
          </cell>
          <cell r="C319">
            <v>45953</v>
          </cell>
          <cell r="E319" t="str">
            <v>บจก.วีซีเอฟ</v>
          </cell>
          <cell r="F319" t="str">
            <v>VC 120</v>
          </cell>
          <cell r="G319">
            <v>21</v>
          </cell>
          <cell r="H319">
            <v>37</v>
          </cell>
          <cell r="I319" t="str">
            <v>ขาว</v>
          </cell>
          <cell r="J319" t="str">
            <v>ใส</v>
          </cell>
          <cell r="L319">
            <v>100</v>
          </cell>
          <cell r="M319" t="str">
            <v>±</v>
          </cell>
          <cell r="N319">
            <v>5</v>
          </cell>
          <cell r="R319" t="str">
            <v>บิด</v>
          </cell>
          <cell r="T319" t="str">
            <v>ไม่สวมถุงใน</v>
          </cell>
          <cell r="U319"/>
          <cell r="V319"/>
          <cell r="X319">
            <v>45961</v>
          </cell>
          <cell r="Z319" t="str">
            <v>500กระสอบแบน</v>
          </cell>
          <cell r="AA319">
            <v>50000</v>
          </cell>
          <cell r="AB319">
            <v>0</v>
          </cell>
          <cell r="AC319">
            <v>0</v>
          </cell>
          <cell r="AD319">
            <v>0</v>
          </cell>
          <cell r="AG319"/>
          <cell r="AI319"/>
          <cell r="AJ319">
            <v>0</v>
          </cell>
          <cell r="AL319">
            <v>50000</v>
          </cell>
          <cell r="AM319"/>
          <cell r="AN319">
            <v>52500</v>
          </cell>
          <cell r="AO319" t="str">
            <v>WSWT2121670SM</v>
          </cell>
          <cell r="AQ319">
            <v>53784.500000000007</v>
          </cell>
          <cell r="AR319">
            <v>53784.500000000007</v>
          </cell>
          <cell r="AS319">
            <v>0</v>
          </cell>
          <cell r="AT319">
            <v>53784.500000000007</v>
          </cell>
          <cell r="AU319">
            <v>0</v>
          </cell>
          <cell r="BZ319" t="str">
            <v>WRWT21670/WRWT21670</v>
          </cell>
          <cell r="CA319">
            <v>0</v>
          </cell>
          <cell r="DL319" t="str">
            <v>P8</v>
          </cell>
          <cell r="DM319">
            <v>4</v>
          </cell>
          <cell r="DN319">
            <v>45961</v>
          </cell>
          <cell r="DP319">
            <v>45956</v>
          </cell>
          <cell r="DQ319">
            <v>45957</v>
          </cell>
          <cell r="DR319">
            <v>45951</v>
          </cell>
          <cell r="DS319">
            <v>45958</v>
          </cell>
          <cell r="DT319">
            <v>45959</v>
          </cell>
          <cell r="DU319">
            <v>45959</v>
          </cell>
          <cell r="DW319"/>
          <cell r="DX319"/>
          <cell r="DY319"/>
          <cell r="DZ319"/>
          <cell r="EA319"/>
          <cell r="EB319"/>
          <cell r="EC319" t="str">
            <v>งานเคลือบ+พิมพ์</v>
          </cell>
          <cell r="ED319" t="str">
            <v>รอART</v>
          </cell>
          <cell r="EG319"/>
          <cell r="EH319"/>
          <cell r="EI319"/>
        </row>
        <row r="320">
          <cell r="B320" t="str">
            <v>ใบรับคำสั่งซื้อ</v>
          </cell>
          <cell r="C320"/>
          <cell r="E320" t="str">
            <v>บจก.วีซีเอฟ</v>
          </cell>
          <cell r="F320" t="str">
            <v>VC181</v>
          </cell>
          <cell r="G320">
            <v>21</v>
          </cell>
          <cell r="H320">
            <v>37</v>
          </cell>
          <cell r="I320" t="str">
            <v>ขาว</v>
          </cell>
          <cell r="J320" t="str">
            <v>ใส</v>
          </cell>
          <cell r="L320">
            <v>100</v>
          </cell>
          <cell r="M320" t="str">
            <v>±</v>
          </cell>
          <cell r="N320">
            <v>5</v>
          </cell>
          <cell r="R320" t="str">
            <v>บิด</v>
          </cell>
          <cell r="T320" t="str">
            <v>ไม่สวมถุงใน</v>
          </cell>
          <cell r="U320"/>
          <cell r="V320"/>
          <cell r="X320">
            <v>45971</v>
          </cell>
          <cell r="Z320" t="str">
            <v>500กระสอบแบน</v>
          </cell>
          <cell r="AA320">
            <v>10000</v>
          </cell>
          <cell r="AB320">
            <v>0</v>
          </cell>
          <cell r="AC320">
            <v>0</v>
          </cell>
          <cell r="AD320">
            <v>0</v>
          </cell>
          <cell r="AG320"/>
          <cell r="AI320"/>
          <cell r="AJ320">
            <v>0</v>
          </cell>
          <cell r="AL320">
            <v>10000</v>
          </cell>
          <cell r="AM320"/>
          <cell r="AN320">
            <v>10500</v>
          </cell>
          <cell r="AO320" t="str">
            <v>WSWT2121670SM</v>
          </cell>
          <cell r="AQ320">
            <v>10756.900000000001</v>
          </cell>
          <cell r="AR320">
            <v>10756.900000000001</v>
          </cell>
          <cell r="AS320">
            <v>0</v>
          </cell>
          <cell r="AT320">
            <v>10756.900000000001</v>
          </cell>
          <cell r="AU320">
            <v>0</v>
          </cell>
          <cell r="BZ320" t="str">
            <v>WRWT21670/WRWT21670</v>
          </cell>
          <cell r="CA320">
            <v>0</v>
          </cell>
          <cell r="DL320" t="str">
            <v>P8</v>
          </cell>
          <cell r="DM320">
            <v>4</v>
          </cell>
          <cell r="DN320">
            <v>45971</v>
          </cell>
          <cell r="DP320">
            <v>45966</v>
          </cell>
          <cell r="DQ320">
            <v>45967</v>
          </cell>
          <cell r="DR320">
            <v>45961</v>
          </cell>
          <cell r="DS320">
            <v>45968</v>
          </cell>
          <cell r="DT320">
            <v>45969</v>
          </cell>
          <cell r="DU320">
            <v>45969</v>
          </cell>
          <cell r="DW320"/>
          <cell r="DX320"/>
          <cell r="DY320"/>
          <cell r="DZ320"/>
          <cell r="EA320"/>
          <cell r="EB320"/>
          <cell r="EC320" t="str">
            <v>งานเคลือบ+พิมพ์</v>
          </cell>
          <cell r="ED320" t="str">
            <v>รอART</v>
          </cell>
          <cell r="EG320"/>
          <cell r="EH320"/>
          <cell r="EI320"/>
        </row>
        <row r="321">
          <cell r="B321" t="str">
            <v>ใบรับคำสั่งซื้อ</v>
          </cell>
          <cell r="C321"/>
          <cell r="E321" t="str">
            <v>บจก.วีซีเอฟ</v>
          </cell>
          <cell r="F321" t="str">
            <v>VC193</v>
          </cell>
          <cell r="G321">
            <v>21</v>
          </cell>
          <cell r="H321">
            <v>37</v>
          </cell>
          <cell r="I321" t="str">
            <v>ขาว</v>
          </cell>
          <cell r="J321" t="str">
            <v>ใส</v>
          </cell>
          <cell r="L321">
            <v>100</v>
          </cell>
          <cell r="M321" t="str">
            <v>±</v>
          </cell>
          <cell r="N321">
            <v>5</v>
          </cell>
          <cell r="R321" t="str">
            <v>บิด</v>
          </cell>
          <cell r="T321" t="str">
            <v>ไม่สวมถุงใน</v>
          </cell>
          <cell r="U321"/>
          <cell r="V321"/>
          <cell r="X321">
            <v>45971</v>
          </cell>
          <cell r="Z321" t="str">
            <v>500กระสอบแบน</v>
          </cell>
          <cell r="AA321">
            <v>10000</v>
          </cell>
          <cell r="AB321">
            <v>0</v>
          </cell>
          <cell r="AC321">
            <v>0</v>
          </cell>
          <cell r="AD321">
            <v>0</v>
          </cell>
          <cell r="AG321"/>
          <cell r="AI321"/>
          <cell r="AJ321">
            <v>0</v>
          </cell>
          <cell r="AL321">
            <v>10000</v>
          </cell>
          <cell r="AM321"/>
          <cell r="AN321">
            <v>10500</v>
          </cell>
          <cell r="AO321" t="str">
            <v>WSWT2121670SM</v>
          </cell>
          <cell r="AQ321">
            <v>10756.900000000001</v>
          </cell>
          <cell r="AR321">
            <v>10756.900000000001</v>
          </cell>
          <cell r="AS321">
            <v>0</v>
          </cell>
          <cell r="AT321">
            <v>10756.900000000001</v>
          </cell>
          <cell r="AU321">
            <v>0</v>
          </cell>
          <cell r="BZ321" t="str">
            <v>WRWT21670/WRWT21670</v>
          </cell>
          <cell r="CA321">
            <v>0</v>
          </cell>
          <cell r="DL321" t="str">
            <v>P8</v>
          </cell>
          <cell r="DM321">
            <v>4</v>
          </cell>
          <cell r="DN321">
            <v>45971</v>
          </cell>
          <cell r="DP321">
            <v>45966</v>
          </cell>
          <cell r="DQ321">
            <v>45967</v>
          </cell>
          <cell r="DR321">
            <v>45961</v>
          </cell>
          <cell r="DS321">
            <v>45968</v>
          </cell>
          <cell r="DT321">
            <v>45969</v>
          </cell>
          <cell r="DU321">
            <v>45969</v>
          </cell>
          <cell r="DW321"/>
          <cell r="DX321"/>
          <cell r="DY321"/>
          <cell r="DZ321"/>
          <cell r="EA321"/>
          <cell r="EB321"/>
          <cell r="EC321" t="str">
            <v>งานเคลือบ+พิมพ์</v>
          </cell>
          <cell r="ED321" t="str">
            <v>รอART</v>
          </cell>
          <cell r="EG321"/>
          <cell r="EH321"/>
          <cell r="EI321"/>
        </row>
        <row r="322">
          <cell r="B322" t="str">
            <v>ใบรับคำสั่งซื้อ</v>
          </cell>
          <cell r="C322"/>
          <cell r="E322" t="str">
            <v>บจก.วีซีเอฟ</v>
          </cell>
          <cell r="F322" t="str">
            <v>รอแบบ</v>
          </cell>
          <cell r="G322">
            <v>21</v>
          </cell>
          <cell r="H322">
            <v>37</v>
          </cell>
          <cell r="I322" t="str">
            <v>ขาว</v>
          </cell>
          <cell r="J322" t="str">
            <v>ใส</v>
          </cell>
          <cell r="L322">
            <v>100</v>
          </cell>
          <cell r="M322" t="str">
            <v>±</v>
          </cell>
          <cell r="N322">
            <v>5</v>
          </cell>
          <cell r="R322" t="str">
            <v>บิด</v>
          </cell>
          <cell r="T322" t="str">
            <v>ไม่สวมถุงใน</v>
          </cell>
          <cell r="U322"/>
          <cell r="V322"/>
          <cell r="X322">
            <v>45971</v>
          </cell>
          <cell r="Z322" t="str">
            <v>500กระสอบแบน</v>
          </cell>
          <cell r="AA322">
            <v>100000</v>
          </cell>
          <cell r="AB322">
            <v>0</v>
          </cell>
          <cell r="AC322">
            <v>0</v>
          </cell>
          <cell r="AD322">
            <v>0</v>
          </cell>
          <cell r="AG322"/>
          <cell r="AI322"/>
          <cell r="AJ322">
            <v>0</v>
          </cell>
          <cell r="AL322">
            <v>100000</v>
          </cell>
          <cell r="AM322"/>
          <cell r="AN322">
            <v>105000</v>
          </cell>
          <cell r="AO322" t="str">
            <v>WSWT2121670SM</v>
          </cell>
          <cell r="AQ322">
            <v>107569.00000000001</v>
          </cell>
          <cell r="AR322">
            <v>107569.00000000001</v>
          </cell>
          <cell r="AS322">
            <v>0</v>
          </cell>
          <cell r="AT322">
            <v>107569.00000000001</v>
          </cell>
          <cell r="AU322">
            <v>0</v>
          </cell>
          <cell r="BZ322" t="str">
            <v>WRWT21670/WRWT21670</v>
          </cell>
          <cell r="CA322">
            <v>0</v>
          </cell>
          <cell r="DL322" t="str">
            <v>P8</v>
          </cell>
          <cell r="DM322">
            <v>4</v>
          </cell>
          <cell r="DN322">
            <v>45971</v>
          </cell>
          <cell r="DP322">
            <v>45966</v>
          </cell>
          <cell r="DQ322">
            <v>45967</v>
          </cell>
          <cell r="DR322">
            <v>45961</v>
          </cell>
          <cell r="DS322">
            <v>45968</v>
          </cell>
          <cell r="DT322">
            <v>45969</v>
          </cell>
          <cell r="DU322">
            <v>45969</v>
          </cell>
          <cell r="DW322"/>
          <cell r="DX322"/>
          <cell r="DY322"/>
          <cell r="DZ322"/>
          <cell r="EA322"/>
          <cell r="EB322"/>
          <cell r="EC322" t="str">
            <v>งานเคลือบ+พิมพ์</v>
          </cell>
          <cell r="ED322" t="str">
            <v>รอART</v>
          </cell>
          <cell r="EG322"/>
          <cell r="EH322"/>
          <cell r="EI322"/>
        </row>
        <row r="323">
          <cell r="B323" t="str">
            <v>ประมาณการ</v>
          </cell>
          <cell r="C323" t="str">
            <v>ประมาณการ</v>
          </cell>
          <cell r="E323" t="str">
            <v>บจก.แอมโก้เวท</v>
          </cell>
          <cell r="F323" t="str">
            <v>รอแบบ</v>
          </cell>
          <cell r="G323">
            <v>21</v>
          </cell>
          <cell r="H323">
            <v>37</v>
          </cell>
          <cell r="I323" t="str">
            <v>ขาว</v>
          </cell>
          <cell r="J323" t="str">
            <v>ใส</v>
          </cell>
          <cell r="L323">
            <v>100</v>
          </cell>
          <cell r="M323" t="str">
            <v>±</v>
          </cell>
          <cell r="N323">
            <v>5</v>
          </cell>
          <cell r="R323" t="str">
            <v>บิด</v>
          </cell>
          <cell r="T323" t="str">
            <v>ไม่สวมถุงใน</v>
          </cell>
          <cell r="U323"/>
          <cell r="V323"/>
          <cell r="X323" t="str">
            <v>รอแจ้ง</v>
          </cell>
          <cell r="Z323" t="str">
            <v>500กระสอบแบน</v>
          </cell>
          <cell r="AA323">
            <v>115000</v>
          </cell>
          <cell r="AB323">
            <v>0</v>
          </cell>
          <cell r="AC323">
            <v>0</v>
          </cell>
          <cell r="AD323">
            <v>0</v>
          </cell>
          <cell r="AG323"/>
          <cell r="AI323"/>
          <cell r="AJ323">
            <v>0</v>
          </cell>
          <cell r="AL323">
            <v>115000</v>
          </cell>
          <cell r="AM323"/>
          <cell r="AN323">
            <v>120750</v>
          </cell>
          <cell r="AO323" t="str">
            <v>WSWT2121670SM</v>
          </cell>
          <cell r="AQ323">
            <v>123704.35</v>
          </cell>
          <cell r="AR323">
            <v>105641</v>
          </cell>
          <cell r="AS323">
            <v>18063.350000000006</v>
          </cell>
          <cell r="AT323">
            <v>105641</v>
          </cell>
          <cell r="AU323">
            <v>18063.350000000006</v>
          </cell>
          <cell r="BZ323" t="str">
            <v>WRWT21670/WRWT21670</v>
          </cell>
          <cell r="CA323">
            <v>1298.9957096666672</v>
          </cell>
          <cell r="DL323" t="str">
            <v>P8</v>
          </cell>
          <cell r="DM323">
            <v>4</v>
          </cell>
          <cell r="DN323" t="str">
            <v>รอแจ้ง</v>
          </cell>
          <cell r="DP323" t="e">
            <v>#VALUE!</v>
          </cell>
          <cell r="DQ323" t="e">
            <v>#VALUE!</v>
          </cell>
          <cell r="DR323" t="e">
            <v>#VALUE!</v>
          </cell>
          <cell r="DS323" t="e">
            <v>#VALUE!</v>
          </cell>
          <cell r="DT323" t="e">
            <v>#VALUE!</v>
          </cell>
          <cell r="DU323" t="e">
            <v>#VALUE!</v>
          </cell>
          <cell r="DW323"/>
          <cell r="DX323"/>
          <cell r="DY323"/>
          <cell r="DZ323"/>
          <cell r="EA323"/>
          <cell r="EB323"/>
          <cell r="EC323" t="str">
            <v>งานเคลือบ+พิมพ์</v>
          </cell>
          <cell r="ED323" t="str">
            <v xml:space="preserve"> /</v>
          </cell>
          <cell r="EG323"/>
          <cell r="EH323"/>
          <cell r="EI323"/>
        </row>
        <row r="324">
          <cell r="B324" t="str">
            <v>MK67-001643</v>
          </cell>
          <cell r="C324">
            <v>45631</v>
          </cell>
          <cell r="E324" t="str">
            <v>บจก.ที.ซี.ยูเนี่ยน อโกรเทค</v>
          </cell>
          <cell r="F324" t="str">
            <v>Zhejiang UN</v>
          </cell>
          <cell r="G324">
            <v>21</v>
          </cell>
          <cell r="H324">
            <v>37</v>
          </cell>
          <cell r="I324" t="str">
            <v>ขาว</v>
          </cell>
          <cell r="J324" t="str">
            <v>ใส</v>
          </cell>
          <cell r="L324">
            <v>100</v>
          </cell>
          <cell r="M324" t="str">
            <v>±</v>
          </cell>
          <cell r="N324">
            <v>5</v>
          </cell>
          <cell r="R324" t="str">
            <v>ไม่</v>
          </cell>
          <cell r="T324" t="str">
            <v>ไม่สวมถุงใน</v>
          </cell>
          <cell r="U324"/>
          <cell r="V324"/>
          <cell r="X324" t="str">
            <v>รอแจ้ง</v>
          </cell>
          <cell r="Z324" t="str">
            <v xml:space="preserve">300กระสอบแบนเต็มใบ </v>
          </cell>
          <cell r="AA324">
            <v>16000</v>
          </cell>
          <cell r="AB324">
            <v>0</v>
          </cell>
          <cell r="AC324">
            <v>0</v>
          </cell>
          <cell r="AD324">
            <v>0</v>
          </cell>
          <cell r="AG324" t="str">
            <v>17/2---28/3 ลูกค้าแจ้งเลื่อน</v>
          </cell>
          <cell r="AI324"/>
          <cell r="AJ324">
            <v>0</v>
          </cell>
          <cell r="AL324">
            <v>16000</v>
          </cell>
          <cell r="AM324">
            <v>0</v>
          </cell>
          <cell r="AN324">
            <v>16800</v>
          </cell>
          <cell r="AO324" t="str">
            <v>WSWT2121670SM</v>
          </cell>
          <cell r="AQ324">
            <v>17211.04</v>
          </cell>
          <cell r="AR324">
            <v>0</v>
          </cell>
          <cell r="AS324">
            <v>17211.04</v>
          </cell>
          <cell r="AT324">
            <v>0</v>
          </cell>
          <cell r="AU324">
            <v>17211.04</v>
          </cell>
          <cell r="BZ324" t="str">
            <v>WRWT21670/WRWT21670</v>
          </cell>
          <cell r="CA324">
            <v>1237.7032565333332</v>
          </cell>
          <cell r="DL324" t="str">
            <v>P8</v>
          </cell>
          <cell r="DM324">
            <v>4</v>
          </cell>
          <cell r="DN324" t="str">
            <v>รอแจ้ง</v>
          </cell>
          <cell r="DP324" t="e">
            <v>#VALUE!</v>
          </cell>
          <cell r="DQ324" t="e">
            <v>#VALUE!</v>
          </cell>
          <cell r="DR324" t="e">
            <v>#VALUE!</v>
          </cell>
          <cell r="DS324" t="e">
            <v>#VALUE!</v>
          </cell>
          <cell r="DT324" t="e">
            <v>#VALUE!</v>
          </cell>
          <cell r="DU324" t="e">
            <v>#VALUE!</v>
          </cell>
          <cell r="DW324"/>
          <cell r="DX324"/>
          <cell r="DY324"/>
          <cell r="DZ324"/>
          <cell r="EA324"/>
          <cell r="EB324"/>
          <cell r="EC324" t="str">
            <v>งานเคลือบ+พิมพ์</v>
          </cell>
          <cell r="ED324" t="str">
            <v xml:space="preserve"> /</v>
          </cell>
          <cell r="EG324"/>
          <cell r="EH324"/>
          <cell r="EI324"/>
        </row>
        <row r="325">
          <cell r="B325" t="str">
            <v>MK67-001642</v>
          </cell>
          <cell r="C325">
            <v>45631</v>
          </cell>
          <cell r="E325" t="str">
            <v>บจก.ที.ซี.ยูเนี่ยน อโกรเทค</v>
          </cell>
          <cell r="F325" t="str">
            <v>Zhejiang UN</v>
          </cell>
          <cell r="G325">
            <v>21</v>
          </cell>
          <cell r="H325">
            <v>37</v>
          </cell>
          <cell r="I325" t="str">
            <v>ขาว</v>
          </cell>
          <cell r="J325" t="str">
            <v>ใส</v>
          </cell>
          <cell r="L325">
            <v>100</v>
          </cell>
          <cell r="M325" t="str">
            <v>±</v>
          </cell>
          <cell r="N325">
            <v>5</v>
          </cell>
          <cell r="R325" t="str">
            <v>ไม่</v>
          </cell>
          <cell r="T325" t="str">
            <v>ไม่สวมถุงใน</v>
          </cell>
          <cell r="U325"/>
          <cell r="V325"/>
          <cell r="X325" t="str">
            <v>รอแจ้ง</v>
          </cell>
          <cell r="Z325" t="str">
            <v xml:space="preserve">300กระสอบแบนเต็มใบ </v>
          </cell>
          <cell r="AA325">
            <v>9000</v>
          </cell>
          <cell r="AB325">
            <v>0</v>
          </cell>
          <cell r="AC325">
            <v>0</v>
          </cell>
          <cell r="AD325">
            <v>0</v>
          </cell>
          <cell r="AG325" t="str">
            <v>3/2---19/3 ลูกค้าแจ้งเลื่อน</v>
          </cell>
          <cell r="AI325"/>
          <cell r="AJ325">
            <v>0</v>
          </cell>
          <cell r="AL325">
            <v>9000</v>
          </cell>
          <cell r="AM325"/>
          <cell r="AN325">
            <v>9450</v>
          </cell>
          <cell r="AO325" t="str">
            <v>WSWT2121670SM</v>
          </cell>
          <cell r="AQ325">
            <v>9681.2100000000009</v>
          </cell>
          <cell r="AR325">
            <v>0</v>
          </cell>
          <cell r="AS325">
            <v>9681.2100000000009</v>
          </cell>
          <cell r="AT325">
            <v>0</v>
          </cell>
          <cell r="AU325">
            <v>9681.2100000000009</v>
          </cell>
          <cell r="BZ325" t="str">
            <v>WRWT21670/WRWT21670</v>
          </cell>
          <cell r="CA325">
            <v>696.20808180000006</v>
          </cell>
          <cell r="DL325" t="str">
            <v>P8</v>
          </cell>
          <cell r="DM325">
            <v>4</v>
          </cell>
          <cell r="DN325" t="str">
            <v>รอแจ้ง</v>
          </cell>
          <cell r="DP325" t="e">
            <v>#VALUE!</v>
          </cell>
          <cell r="DQ325" t="e">
            <v>#VALUE!</v>
          </cell>
          <cell r="DR325" t="e">
            <v>#VALUE!</v>
          </cell>
          <cell r="DS325" t="e">
            <v>#VALUE!</v>
          </cell>
          <cell r="DT325" t="e">
            <v>#VALUE!</v>
          </cell>
          <cell r="DU325" t="e">
            <v>#VALUE!</v>
          </cell>
          <cell r="DW325"/>
          <cell r="DX325"/>
          <cell r="DY325"/>
          <cell r="DZ325"/>
          <cell r="EA325"/>
          <cell r="EB325"/>
          <cell r="EC325" t="str">
            <v>งานเคลือบ+พิมพ์</v>
          </cell>
          <cell r="ED325" t="str">
            <v xml:space="preserve"> /</v>
          </cell>
          <cell r="EG325"/>
          <cell r="EH325"/>
          <cell r="EI325"/>
        </row>
        <row r="326">
          <cell r="B326" t="str">
            <v>MK68-001036</v>
          </cell>
          <cell r="C326">
            <v>45896</v>
          </cell>
          <cell r="E326" t="str">
            <v>บจก.เอพีเอ็ม อะโกร</v>
          </cell>
          <cell r="F326" t="str">
            <v>โมโม่ 491</v>
          </cell>
          <cell r="G326">
            <v>21</v>
          </cell>
          <cell r="H326">
            <v>38</v>
          </cell>
          <cell r="I326" t="str">
            <v>ขาว</v>
          </cell>
          <cell r="J326" t="str">
            <v>ใส</v>
          </cell>
          <cell r="L326">
            <v>102</v>
          </cell>
          <cell r="M326" t="str">
            <v>±</v>
          </cell>
          <cell r="N326">
            <v>5</v>
          </cell>
          <cell r="R326" t="str">
            <v>จับจีบ</v>
          </cell>
          <cell r="T326">
            <v>22</v>
          </cell>
          <cell r="U326">
            <v>40</v>
          </cell>
          <cell r="V326">
            <v>40</v>
          </cell>
          <cell r="X326" t="str">
            <v>รอแจ้ง</v>
          </cell>
          <cell r="Z326" t="str">
            <v>500กระสอบแบน</v>
          </cell>
          <cell r="AA326">
            <v>3000</v>
          </cell>
          <cell r="AB326">
            <v>65.13122457599998</v>
          </cell>
          <cell r="AC326">
            <v>0</v>
          </cell>
          <cell r="AD326">
            <v>65.13122457599998</v>
          </cell>
          <cell r="AG326"/>
          <cell r="AI326"/>
          <cell r="AJ326">
            <v>0</v>
          </cell>
          <cell r="AL326">
            <v>3000</v>
          </cell>
          <cell r="AM326"/>
          <cell r="AN326">
            <v>3150</v>
          </cell>
          <cell r="AO326" t="str">
            <v>WSWT2121670SM</v>
          </cell>
          <cell r="AQ326">
            <v>3310.89</v>
          </cell>
          <cell r="AR326">
            <v>0</v>
          </cell>
          <cell r="AS326">
            <v>3310.89</v>
          </cell>
          <cell r="AT326">
            <v>0</v>
          </cell>
          <cell r="AU326">
            <v>3310.89</v>
          </cell>
          <cell r="BZ326" t="str">
            <v>WRWT21670/WRWT21670</v>
          </cell>
          <cell r="CA326">
            <v>238.09713619999999</v>
          </cell>
          <cell r="DL326" t="str">
            <v>P8</v>
          </cell>
          <cell r="DM326">
            <v>4</v>
          </cell>
          <cell r="DN326" t="str">
            <v>รอแจ้ง</v>
          </cell>
          <cell r="DP326" t="e">
            <v>#VALUE!</v>
          </cell>
          <cell r="DQ326" t="e">
            <v>#VALUE!</v>
          </cell>
          <cell r="DR326" t="e">
            <v>#VALUE!</v>
          </cell>
          <cell r="DS326" t="e">
            <v>#VALUE!</v>
          </cell>
          <cell r="DT326" t="e">
            <v>#VALUE!</v>
          </cell>
          <cell r="DU326" t="e">
            <v>#VALUE!</v>
          </cell>
          <cell r="DW326" t="e">
            <v>#VALUE!</v>
          </cell>
          <cell r="DX326"/>
          <cell r="DY326"/>
          <cell r="DZ326"/>
          <cell r="EA326"/>
          <cell r="EB326"/>
          <cell r="EC326" t="str">
            <v>งานเคลือบ+พิมพ์</v>
          </cell>
          <cell r="ED326" t="str">
            <v xml:space="preserve"> /</v>
          </cell>
          <cell r="EG326"/>
          <cell r="EH326"/>
          <cell r="EI326"/>
        </row>
        <row r="327">
          <cell r="B327" t="str">
            <v>MK68-001038</v>
          </cell>
          <cell r="C327">
            <v>45896</v>
          </cell>
          <cell r="E327" t="str">
            <v>บจก.เอพีเอ็ม อะโกร</v>
          </cell>
          <cell r="F327" t="str">
            <v>โมโม่ 492</v>
          </cell>
          <cell r="G327">
            <v>21</v>
          </cell>
          <cell r="H327">
            <v>38</v>
          </cell>
          <cell r="I327" t="str">
            <v>ขาว</v>
          </cell>
          <cell r="J327" t="str">
            <v>ใส</v>
          </cell>
          <cell r="L327">
            <v>102</v>
          </cell>
          <cell r="M327" t="str">
            <v>±</v>
          </cell>
          <cell r="N327">
            <v>5</v>
          </cell>
          <cell r="R327" t="str">
            <v>จับจีบ</v>
          </cell>
          <cell r="T327">
            <v>22</v>
          </cell>
          <cell r="U327">
            <v>40</v>
          </cell>
          <cell r="V327">
            <v>40</v>
          </cell>
          <cell r="X327" t="str">
            <v>รอแจ้ง</v>
          </cell>
          <cell r="Z327" t="str">
            <v>500กระสอบแบน</v>
          </cell>
          <cell r="AA327">
            <v>5000</v>
          </cell>
          <cell r="AB327">
            <v>108.55204095999999</v>
          </cell>
          <cell r="AC327">
            <v>0</v>
          </cell>
          <cell r="AD327">
            <v>108.55204095999999</v>
          </cell>
          <cell r="AG327"/>
          <cell r="AI327"/>
          <cell r="AJ327">
            <v>0</v>
          </cell>
          <cell r="AL327">
            <v>5000</v>
          </cell>
          <cell r="AM327"/>
          <cell r="AN327">
            <v>5250</v>
          </cell>
          <cell r="AO327" t="str">
            <v>WSWT2121670SM</v>
          </cell>
          <cell r="AQ327">
            <v>5518.15</v>
          </cell>
          <cell r="AR327">
            <v>0</v>
          </cell>
          <cell r="AS327">
            <v>5518.15</v>
          </cell>
          <cell r="AT327">
            <v>0</v>
          </cell>
          <cell r="AU327">
            <v>5518.15</v>
          </cell>
          <cell r="BZ327" t="str">
            <v>WRWT21670/WRWT21670</v>
          </cell>
          <cell r="CA327">
            <v>396.82856033333326</v>
          </cell>
          <cell r="DL327" t="str">
            <v>P8</v>
          </cell>
          <cell r="DM327">
            <v>4</v>
          </cell>
          <cell r="DN327" t="str">
            <v>รอแจ้ง</v>
          </cell>
          <cell r="DP327" t="e">
            <v>#VALUE!</v>
          </cell>
          <cell r="DQ327" t="e">
            <v>#VALUE!</v>
          </cell>
          <cell r="DR327" t="e">
            <v>#VALUE!</v>
          </cell>
          <cell r="DS327" t="e">
            <v>#VALUE!</v>
          </cell>
          <cell r="DT327" t="e">
            <v>#VALUE!</v>
          </cell>
          <cell r="DU327" t="e">
            <v>#VALUE!</v>
          </cell>
          <cell r="DW327" t="e">
            <v>#VALUE!</v>
          </cell>
          <cell r="DX327"/>
          <cell r="DY327"/>
          <cell r="DZ327"/>
          <cell r="EA327"/>
          <cell r="EB327"/>
          <cell r="EC327" t="str">
            <v>งานเคลือบ+พิมพ์</v>
          </cell>
          <cell r="ED327" t="str">
            <v xml:space="preserve"> /</v>
          </cell>
          <cell r="EG327"/>
          <cell r="EH327"/>
          <cell r="EI327"/>
        </row>
        <row r="328">
          <cell r="B328" t="str">
            <v>MK68-001037</v>
          </cell>
          <cell r="C328">
            <v>45896</v>
          </cell>
          <cell r="E328" t="str">
            <v>บจก.เอพีเอ็ม อะโกร</v>
          </cell>
          <cell r="F328" t="str">
            <v>โมโม่ 401</v>
          </cell>
          <cell r="G328">
            <v>21</v>
          </cell>
          <cell r="H328">
            <v>38</v>
          </cell>
          <cell r="I328" t="str">
            <v>ขาว</v>
          </cell>
          <cell r="J328" t="str">
            <v>ใส</v>
          </cell>
          <cell r="L328">
            <v>102</v>
          </cell>
          <cell r="M328" t="str">
            <v>±</v>
          </cell>
          <cell r="N328">
            <v>5</v>
          </cell>
          <cell r="R328" t="str">
            <v>จับจีบ</v>
          </cell>
          <cell r="T328">
            <v>22</v>
          </cell>
          <cell r="U328">
            <v>40</v>
          </cell>
          <cell r="V328">
            <v>40</v>
          </cell>
          <cell r="X328" t="str">
            <v>รอแจ้ง</v>
          </cell>
          <cell r="Z328" t="str">
            <v>500กระสอบแบน</v>
          </cell>
          <cell r="AA328">
            <v>3000</v>
          </cell>
          <cell r="AB328">
            <v>65.13122457599998</v>
          </cell>
          <cell r="AC328">
            <v>0</v>
          </cell>
          <cell r="AD328">
            <v>65.13122457599998</v>
          </cell>
          <cell r="AG328"/>
          <cell r="AI328"/>
          <cell r="AJ328">
            <v>0</v>
          </cell>
          <cell r="AL328">
            <v>3000</v>
          </cell>
          <cell r="AM328"/>
          <cell r="AN328">
            <v>3150</v>
          </cell>
          <cell r="AO328" t="str">
            <v>WSWT2121670SM</v>
          </cell>
          <cell r="AQ328">
            <v>3310.89</v>
          </cell>
          <cell r="AR328">
            <v>0</v>
          </cell>
          <cell r="AS328">
            <v>3310.89</v>
          </cell>
          <cell r="AT328">
            <v>0</v>
          </cell>
          <cell r="AU328">
            <v>3310.89</v>
          </cell>
          <cell r="BZ328" t="str">
            <v>WRWT21670/WRWT21670</v>
          </cell>
          <cell r="CA328">
            <v>238.09713619999999</v>
          </cell>
          <cell r="DL328" t="str">
            <v>P8</v>
          </cell>
          <cell r="DM328">
            <v>4</v>
          </cell>
          <cell r="DN328" t="str">
            <v>รอแจ้ง</v>
          </cell>
          <cell r="DP328" t="e">
            <v>#VALUE!</v>
          </cell>
          <cell r="DQ328" t="e">
            <v>#VALUE!</v>
          </cell>
          <cell r="DR328" t="e">
            <v>#VALUE!</v>
          </cell>
          <cell r="DS328" t="e">
            <v>#VALUE!</v>
          </cell>
          <cell r="DT328" t="e">
            <v>#VALUE!</v>
          </cell>
          <cell r="DU328" t="e">
            <v>#VALUE!</v>
          </cell>
          <cell r="DW328" t="e">
            <v>#VALUE!</v>
          </cell>
          <cell r="DX328"/>
          <cell r="DY328"/>
          <cell r="DZ328"/>
          <cell r="EA328"/>
          <cell r="EB328"/>
          <cell r="EC328" t="str">
            <v>งานเคลือบ+พิมพ์</v>
          </cell>
          <cell r="ED328" t="str">
            <v xml:space="preserve"> /</v>
          </cell>
          <cell r="EG328"/>
          <cell r="EH328"/>
          <cell r="EI328"/>
        </row>
        <row r="329">
          <cell r="B329" t="str">
            <v>MK68-001103</v>
          </cell>
          <cell r="C329">
            <v>45911</v>
          </cell>
          <cell r="E329" t="str">
            <v>บจก.เอพีเอ็ม อะโกร</v>
          </cell>
          <cell r="F329" t="str">
            <v>ฟีล กู๊ด 892</v>
          </cell>
          <cell r="G329">
            <v>21</v>
          </cell>
          <cell r="H329">
            <v>38</v>
          </cell>
          <cell r="I329" t="str">
            <v>ขาว</v>
          </cell>
          <cell r="J329" t="str">
            <v>ใส</v>
          </cell>
          <cell r="L329">
            <v>102</v>
          </cell>
          <cell r="M329" t="str">
            <v>±</v>
          </cell>
          <cell r="N329">
            <v>5</v>
          </cell>
          <cell r="R329" t="str">
            <v>บิด</v>
          </cell>
          <cell r="T329">
            <v>22</v>
          </cell>
          <cell r="U329">
            <v>40</v>
          </cell>
          <cell r="V329">
            <v>40</v>
          </cell>
          <cell r="X329" t="str">
            <v>รอแจ้ง</v>
          </cell>
          <cell r="Z329" t="str">
            <v>500กระสอบแบน</v>
          </cell>
          <cell r="AA329">
            <v>3000</v>
          </cell>
          <cell r="AB329">
            <v>65.13122457599998</v>
          </cell>
          <cell r="AC329">
            <v>0</v>
          </cell>
          <cell r="AD329">
            <v>65.13122457599998</v>
          </cell>
          <cell r="AG329"/>
          <cell r="AI329"/>
          <cell r="AJ329">
            <v>0</v>
          </cell>
          <cell r="AL329">
            <v>3000</v>
          </cell>
          <cell r="AM329"/>
          <cell r="AN329">
            <v>3150</v>
          </cell>
          <cell r="AO329" t="str">
            <v>WSWT2121670SM</v>
          </cell>
          <cell r="AQ329">
            <v>3310.89</v>
          </cell>
          <cell r="AR329">
            <v>0</v>
          </cell>
          <cell r="AS329">
            <v>3310.89</v>
          </cell>
          <cell r="AT329">
            <v>0</v>
          </cell>
          <cell r="AU329">
            <v>3310.89</v>
          </cell>
          <cell r="BZ329" t="str">
            <v>WRWT21670/WRWT21670</v>
          </cell>
          <cell r="CA329">
            <v>238.09713619999999</v>
          </cell>
          <cell r="DL329" t="str">
            <v>P8</v>
          </cell>
          <cell r="DM329">
            <v>4</v>
          </cell>
          <cell r="DN329" t="str">
            <v>รอแจ้ง</v>
          </cell>
          <cell r="DP329" t="e">
            <v>#VALUE!</v>
          </cell>
          <cell r="DQ329" t="e">
            <v>#VALUE!</v>
          </cell>
          <cell r="DR329" t="e">
            <v>#VALUE!</v>
          </cell>
          <cell r="DS329" t="e">
            <v>#VALUE!</v>
          </cell>
          <cell r="DT329" t="e">
            <v>#VALUE!</v>
          </cell>
          <cell r="DU329" t="e">
            <v>#VALUE!</v>
          </cell>
          <cell r="DW329" t="e">
            <v>#VALUE!</v>
          </cell>
          <cell r="DX329"/>
          <cell r="DY329"/>
          <cell r="DZ329"/>
          <cell r="EA329"/>
          <cell r="EB329"/>
          <cell r="EC329" t="str">
            <v>งานเคลือบ+พิมพ์</v>
          </cell>
          <cell r="ED329" t="str">
            <v xml:space="preserve"> /</v>
          </cell>
          <cell r="EG329"/>
          <cell r="EH329"/>
          <cell r="EI329"/>
        </row>
        <row r="330">
          <cell r="B330" t="str">
            <v>ประมาณการ</v>
          </cell>
          <cell r="C330" t="str">
            <v>ประมาณการ</v>
          </cell>
          <cell r="E330" t="str">
            <v>บจก.ที.ซี.ยูเนี่ยน อโกรเทค</v>
          </cell>
          <cell r="F330" t="str">
            <v>Zhejiang UN</v>
          </cell>
          <cell r="G330">
            <v>21</v>
          </cell>
          <cell r="H330">
            <v>37</v>
          </cell>
          <cell r="I330" t="str">
            <v>ขาว</v>
          </cell>
          <cell r="J330" t="str">
            <v>ใส</v>
          </cell>
          <cell r="L330">
            <v>100</v>
          </cell>
          <cell r="M330" t="str">
            <v>±</v>
          </cell>
          <cell r="N330">
            <v>5</v>
          </cell>
          <cell r="R330" t="str">
            <v>ไม่</v>
          </cell>
          <cell r="T330" t="str">
            <v>ไม่สวมถุงใน</v>
          </cell>
          <cell r="U330"/>
          <cell r="V330"/>
          <cell r="X330" t="str">
            <v>รอแจ้ง</v>
          </cell>
          <cell r="Z330" t="str">
            <v xml:space="preserve">300กระสอบแบนเต็มใบ </v>
          </cell>
          <cell r="AA330">
            <v>10000</v>
          </cell>
          <cell r="AB330">
            <v>0</v>
          </cell>
          <cell r="AC330">
            <v>0</v>
          </cell>
          <cell r="AD330">
            <v>0</v>
          </cell>
          <cell r="AG330"/>
          <cell r="AI330"/>
          <cell r="AJ330">
            <v>0</v>
          </cell>
          <cell r="AL330">
            <v>10000</v>
          </cell>
          <cell r="AM330"/>
          <cell r="AN330">
            <v>10500</v>
          </cell>
          <cell r="AO330" t="str">
            <v>WSWT2121670SM</v>
          </cell>
          <cell r="AQ330">
            <v>10756.900000000001</v>
          </cell>
          <cell r="AR330">
            <v>0</v>
          </cell>
          <cell r="AS330">
            <v>10756.900000000001</v>
          </cell>
          <cell r="AT330">
            <v>0</v>
          </cell>
          <cell r="AU330">
            <v>10756.900000000001</v>
          </cell>
          <cell r="BZ330" t="str">
            <v>WRWT21670/WRWT21670</v>
          </cell>
          <cell r="CA330">
            <v>773.56453533333331</v>
          </cell>
          <cell r="DL330" t="str">
            <v>P8</v>
          </cell>
          <cell r="DM330">
            <v>4</v>
          </cell>
          <cell r="DN330" t="str">
            <v>รอแจ้ง</v>
          </cell>
          <cell r="DP330" t="e">
            <v>#VALUE!</v>
          </cell>
          <cell r="DQ330" t="e">
            <v>#VALUE!</v>
          </cell>
          <cell r="DR330" t="e">
            <v>#VALUE!</v>
          </cell>
          <cell r="DS330" t="e">
            <v>#VALUE!</v>
          </cell>
          <cell r="DT330" t="e">
            <v>#VALUE!</v>
          </cell>
          <cell r="DU330" t="e">
            <v>#VALUE!</v>
          </cell>
          <cell r="DW330"/>
          <cell r="DX330"/>
          <cell r="DY330"/>
          <cell r="DZ330"/>
          <cell r="EA330"/>
          <cell r="EB330"/>
          <cell r="EC330" t="str">
            <v>งานเคลือบ+พิมพ์</v>
          </cell>
          <cell r="ED330" t="str">
            <v xml:space="preserve"> /</v>
          </cell>
          <cell r="EG330"/>
          <cell r="EH330"/>
          <cell r="EI330"/>
        </row>
        <row r="331">
          <cell r="B331" t="str">
            <v>MK68-000893</v>
          </cell>
          <cell r="C331">
            <v>45854</v>
          </cell>
          <cell r="E331" t="str">
            <v>บจก.เอสพีเอ็ม อาหารสัตว์</v>
          </cell>
          <cell r="F331" t="str">
            <v>มาซู ฟีดจี041</v>
          </cell>
          <cell r="G331">
            <v>21</v>
          </cell>
          <cell r="H331">
            <v>38</v>
          </cell>
          <cell r="I331" t="str">
            <v>ขาว</v>
          </cell>
          <cell r="J331" t="str">
            <v>ด้าน</v>
          </cell>
          <cell r="L331">
            <v>102</v>
          </cell>
          <cell r="M331" t="str">
            <v>±</v>
          </cell>
          <cell r="N331">
            <v>5</v>
          </cell>
          <cell r="R331" t="str">
            <v>บิด</v>
          </cell>
          <cell r="T331">
            <v>22</v>
          </cell>
          <cell r="U331">
            <v>40</v>
          </cell>
          <cell r="V331">
            <v>40</v>
          </cell>
          <cell r="X331" t="str">
            <v>รอแจ้ง</v>
          </cell>
          <cell r="Z331" t="str">
            <v>500กระสอบแบน</v>
          </cell>
          <cell r="AA331">
            <v>3000</v>
          </cell>
          <cell r="AB331">
            <v>65.13122457599998</v>
          </cell>
          <cell r="AC331">
            <v>0</v>
          </cell>
          <cell r="AD331">
            <v>65.13122457599998</v>
          </cell>
          <cell r="AG331"/>
          <cell r="AI331"/>
          <cell r="AJ331">
            <v>0</v>
          </cell>
          <cell r="AL331">
            <v>3000</v>
          </cell>
          <cell r="AM331"/>
          <cell r="AN331">
            <v>3150</v>
          </cell>
          <cell r="AO331" t="str">
            <v>WSWT2121670SM</v>
          </cell>
          <cell r="AQ331">
            <v>3310.89</v>
          </cell>
          <cell r="AR331">
            <v>0</v>
          </cell>
          <cell r="AS331">
            <v>3310.89</v>
          </cell>
          <cell r="AT331">
            <v>0</v>
          </cell>
          <cell r="AU331">
            <v>3310.89</v>
          </cell>
          <cell r="BZ331" t="str">
            <v>WRWT21670/WRWT21670</v>
          </cell>
          <cell r="CA331">
            <v>238.09713619999999</v>
          </cell>
          <cell r="DL331" t="str">
            <v>P8</v>
          </cell>
          <cell r="DM331">
            <v>4</v>
          </cell>
          <cell r="DN331" t="str">
            <v>รอแจ้ง</v>
          </cell>
          <cell r="DP331" t="e">
            <v>#VALUE!</v>
          </cell>
          <cell r="DQ331" t="e">
            <v>#VALUE!</v>
          </cell>
          <cell r="DR331" t="e">
            <v>#VALUE!</v>
          </cell>
          <cell r="DS331" t="e">
            <v>#VALUE!</v>
          </cell>
          <cell r="DT331" t="e">
            <v>#VALUE!</v>
          </cell>
          <cell r="DU331" t="e">
            <v>#VALUE!</v>
          </cell>
          <cell r="DW331" t="e">
            <v>#VALUE!</v>
          </cell>
          <cell r="DX331"/>
          <cell r="DY331"/>
          <cell r="DZ331"/>
          <cell r="EA331"/>
          <cell r="EB331"/>
          <cell r="EC331" t="str">
            <v>งานเคลือบ+พิมพ์</v>
          </cell>
          <cell r="ED331" t="str">
            <v xml:space="preserve"> /</v>
          </cell>
          <cell r="EG331"/>
          <cell r="EH331"/>
          <cell r="EI331"/>
        </row>
        <row r="332">
          <cell r="B332" t="str">
            <v>MK68-000804</v>
          </cell>
          <cell r="C332">
            <v>45826</v>
          </cell>
          <cell r="E332" t="str">
            <v>บจก.เอพีเอ็ม อะโกร</v>
          </cell>
          <cell r="F332" t="str">
            <v>ฟีล กู๊ด 802</v>
          </cell>
          <cell r="G332">
            <v>21</v>
          </cell>
          <cell r="H332">
            <v>38</v>
          </cell>
          <cell r="I332" t="str">
            <v>ขาว</v>
          </cell>
          <cell r="J332" t="str">
            <v>ใส</v>
          </cell>
          <cell r="L332">
            <v>102</v>
          </cell>
          <cell r="M332" t="str">
            <v>±</v>
          </cell>
          <cell r="N332">
            <v>5</v>
          </cell>
          <cell r="R332" t="str">
            <v>บิด</v>
          </cell>
          <cell r="T332">
            <v>22</v>
          </cell>
          <cell r="U332">
            <v>40</v>
          </cell>
          <cell r="V332">
            <v>40</v>
          </cell>
          <cell r="X332" t="str">
            <v>รอแจ้ง</v>
          </cell>
          <cell r="Z332" t="str">
            <v>500กระสอบแบน</v>
          </cell>
          <cell r="AA332">
            <v>8000</v>
          </cell>
          <cell r="AB332">
            <v>163.47937368575995</v>
          </cell>
          <cell r="AC332">
            <v>0</v>
          </cell>
          <cell r="AD332">
            <v>163.47937368575995</v>
          </cell>
          <cell r="AG332"/>
          <cell r="AI332"/>
          <cell r="AJ332">
            <v>470</v>
          </cell>
          <cell r="AL332">
            <v>7530</v>
          </cell>
          <cell r="AM332"/>
          <cell r="AN332">
            <v>7906.5</v>
          </cell>
          <cell r="AO332" t="str">
            <v>WSWT2121670SM</v>
          </cell>
          <cell r="AQ332">
            <v>8310.3338999999996</v>
          </cell>
          <cell r="AR332">
            <v>0</v>
          </cell>
          <cell r="AS332">
            <v>8310.3338999999996</v>
          </cell>
          <cell r="AT332">
            <v>0</v>
          </cell>
          <cell r="AU332">
            <v>8310.3338999999996</v>
          </cell>
          <cell r="BZ332" t="str">
            <v>WRWT21670/WRWT21670</v>
          </cell>
          <cell r="CA332">
            <v>597.62381186199991</v>
          </cell>
          <cell r="DL332" t="str">
            <v>P8</v>
          </cell>
          <cell r="DM332">
            <v>4</v>
          </cell>
          <cell r="DN332" t="str">
            <v>รอแจ้ง</v>
          </cell>
          <cell r="DP332" t="e">
            <v>#VALUE!</v>
          </cell>
          <cell r="DQ332" t="e">
            <v>#VALUE!</v>
          </cell>
          <cell r="DR332" t="e">
            <v>#VALUE!</v>
          </cell>
          <cell r="DS332" t="e">
            <v>#VALUE!</v>
          </cell>
          <cell r="DT332" t="e">
            <v>#VALUE!</v>
          </cell>
          <cell r="DU332" t="e">
            <v>#VALUE!</v>
          </cell>
          <cell r="DW332" t="e">
            <v>#VALUE!</v>
          </cell>
          <cell r="DX332"/>
          <cell r="DY332"/>
          <cell r="DZ332"/>
          <cell r="EA332"/>
          <cell r="EB332"/>
          <cell r="EC332" t="str">
            <v>งานเคลือบ+พิมพ์</v>
          </cell>
          <cell r="ED332" t="str">
            <v xml:space="preserve"> /</v>
          </cell>
          <cell r="EG332"/>
          <cell r="EH332"/>
          <cell r="EI332"/>
        </row>
        <row r="333">
          <cell r="B333" t="str">
            <v>MK66-000701</v>
          </cell>
          <cell r="C333">
            <v>45066</v>
          </cell>
          <cell r="E333" t="str">
            <v>บจก.เอสพีเอ็ม อาหารสัตว์</v>
          </cell>
          <cell r="F333" t="str">
            <v>มาซูฟีด ซี041</v>
          </cell>
          <cell r="G333">
            <v>21</v>
          </cell>
          <cell r="H333">
            <v>38</v>
          </cell>
          <cell r="I333" t="str">
            <v>ขาว</v>
          </cell>
          <cell r="J333" t="str">
            <v>ด้าน</v>
          </cell>
          <cell r="L333">
            <v>102</v>
          </cell>
          <cell r="M333" t="str">
            <v>±</v>
          </cell>
          <cell r="N333">
            <v>5</v>
          </cell>
          <cell r="R333" t="str">
            <v>บิด</v>
          </cell>
          <cell r="T333">
            <v>22</v>
          </cell>
          <cell r="U333">
            <v>40</v>
          </cell>
          <cell r="V333">
            <v>40</v>
          </cell>
          <cell r="X333" t="str">
            <v>รอแจ้ง</v>
          </cell>
          <cell r="Z333" t="str">
            <v>500กระสอบแบน</v>
          </cell>
          <cell r="AA333">
            <v>5000</v>
          </cell>
          <cell r="AB333">
            <v>108.55204095999999</v>
          </cell>
          <cell r="AC333">
            <v>0</v>
          </cell>
          <cell r="AD333">
            <v>108.55204095999999</v>
          </cell>
          <cell r="AG333"/>
          <cell r="AI333"/>
          <cell r="AJ333">
            <v>0</v>
          </cell>
          <cell r="AL333">
            <v>5000</v>
          </cell>
          <cell r="AM333"/>
          <cell r="AN333">
            <v>5250</v>
          </cell>
          <cell r="AO333" t="str">
            <v>WSWT2121670SM</v>
          </cell>
          <cell r="AQ333">
            <v>5518.15</v>
          </cell>
          <cell r="AR333">
            <v>0</v>
          </cell>
          <cell r="AS333">
            <v>5518.15</v>
          </cell>
          <cell r="AT333">
            <v>0</v>
          </cell>
          <cell r="AU333">
            <v>5518.15</v>
          </cell>
          <cell r="BZ333" t="str">
            <v>WRWT21670/WRWT21670</v>
          </cell>
          <cell r="CA333">
            <v>396.82856033333326</v>
          </cell>
          <cell r="DL333" t="str">
            <v>P8</v>
          </cell>
          <cell r="DM333">
            <v>4</v>
          </cell>
          <cell r="DN333" t="str">
            <v>รอแจ้ง</v>
          </cell>
          <cell r="DP333" t="e">
            <v>#VALUE!</v>
          </cell>
          <cell r="DQ333" t="e">
            <v>#VALUE!</v>
          </cell>
          <cell r="DR333" t="e">
            <v>#VALUE!</v>
          </cell>
          <cell r="DS333" t="e">
            <v>#VALUE!</v>
          </cell>
          <cell r="DT333" t="e">
            <v>#VALUE!</v>
          </cell>
          <cell r="DU333" t="e">
            <v>#VALUE!</v>
          </cell>
          <cell r="DW333" t="e">
            <v>#VALUE!</v>
          </cell>
          <cell r="DX333"/>
          <cell r="DY333"/>
          <cell r="DZ333"/>
          <cell r="EA333"/>
          <cell r="EB333"/>
          <cell r="EC333" t="str">
            <v>งานเคลือบ+พิมพ์</v>
          </cell>
          <cell r="ED333" t="str">
            <v xml:space="preserve"> /</v>
          </cell>
          <cell r="EG333"/>
          <cell r="EH333"/>
          <cell r="EI333"/>
        </row>
        <row r="334">
          <cell r="B334">
            <v>0</v>
          </cell>
          <cell r="C334"/>
          <cell r="E334"/>
          <cell r="F334"/>
          <cell r="G334">
            <v>21</v>
          </cell>
          <cell r="H334">
            <v>37</v>
          </cell>
          <cell r="I334"/>
          <cell r="J334"/>
          <cell r="L334">
            <v>74</v>
          </cell>
          <cell r="M334" t="str">
            <v>±</v>
          </cell>
          <cell r="N334">
            <v>5</v>
          </cell>
          <cell r="R334"/>
          <cell r="T334"/>
          <cell r="U334"/>
          <cell r="V334"/>
          <cell r="X334"/>
          <cell r="Z334"/>
          <cell r="AA334"/>
          <cell r="AB334"/>
          <cell r="AC334" t="str">
            <v>ว</v>
          </cell>
          <cell r="AD334"/>
          <cell r="AG334"/>
          <cell r="AI334" t="str">
            <v>ระบุในSD</v>
          </cell>
          <cell r="AJ334"/>
          <cell r="AL334">
            <v>0</v>
          </cell>
          <cell r="AM334"/>
          <cell r="AN334">
            <v>0</v>
          </cell>
          <cell r="AO334" t="str">
            <v>WSWT2121670SM</v>
          </cell>
          <cell r="AQ334">
            <v>423149.48390000017</v>
          </cell>
          <cell r="AR334">
            <v>334846.79000000004</v>
          </cell>
          <cell r="AS334">
            <v>88302.693899999998</v>
          </cell>
          <cell r="AT334">
            <v>334846.79000000004</v>
          </cell>
          <cell r="AU334">
            <v>88302.693899999998</v>
          </cell>
          <cell r="BZ334" t="str">
            <v>WRWT210670/WRWT21670</v>
          </cell>
          <cell r="CA334">
            <v>0</v>
          </cell>
          <cell r="DL334"/>
          <cell r="DM334" t="str">
            <v>Lead time</v>
          </cell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>
            <v>0</v>
          </cell>
          <cell r="EI334">
            <v>0</v>
          </cell>
        </row>
        <row r="335">
          <cell r="B335">
            <v>0</v>
          </cell>
          <cell r="C335"/>
          <cell r="E335"/>
          <cell r="F335"/>
          <cell r="G335">
            <v>21.6</v>
          </cell>
          <cell r="H335">
            <v>34</v>
          </cell>
          <cell r="I335"/>
          <cell r="J335"/>
          <cell r="L335">
            <v>97</v>
          </cell>
          <cell r="M335" t="str">
            <v>±</v>
          </cell>
          <cell r="N335">
            <v>5</v>
          </cell>
          <cell r="R335"/>
          <cell r="T335"/>
          <cell r="U335"/>
          <cell r="V335"/>
          <cell r="X335"/>
          <cell r="Z335"/>
          <cell r="AA335"/>
          <cell r="AB335">
            <v>0</v>
          </cell>
          <cell r="AC335">
            <v>0</v>
          </cell>
          <cell r="AD335"/>
          <cell r="AG335"/>
          <cell r="AI335" t="str">
            <v>ระบุในSD</v>
          </cell>
          <cell r="AJ335"/>
          <cell r="AL335">
            <v>0</v>
          </cell>
          <cell r="AM335"/>
          <cell r="AN335">
            <v>0</v>
          </cell>
          <cell r="AO335" t="str">
            <v>WSWT2221940</v>
          </cell>
          <cell r="AQ335" t="e">
            <v>#REF!</v>
          </cell>
          <cell r="AR335" t="e">
            <v>#REF!</v>
          </cell>
          <cell r="AS335" t="e">
            <v>#REF!</v>
          </cell>
          <cell r="AT335" t="e">
            <v>#REF!</v>
          </cell>
          <cell r="AU335" t="e">
            <v>#REF!</v>
          </cell>
          <cell r="BZ335" t="str">
            <v>WRWT21940/WRWT21940</v>
          </cell>
          <cell r="CA335">
            <v>0</v>
          </cell>
          <cell r="DL335"/>
          <cell r="DM335" t="str">
            <v>Lead time</v>
          </cell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>
            <v>0</v>
          </cell>
        </row>
        <row r="336">
          <cell r="B336" t="str">
            <v>ประมาณการ</v>
          </cell>
          <cell r="C336" t="str">
            <v>ประมาณการ</v>
          </cell>
          <cell r="E336" t="str">
            <v>พันธุ์ข้าว</v>
          </cell>
          <cell r="F336" t="str">
            <v>พันธุ์ข้าว</v>
          </cell>
          <cell r="G336">
            <v>23</v>
          </cell>
          <cell r="H336">
            <v>34</v>
          </cell>
          <cell r="I336" t="str">
            <v>ขาว</v>
          </cell>
          <cell r="J336"/>
          <cell r="L336">
            <v>68</v>
          </cell>
          <cell r="M336" t="str">
            <v>±</v>
          </cell>
          <cell r="N336">
            <v>5</v>
          </cell>
          <cell r="R336" t="str">
            <v>บิด</v>
          </cell>
          <cell r="T336" t="str">
            <v>ไม่สวมถุงใน</v>
          </cell>
          <cell r="U336"/>
          <cell r="V336"/>
          <cell r="X336">
            <v>45961</v>
          </cell>
          <cell r="Z336" t="str">
            <v>500กระสอบ</v>
          </cell>
          <cell r="AA336">
            <v>30000</v>
          </cell>
          <cell r="AB336">
            <v>0</v>
          </cell>
          <cell r="AC336">
            <v>0</v>
          </cell>
          <cell r="AD336">
            <v>0</v>
          </cell>
          <cell r="AG336"/>
          <cell r="AI336"/>
          <cell r="AJ336">
            <v>0</v>
          </cell>
          <cell r="AL336">
            <v>30000</v>
          </cell>
          <cell r="AM336"/>
          <cell r="AN336">
            <v>31500</v>
          </cell>
          <cell r="AO336" t="str">
            <v>WSWT2325650</v>
          </cell>
          <cell r="AQ336">
            <v>29756.100000000002</v>
          </cell>
          <cell r="AR336">
            <v>29756.100000000002</v>
          </cell>
          <cell r="AS336">
            <v>0</v>
          </cell>
          <cell r="AT336">
            <v>0</v>
          </cell>
          <cell r="AU336">
            <v>0</v>
          </cell>
          <cell r="BZ336" t="str">
            <v>WRWT25650/WRWT25650</v>
          </cell>
          <cell r="CA336">
            <v>0</v>
          </cell>
          <cell r="DL336" t="str">
            <v>P7</v>
          </cell>
          <cell r="DM336">
            <v>2</v>
          </cell>
          <cell r="DN336">
            <v>45961</v>
          </cell>
          <cell r="DP336">
            <v>45956</v>
          </cell>
          <cell r="DQ336"/>
          <cell r="DR336">
            <v>45952</v>
          </cell>
          <cell r="DS336">
            <v>45959</v>
          </cell>
          <cell r="DT336">
            <v>45960</v>
          </cell>
          <cell r="DU336">
            <v>45960</v>
          </cell>
          <cell r="DW336"/>
          <cell r="DX336"/>
          <cell r="DY336"/>
          <cell r="DZ336"/>
          <cell r="EA336"/>
          <cell r="EB336"/>
          <cell r="EC336" t="str">
            <v>งานพิมพ์</v>
          </cell>
          <cell r="ED336"/>
          <cell r="EG336"/>
          <cell r="EH336"/>
          <cell r="EI336"/>
        </row>
        <row r="337">
          <cell r="B337" t="str">
            <v>ประมาณการ</v>
          </cell>
          <cell r="C337" t="str">
            <v>ประมาณการ</v>
          </cell>
          <cell r="E337" t="str">
            <v>บจก.ซิเบลโก้(สบปราบ)</v>
          </cell>
          <cell r="F337" t="str">
            <v>รอแบบ</v>
          </cell>
          <cell r="G337">
            <v>23</v>
          </cell>
          <cell r="H337">
            <v>34</v>
          </cell>
          <cell r="I337" t="str">
            <v>ขาว</v>
          </cell>
          <cell r="J337"/>
          <cell r="L337">
            <v>68</v>
          </cell>
          <cell r="M337" t="str">
            <v>±</v>
          </cell>
          <cell r="N337">
            <v>5</v>
          </cell>
          <cell r="R337" t="str">
            <v>ไม่</v>
          </cell>
          <cell r="T337">
            <v>24</v>
          </cell>
          <cell r="U337">
            <v>37</v>
          </cell>
          <cell r="V337">
            <v>50</v>
          </cell>
          <cell r="X337" t="str">
            <v>รอแจ้ง</v>
          </cell>
          <cell r="Z337" t="str">
            <v>มัด100</v>
          </cell>
          <cell r="AA337">
            <v>30000</v>
          </cell>
          <cell r="AB337">
            <v>821.54158271999995</v>
          </cell>
          <cell r="AC337">
            <v>0</v>
          </cell>
          <cell r="AD337">
            <v>821.54158271999995</v>
          </cell>
          <cell r="AG337"/>
          <cell r="AI337"/>
          <cell r="AJ337">
            <v>0</v>
          </cell>
          <cell r="AL337">
            <v>30000</v>
          </cell>
          <cell r="AM337"/>
          <cell r="AN337">
            <v>31500</v>
          </cell>
          <cell r="AO337" t="str">
            <v>WSWT2325650</v>
          </cell>
          <cell r="AQ337">
            <v>29756.100000000002</v>
          </cell>
          <cell r="AR337">
            <v>4911</v>
          </cell>
          <cell r="AS337">
            <v>24845.100000000002</v>
          </cell>
          <cell r="AT337">
            <v>0</v>
          </cell>
          <cell r="AU337">
            <v>0</v>
          </cell>
          <cell r="BZ337" t="str">
            <v>WRWT25650/WRWT25650</v>
          </cell>
          <cell r="CA337">
            <v>1857.1712249999998</v>
          </cell>
          <cell r="DL337" t="str">
            <v>P9</v>
          </cell>
          <cell r="DM337">
            <v>3</v>
          </cell>
          <cell r="DN337" t="str">
            <v>รอแจ้ง</v>
          </cell>
          <cell r="DP337" t="e">
            <v>#VALUE!</v>
          </cell>
          <cell r="DQ337"/>
          <cell r="DR337" t="e">
            <v>#VALUE!</v>
          </cell>
          <cell r="DS337" t="e">
            <v>#VALUE!</v>
          </cell>
          <cell r="DT337" t="e">
            <v>#VALUE!</v>
          </cell>
          <cell r="DU337" t="e">
            <v>#VALUE!</v>
          </cell>
          <cell r="DW337" t="e">
            <v>#VALUE!</v>
          </cell>
          <cell r="DX337"/>
          <cell r="DY337"/>
          <cell r="DZ337"/>
          <cell r="EA337"/>
          <cell r="EB337"/>
          <cell r="EC337" t="str">
            <v>งานพิมพ์</v>
          </cell>
          <cell r="ED337" t="str">
            <v>รอART</v>
          </cell>
          <cell r="EG337"/>
          <cell r="EH337"/>
          <cell r="EI337"/>
        </row>
        <row r="338">
          <cell r="B338">
            <v>0</v>
          </cell>
          <cell r="C338"/>
          <cell r="E338"/>
          <cell r="F338"/>
          <cell r="G338">
            <v>23</v>
          </cell>
          <cell r="H338">
            <v>34</v>
          </cell>
          <cell r="I338" t="str">
            <v>ขาว</v>
          </cell>
          <cell r="J338"/>
          <cell r="L338">
            <v>68</v>
          </cell>
          <cell r="M338" t="str">
            <v>±</v>
          </cell>
          <cell r="N338">
            <v>5</v>
          </cell>
          <cell r="R338"/>
          <cell r="T338"/>
          <cell r="U338"/>
          <cell r="V338"/>
          <cell r="X338"/>
          <cell r="Z338"/>
          <cell r="AA338"/>
          <cell r="AB338">
            <v>0</v>
          </cell>
          <cell r="AC338">
            <v>0</v>
          </cell>
          <cell r="AD338"/>
          <cell r="AG338"/>
          <cell r="AI338" t="str">
            <v>ระบุในSD</v>
          </cell>
          <cell r="AJ338"/>
          <cell r="AL338">
            <v>0</v>
          </cell>
          <cell r="AM338"/>
          <cell r="AN338">
            <v>0</v>
          </cell>
          <cell r="AO338" t="str">
            <v>WSWT2325650</v>
          </cell>
          <cell r="AQ338">
            <v>59512.200000000004</v>
          </cell>
          <cell r="AR338">
            <v>34667.100000000006</v>
          </cell>
          <cell r="AS338">
            <v>24845.100000000002</v>
          </cell>
          <cell r="AT338">
            <v>0</v>
          </cell>
          <cell r="AU338">
            <v>0</v>
          </cell>
          <cell r="BZ338" t="str">
            <v>WRWT25650/WRWT25650</v>
          </cell>
          <cell r="CA338">
            <v>0</v>
          </cell>
          <cell r="DL338"/>
          <cell r="DM338" t="str">
            <v>Lead time</v>
          </cell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>
            <v>0</v>
          </cell>
        </row>
        <row r="339">
          <cell r="B339" t="str">
            <v>MK68-001244</v>
          </cell>
          <cell r="C339">
            <v>45948</v>
          </cell>
          <cell r="E339" t="str">
            <v>ร้านท่าข้าวมะลิพันธุ์ข้าว</v>
          </cell>
          <cell r="F339" t="str">
            <v xml:space="preserve">ฉัตรทอง(ฟ้า)   </v>
          </cell>
          <cell r="G339">
            <v>23</v>
          </cell>
          <cell r="H339">
            <v>34</v>
          </cell>
          <cell r="I339" t="str">
            <v>ขาวแถบใส5</v>
          </cell>
          <cell r="J339"/>
          <cell r="L339">
            <v>68</v>
          </cell>
          <cell r="M339" t="str">
            <v>±</v>
          </cell>
          <cell r="N339">
            <v>5</v>
          </cell>
          <cell r="R339" t="str">
            <v>บิด</v>
          </cell>
          <cell r="T339" t="str">
            <v>ไม่สวมถุงใน</v>
          </cell>
          <cell r="U339"/>
          <cell r="V339"/>
          <cell r="X339">
            <v>45957</v>
          </cell>
          <cell r="Z339" t="str">
            <v>500กระสอบ</v>
          </cell>
          <cell r="AA339">
            <v>5000</v>
          </cell>
          <cell r="AB339">
            <v>0</v>
          </cell>
          <cell r="AC339">
            <v>0</v>
          </cell>
          <cell r="AD339">
            <v>0</v>
          </cell>
          <cell r="AG339"/>
          <cell r="AI339"/>
          <cell r="AJ339"/>
          <cell r="AL339">
            <v>5000</v>
          </cell>
          <cell r="AM339"/>
          <cell r="AN339">
            <v>5250</v>
          </cell>
          <cell r="AO339" t="str">
            <v>WSWTSCL052325650</v>
          </cell>
          <cell r="AQ339">
            <v>4959.3500000000004</v>
          </cell>
          <cell r="AR339">
            <v>4959.3500000000004</v>
          </cell>
          <cell r="AS339">
            <v>0</v>
          </cell>
          <cell r="AT339">
            <v>0</v>
          </cell>
          <cell r="AU339">
            <v>0</v>
          </cell>
          <cell r="BZ339" t="str">
            <v>WRWT25650/WRCL25680</v>
          </cell>
          <cell r="CA339">
            <v>0</v>
          </cell>
          <cell r="DL339" t="str">
            <v>P7</v>
          </cell>
          <cell r="DM339">
            <v>2</v>
          </cell>
          <cell r="DN339">
            <v>45957</v>
          </cell>
          <cell r="DP339">
            <v>45952</v>
          </cell>
          <cell r="DQ339"/>
          <cell r="DR339">
            <v>45948</v>
          </cell>
          <cell r="DS339">
            <v>45955</v>
          </cell>
          <cell r="DT339">
            <v>45956</v>
          </cell>
          <cell r="DU339">
            <v>45956</v>
          </cell>
          <cell r="DW339"/>
          <cell r="DX339"/>
          <cell r="DY339"/>
          <cell r="DZ339"/>
          <cell r="EA339"/>
          <cell r="EB339"/>
          <cell r="EC339" t="str">
            <v>งานพิมพ์</v>
          </cell>
          <cell r="ED339" t="str">
            <v xml:space="preserve"> /</v>
          </cell>
          <cell r="EG339"/>
          <cell r="EH339"/>
          <cell r="EI339"/>
        </row>
        <row r="340">
          <cell r="B340" t="str">
            <v>MK68-001244</v>
          </cell>
          <cell r="C340">
            <v>45948</v>
          </cell>
          <cell r="E340" t="str">
            <v>ร้านท่าข้าวมะลิพันธุ์ข้าว</v>
          </cell>
          <cell r="F340" t="str">
            <v xml:space="preserve">ฉัตรทอง(เหลือง)  </v>
          </cell>
          <cell r="G340">
            <v>23</v>
          </cell>
          <cell r="H340">
            <v>34</v>
          </cell>
          <cell r="I340" t="str">
            <v>ขาวแถบใส5</v>
          </cell>
          <cell r="J340"/>
          <cell r="L340">
            <v>68</v>
          </cell>
          <cell r="M340" t="str">
            <v>±</v>
          </cell>
          <cell r="N340">
            <v>5</v>
          </cell>
          <cell r="R340" t="str">
            <v>บิด</v>
          </cell>
          <cell r="T340" t="str">
            <v>ไม่สวมถุงใน</v>
          </cell>
          <cell r="U340"/>
          <cell r="V340"/>
          <cell r="X340">
            <v>45957</v>
          </cell>
          <cell r="Z340" t="str">
            <v>500กระสอบ</v>
          </cell>
          <cell r="AA340">
            <v>5000</v>
          </cell>
          <cell r="AB340">
            <v>0</v>
          </cell>
          <cell r="AC340">
            <v>0</v>
          </cell>
          <cell r="AD340">
            <v>0</v>
          </cell>
          <cell r="AG340"/>
          <cell r="AI340"/>
          <cell r="AJ340"/>
          <cell r="AL340">
            <v>5000</v>
          </cell>
          <cell r="AM340"/>
          <cell r="AN340">
            <v>5250</v>
          </cell>
          <cell r="AO340" t="str">
            <v>WSWTSCL052325650</v>
          </cell>
          <cell r="AQ340">
            <v>4959.3500000000004</v>
          </cell>
          <cell r="AR340">
            <v>4959.3500000000004</v>
          </cell>
          <cell r="AS340">
            <v>0</v>
          </cell>
          <cell r="AT340">
            <v>0</v>
          </cell>
          <cell r="AU340">
            <v>0</v>
          </cell>
          <cell r="BZ340" t="str">
            <v>WRWT25650/WRCL25680</v>
          </cell>
          <cell r="CA340">
            <v>0</v>
          </cell>
          <cell r="DL340" t="str">
            <v>P7</v>
          </cell>
          <cell r="DM340">
            <v>2</v>
          </cell>
          <cell r="DN340">
            <v>45957</v>
          </cell>
          <cell r="DP340">
            <v>45952</v>
          </cell>
          <cell r="DQ340"/>
          <cell r="DR340">
            <v>45948</v>
          </cell>
          <cell r="DS340">
            <v>45955</v>
          </cell>
          <cell r="DT340">
            <v>45956</v>
          </cell>
          <cell r="DU340">
            <v>45956</v>
          </cell>
          <cell r="DW340"/>
          <cell r="DX340"/>
          <cell r="DY340"/>
          <cell r="DZ340"/>
          <cell r="EA340"/>
          <cell r="EB340"/>
          <cell r="EC340" t="str">
            <v>งานพิมพ์</v>
          </cell>
          <cell r="ED340" t="str">
            <v xml:space="preserve"> /</v>
          </cell>
          <cell r="EG340"/>
          <cell r="EH340"/>
          <cell r="EI340"/>
        </row>
        <row r="341">
          <cell r="B341" t="str">
            <v>MK68-001244</v>
          </cell>
          <cell r="C341">
            <v>45948</v>
          </cell>
          <cell r="E341" t="str">
            <v>ร้านท่าข้าวมะลิพันธุ์ข้าว</v>
          </cell>
          <cell r="F341" t="str">
            <v xml:space="preserve">ฉัตรทอง(บานเย็น)  </v>
          </cell>
          <cell r="G341">
            <v>23</v>
          </cell>
          <cell r="H341">
            <v>34</v>
          </cell>
          <cell r="I341" t="str">
            <v>ขาวแถบใส5</v>
          </cell>
          <cell r="J341"/>
          <cell r="L341">
            <v>68</v>
          </cell>
          <cell r="M341" t="str">
            <v>±</v>
          </cell>
          <cell r="N341">
            <v>5</v>
          </cell>
          <cell r="R341" t="str">
            <v>บิด</v>
          </cell>
          <cell r="T341" t="str">
            <v>ไม่สวมถุงใน</v>
          </cell>
          <cell r="U341"/>
          <cell r="V341"/>
          <cell r="X341">
            <v>45957</v>
          </cell>
          <cell r="Z341" t="str">
            <v>500กระสอบ</v>
          </cell>
          <cell r="AA341">
            <v>5000</v>
          </cell>
          <cell r="AB341">
            <v>0</v>
          </cell>
          <cell r="AC341">
            <v>0</v>
          </cell>
          <cell r="AD341">
            <v>0</v>
          </cell>
          <cell r="AG341"/>
          <cell r="AI341"/>
          <cell r="AJ341"/>
          <cell r="AL341">
            <v>5000</v>
          </cell>
          <cell r="AM341"/>
          <cell r="AN341">
            <v>5250</v>
          </cell>
          <cell r="AO341" t="str">
            <v>WSWTSCL052325650</v>
          </cell>
          <cell r="AQ341">
            <v>4959.3500000000004</v>
          </cell>
          <cell r="AR341">
            <v>4959.3500000000004</v>
          </cell>
          <cell r="AS341">
            <v>0</v>
          </cell>
          <cell r="AT341">
            <v>0</v>
          </cell>
          <cell r="AU341">
            <v>0</v>
          </cell>
          <cell r="BZ341" t="str">
            <v>WRWT25650/WRCL25680</v>
          </cell>
          <cell r="CA341">
            <v>0</v>
          </cell>
          <cell r="DL341" t="str">
            <v>P7</v>
          </cell>
          <cell r="DM341">
            <v>2</v>
          </cell>
          <cell r="DN341">
            <v>45957</v>
          </cell>
          <cell r="DP341">
            <v>45952</v>
          </cell>
          <cell r="DQ341"/>
          <cell r="DR341">
            <v>45948</v>
          </cell>
          <cell r="DS341">
            <v>45955</v>
          </cell>
          <cell r="DT341">
            <v>45956</v>
          </cell>
          <cell r="DU341">
            <v>45956</v>
          </cell>
          <cell r="DW341"/>
          <cell r="DX341"/>
          <cell r="DY341"/>
          <cell r="DZ341"/>
          <cell r="EA341"/>
          <cell r="EB341"/>
          <cell r="EC341" t="str">
            <v>งานพิมพ์</v>
          </cell>
          <cell r="ED341" t="str">
            <v xml:space="preserve"> /</v>
          </cell>
          <cell r="EG341"/>
          <cell r="EH341"/>
          <cell r="EI341"/>
        </row>
        <row r="342">
          <cell r="B342" t="str">
            <v>MK68-001244</v>
          </cell>
          <cell r="C342">
            <v>45948</v>
          </cell>
          <cell r="E342" t="str">
            <v>ร้านท่าข้าวมะลิพันธุ์ข้าว</v>
          </cell>
          <cell r="F342" t="str">
            <v xml:space="preserve">ฉัตรทอง(แดง) </v>
          </cell>
          <cell r="G342">
            <v>23</v>
          </cell>
          <cell r="H342">
            <v>34</v>
          </cell>
          <cell r="I342" t="str">
            <v>ขาวแถบใส5</v>
          </cell>
          <cell r="J342"/>
          <cell r="L342">
            <v>68</v>
          </cell>
          <cell r="M342" t="str">
            <v>±</v>
          </cell>
          <cell r="N342">
            <v>5</v>
          </cell>
          <cell r="R342" t="str">
            <v>บิด</v>
          </cell>
          <cell r="T342" t="str">
            <v>ไม่สวมถุงใน</v>
          </cell>
          <cell r="U342"/>
          <cell r="V342"/>
          <cell r="X342">
            <v>45957</v>
          </cell>
          <cell r="Z342" t="str">
            <v>500กระสอบ</v>
          </cell>
          <cell r="AA342">
            <v>5000</v>
          </cell>
          <cell r="AB342">
            <v>0</v>
          </cell>
          <cell r="AC342">
            <v>0</v>
          </cell>
          <cell r="AD342">
            <v>0</v>
          </cell>
          <cell r="AG342"/>
          <cell r="AI342"/>
          <cell r="AJ342"/>
          <cell r="AL342">
            <v>5000</v>
          </cell>
          <cell r="AM342"/>
          <cell r="AN342">
            <v>5250</v>
          </cell>
          <cell r="AO342" t="str">
            <v>WSWTSCL052325650</v>
          </cell>
          <cell r="AQ342">
            <v>4959.3500000000004</v>
          </cell>
          <cell r="AR342">
            <v>2584</v>
          </cell>
          <cell r="AS342">
            <v>2375.3500000000004</v>
          </cell>
          <cell r="AT342">
            <v>0</v>
          </cell>
          <cell r="AU342">
            <v>0</v>
          </cell>
          <cell r="BZ342" t="str">
            <v>WRWT25650/WRCL25680</v>
          </cell>
          <cell r="CA342">
            <v>191.68546644444447</v>
          </cell>
          <cell r="DL342" t="str">
            <v>P7</v>
          </cell>
          <cell r="DM342">
            <v>2</v>
          </cell>
          <cell r="DN342">
            <v>45957</v>
          </cell>
          <cell r="DP342">
            <v>45952</v>
          </cell>
          <cell r="DQ342"/>
          <cell r="DR342">
            <v>45948</v>
          </cell>
          <cell r="DS342">
            <v>45955</v>
          </cell>
          <cell r="DT342">
            <v>45956</v>
          </cell>
          <cell r="DU342">
            <v>45956</v>
          </cell>
          <cell r="DW342"/>
          <cell r="DX342"/>
          <cell r="DY342"/>
          <cell r="DZ342"/>
          <cell r="EA342"/>
          <cell r="EB342"/>
          <cell r="EC342" t="str">
            <v>งานพิมพ์</v>
          </cell>
          <cell r="ED342" t="str">
            <v xml:space="preserve"> /</v>
          </cell>
          <cell r="EG342"/>
          <cell r="EH342"/>
          <cell r="EI342"/>
        </row>
        <row r="343">
          <cell r="B343" t="str">
            <v>MK68-001235</v>
          </cell>
          <cell r="C343">
            <v>45944</v>
          </cell>
          <cell r="E343" t="str">
            <v>คุณปราสาท เจริญธรรมรักษา</v>
          </cell>
          <cell r="F343" t="str">
            <v>พร้อมชน 25 กก.(เขียว)</v>
          </cell>
          <cell r="G343">
            <v>23</v>
          </cell>
          <cell r="H343">
            <v>34</v>
          </cell>
          <cell r="I343" t="str">
            <v>ขาวแถบใส5</v>
          </cell>
          <cell r="J343"/>
          <cell r="L343">
            <v>68</v>
          </cell>
          <cell r="M343" t="str">
            <v>±</v>
          </cell>
          <cell r="N343">
            <v>5</v>
          </cell>
          <cell r="R343" t="str">
            <v>บิด</v>
          </cell>
          <cell r="T343" t="str">
            <v>ไม่สวมถุงใน</v>
          </cell>
          <cell r="U343"/>
          <cell r="V343"/>
          <cell r="X343">
            <v>45961</v>
          </cell>
          <cell r="Z343" t="str">
            <v>500กระสอบ</v>
          </cell>
          <cell r="AA343">
            <v>5000</v>
          </cell>
          <cell r="AB343">
            <v>0</v>
          </cell>
          <cell r="AC343">
            <v>0</v>
          </cell>
          <cell r="AD343">
            <v>0</v>
          </cell>
          <cell r="AG343"/>
          <cell r="AI343"/>
          <cell r="AJ343"/>
          <cell r="AL343">
            <v>5000</v>
          </cell>
          <cell r="AM343"/>
          <cell r="AN343">
            <v>5250</v>
          </cell>
          <cell r="AO343" t="str">
            <v>WSWTSCL052325650</v>
          </cell>
          <cell r="AQ343">
            <v>4959.3500000000004</v>
          </cell>
          <cell r="AR343">
            <v>0</v>
          </cell>
          <cell r="AS343">
            <v>4959.3500000000004</v>
          </cell>
          <cell r="AT343">
            <v>0</v>
          </cell>
          <cell r="AU343">
            <v>0</v>
          </cell>
          <cell r="BZ343" t="str">
            <v>WRWT25650/WRCL25680</v>
          </cell>
          <cell r="CA343">
            <v>400.2085242222222</v>
          </cell>
          <cell r="DL343" t="str">
            <v>P7</v>
          </cell>
          <cell r="DM343">
            <v>2</v>
          </cell>
          <cell r="DN343">
            <v>45961</v>
          </cell>
          <cell r="DP343">
            <v>45956</v>
          </cell>
          <cell r="DQ343"/>
          <cell r="DR343">
            <v>45952</v>
          </cell>
          <cell r="DS343">
            <v>45959</v>
          </cell>
          <cell r="DT343">
            <v>45960</v>
          </cell>
          <cell r="DU343">
            <v>45960</v>
          </cell>
          <cell r="DW343"/>
          <cell r="DX343"/>
          <cell r="DY343"/>
          <cell r="DZ343"/>
          <cell r="EA343"/>
          <cell r="EB343"/>
          <cell r="EC343" t="str">
            <v>งานพิมพ์</v>
          </cell>
          <cell r="ED343" t="str">
            <v xml:space="preserve"> /</v>
          </cell>
          <cell r="EG343"/>
          <cell r="EH343"/>
          <cell r="EI343"/>
        </row>
        <row r="344">
          <cell r="B344">
            <v>0</v>
          </cell>
          <cell r="C344"/>
          <cell r="E344"/>
          <cell r="F344"/>
          <cell r="G344">
            <v>23</v>
          </cell>
          <cell r="H344">
            <v>34</v>
          </cell>
          <cell r="I344" t="str">
            <v>ขาวแถบใส5</v>
          </cell>
          <cell r="J344"/>
          <cell r="L344">
            <v>68</v>
          </cell>
          <cell r="M344" t="str">
            <v>±</v>
          </cell>
          <cell r="N344">
            <v>5</v>
          </cell>
          <cell r="R344"/>
          <cell r="T344"/>
          <cell r="U344"/>
          <cell r="V344"/>
          <cell r="X344"/>
          <cell r="Z344"/>
          <cell r="AA344"/>
          <cell r="AB344">
            <v>0</v>
          </cell>
          <cell r="AC344">
            <v>0</v>
          </cell>
          <cell r="AD344"/>
          <cell r="AG344"/>
          <cell r="AI344"/>
          <cell r="AJ344"/>
          <cell r="AL344">
            <v>0</v>
          </cell>
          <cell r="AM344"/>
          <cell r="AN344">
            <v>0</v>
          </cell>
          <cell r="AO344" t="str">
            <v>WSWTSCL052325650</v>
          </cell>
          <cell r="AQ344">
            <v>24796.75</v>
          </cell>
          <cell r="AR344">
            <v>17462.050000000003</v>
          </cell>
          <cell r="AS344">
            <v>7334.7000000000007</v>
          </cell>
          <cell r="AT344">
            <v>0</v>
          </cell>
          <cell r="AU344">
            <v>0</v>
          </cell>
          <cell r="BZ344" t="str">
            <v>WRWT25650/WRCL25680</v>
          </cell>
          <cell r="CA344">
            <v>0</v>
          </cell>
          <cell r="DL344"/>
          <cell r="DM344" t="str">
            <v>Lead time</v>
          </cell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>
            <v>0</v>
          </cell>
        </row>
        <row r="345">
          <cell r="B345" t="str">
            <v>MK68-001234</v>
          </cell>
          <cell r="C345">
            <v>45944</v>
          </cell>
          <cell r="E345" t="str">
            <v>คุณปราสาท เจริญธรรมรักษา</v>
          </cell>
          <cell r="F345" t="str">
            <v>ถุงเขียว(คัดพิเศษ)</v>
          </cell>
          <cell r="G345">
            <v>23</v>
          </cell>
          <cell r="H345">
            <v>34</v>
          </cell>
          <cell r="I345" t="str">
            <v>ขาวแถบใส2</v>
          </cell>
          <cell r="J345"/>
          <cell r="L345">
            <v>68</v>
          </cell>
          <cell r="M345" t="str">
            <v>±</v>
          </cell>
          <cell r="N345">
            <v>5</v>
          </cell>
          <cell r="R345" t="str">
            <v>บิด</v>
          </cell>
          <cell r="T345" t="str">
            <v>ไม่สวมถุงใน</v>
          </cell>
          <cell r="U345"/>
          <cell r="V345"/>
          <cell r="X345">
            <v>45961</v>
          </cell>
          <cell r="Z345" t="str">
            <v>500กระสอบ</v>
          </cell>
          <cell r="AA345">
            <v>5000</v>
          </cell>
          <cell r="AB345">
            <v>0</v>
          </cell>
          <cell r="AC345">
            <v>0</v>
          </cell>
          <cell r="AD345">
            <v>0</v>
          </cell>
          <cell r="AG345"/>
          <cell r="AI345"/>
          <cell r="AJ345"/>
          <cell r="AL345">
            <v>5000</v>
          </cell>
          <cell r="AM345"/>
          <cell r="AN345">
            <v>5250</v>
          </cell>
          <cell r="AO345" t="str">
            <v>WSWTFCL022325650</v>
          </cell>
          <cell r="AQ345">
            <v>4959.3500000000004</v>
          </cell>
          <cell r="AR345">
            <v>4959.3500000000004</v>
          </cell>
          <cell r="AS345">
            <v>0</v>
          </cell>
          <cell r="AT345">
            <v>0</v>
          </cell>
          <cell r="AU345">
            <v>0</v>
          </cell>
          <cell r="BZ345" t="str">
            <v>WRWT25650/WRCL25680</v>
          </cell>
          <cell r="CA345">
            <v>0</v>
          </cell>
          <cell r="DL345" t="str">
            <v>P7</v>
          </cell>
          <cell r="DM345">
            <v>2</v>
          </cell>
          <cell r="DN345">
            <v>45961</v>
          </cell>
          <cell r="DP345">
            <v>45956</v>
          </cell>
          <cell r="DQ345"/>
          <cell r="DR345">
            <v>45952</v>
          </cell>
          <cell r="DS345">
            <v>45959</v>
          </cell>
          <cell r="DT345">
            <v>45960</v>
          </cell>
          <cell r="DU345">
            <v>45960</v>
          </cell>
          <cell r="DW345"/>
          <cell r="DX345"/>
          <cell r="DY345"/>
          <cell r="DZ345"/>
          <cell r="EA345"/>
          <cell r="EB345"/>
          <cell r="EC345" t="str">
            <v>งานพิมพ์</v>
          </cell>
          <cell r="ED345" t="str">
            <v xml:space="preserve"> /</v>
          </cell>
          <cell r="EG345"/>
          <cell r="EH345"/>
          <cell r="EI345"/>
        </row>
        <row r="346">
          <cell r="B346" t="str">
            <v>MK68-001234</v>
          </cell>
          <cell r="C346">
            <v>45944</v>
          </cell>
          <cell r="E346" t="str">
            <v>คุณปราสาท เจริญธรรมรักษา</v>
          </cell>
          <cell r="F346" t="str">
            <v>ถุงชมพู</v>
          </cell>
          <cell r="G346">
            <v>23</v>
          </cell>
          <cell r="H346">
            <v>34</v>
          </cell>
          <cell r="I346" t="str">
            <v>ขาวแถบใส2</v>
          </cell>
          <cell r="J346"/>
          <cell r="L346">
            <v>68</v>
          </cell>
          <cell r="M346" t="str">
            <v>±</v>
          </cell>
          <cell r="N346">
            <v>5</v>
          </cell>
          <cell r="R346" t="str">
            <v>บิด</v>
          </cell>
          <cell r="T346" t="str">
            <v>ไม่สวมถุงใน</v>
          </cell>
          <cell r="U346"/>
          <cell r="V346"/>
          <cell r="X346">
            <v>45961</v>
          </cell>
          <cell r="Z346" t="str">
            <v>500กระสอบ</v>
          </cell>
          <cell r="AA346">
            <v>3000</v>
          </cell>
          <cell r="AB346">
            <v>0</v>
          </cell>
          <cell r="AC346">
            <v>0</v>
          </cell>
          <cell r="AD346">
            <v>0</v>
          </cell>
          <cell r="AG346"/>
          <cell r="AI346"/>
          <cell r="AJ346"/>
          <cell r="AL346">
            <v>3000</v>
          </cell>
          <cell r="AM346"/>
          <cell r="AN346">
            <v>3150</v>
          </cell>
          <cell r="AO346" t="str">
            <v>WSWTFCL022325650</v>
          </cell>
          <cell r="AQ346">
            <v>2975.61</v>
          </cell>
          <cell r="AR346">
            <v>2975.61</v>
          </cell>
          <cell r="AS346">
            <v>0</v>
          </cell>
          <cell r="AT346">
            <v>0</v>
          </cell>
          <cell r="AU346">
            <v>0</v>
          </cell>
          <cell r="BZ346" t="str">
            <v>WRWT25650/WRCL25680</v>
          </cell>
          <cell r="CA346">
            <v>0</v>
          </cell>
          <cell r="DL346" t="str">
            <v>P7</v>
          </cell>
          <cell r="DM346">
            <v>2</v>
          </cell>
          <cell r="DN346">
            <v>45961</v>
          </cell>
          <cell r="DP346">
            <v>45956</v>
          </cell>
          <cell r="DQ346"/>
          <cell r="DR346">
            <v>45952</v>
          </cell>
          <cell r="DS346">
            <v>45959</v>
          </cell>
          <cell r="DT346">
            <v>45960</v>
          </cell>
          <cell r="DU346">
            <v>45960</v>
          </cell>
          <cell r="DW346"/>
          <cell r="DX346"/>
          <cell r="DY346"/>
          <cell r="DZ346"/>
          <cell r="EA346"/>
          <cell r="EB346"/>
          <cell r="EC346" t="str">
            <v>งานพิมพ์</v>
          </cell>
          <cell r="ED346" t="str">
            <v xml:space="preserve"> /</v>
          </cell>
          <cell r="EG346"/>
          <cell r="EH346"/>
          <cell r="EI346"/>
        </row>
        <row r="347">
          <cell r="B347" t="str">
            <v>MK68-001234</v>
          </cell>
          <cell r="C347">
            <v>45944</v>
          </cell>
          <cell r="E347" t="str">
            <v>คุณปราสาท เจริญธรรมรักษา</v>
          </cell>
          <cell r="F347" t="str">
            <v>ถุงม่วง</v>
          </cell>
          <cell r="G347">
            <v>23</v>
          </cell>
          <cell r="H347">
            <v>34</v>
          </cell>
          <cell r="I347" t="str">
            <v>ขาวแถบใส2</v>
          </cell>
          <cell r="J347"/>
          <cell r="L347">
            <v>68</v>
          </cell>
          <cell r="M347" t="str">
            <v>±</v>
          </cell>
          <cell r="N347">
            <v>5</v>
          </cell>
          <cell r="R347" t="str">
            <v>บิด</v>
          </cell>
          <cell r="T347" t="str">
            <v>ไม่สวมถุงใน</v>
          </cell>
          <cell r="U347"/>
          <cell r="V347"/>
          <cell r="X347">
            <v>45961</v>
          </cell>
          <cell r="Z347" t="str">
            <v>500กระสอบ</v>
          </cell>
          <cell r="AA347">
            <v>5000</v>
          </cell>
          <cell r="AB347">
            <v>0</v>
          </cell>
          <cell r="AC347">
            <v>0</v>
          </cell>
          <cell r="AD347">
            <v>0</v>
          </cell>
          <cell r="AG347"/>
          <cell r="AI347"/>
          <cell r="AJ347"/>
          <cell r="AL347">
            <v>5000</v>
          </cell>
          <cell r="AM347"/>
          <cell r="AN347">
            <v>5250</v>
          </cell>
          <cell r="AO347" t="str">
            <v>WSWTFCL022325650</v>
          </cell>
          <cell r="AQ347">
            <v>4959.3500000000004</v>
          </cell>
          <cell r="AR347">
            <v>4959.3500000000004</v>
          </cell>
          <cell r="AS347">
            <v>0</v>
          </cell>
          <cell r="AT347">
            <v>0</v>
          </cell>
          <cell r="AU347">
            <v>0</v>
          </cell>
          <cell r="BZ347" t="str">
            <v>WRWT25650/WRCL25680</v>
          </cell>
          <cell r="CA347">
            <v>0</v>
          </cell>
          <cell r="DL347" t="str">
            <v>P7</v>
          </cell>
          <cell r="DM347">
            <v>2</v>
          </cell>
          <cell r="DN347">
            <v>45961</v>
          </cell>
          <cell r="DP347">
            <v>45956</v>
          </cell>
          <cell r="DQ347"/>
          <cell r="DR347">
            <v>45952</v>
          </cell>
          <cell r="DS347">
            <v>45959</v>
          </cell>
          <cell r="DT347">
            <v>45960</v>
          </cell>
          <cell r="DU347">
            <v>45960</v>
          </cell>
          <cell r="DW347"/>
          <cell r="DX347"/>
          <cell r="DY347"/>
          <cell r="DZ347"/>
          <cell r="EA347"/>
          <cell r="EB347"/>
          <cell r="EC347" t="str">
            <v>งานพิมพ์</v>
          </cell>
          <cell r="ED347" t="str">
            <v xml:space="preserve"> /</v>
          </cell>
          <cell r="EG347"/>
          <cell r="EH347"/>
          <cell r="EI347"/>
        </row>
        <row r="348">
          <cell r="B348">
            <v>0</v>
          </cell>
          <cell r="C348"/>
          <cell r="E348"/>
          <cell r="F348"/>
          <cell r="G348">
            <v>23</v>
          </cell>
          <cell r="H348">
            <v>34</v>
          </cell>
          <cell r="I348" t="str">
            <v>ขาวแถบใส2</v>
          </cell>
          <cell r="J348"/>
          <cell r="L348">
            <v>68</v>
          </cell>
          <cell r="M348" t="str">
            <v>±</v>
          </cell>
          <cell r="N348">
            <v>5</v>
          </cell>
          <cell r="R348"/>
          <cell r="T348"/>
          <cell r="U348"/>
          <cell r="V348"/>
          <cell r="X348"/>
          <cell r="Z348"/>
          <cell r="AA348"/>
          <cell r="AB348">
            <v>0</v>
          </cell>
          <cell r="AC348">
            <v>0</v>
          </cell>
          <cell r="AD348"/>
          <cell r="AG348"/>
          <cell r="AI348" t="str">
            <v>ระบุในSD</v>
          </cell>
          <cell r="AJ348"/>
          <cell r="AL348">
            <v>0</v>
          </cell>
          <cell r="AM348"/>
          <cell r="AN348">
            <v>0</v>
          </cell>
          <cell r="AO348" t="str">
            <v>WSWTFCL022325650</v>
          </cell>
          <cell r="AQ348">
            <v>12894.310000000001</v>
          </cell>
          <cell r="AR348">
            <v>12894.310000000001</v>
          </cell>
          <cell r="AS348">
            <v>0</v>
          </cell>
          <cell r="AT348">
            <v>0</v>
          </cell>
          <cell r="AU348">
            <v>0</v>
          </cell>
          <cell r="BZ348" t="str">
            <v>WRWT25650/WRCL25680</v>
          </cell>
          <cell r="CA348">
            <v>0</v>
          </cell>
          <cell r="DL348"/>
          <cell r="DM348" t="str">
            <v>Lead time</v>
          </cell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>
            <v>0</v>
          </cell>
          <cell r="EI348">
            <v>0</v>
          </cell>
        </row>
        <row r="349">
          <cell r="B349">
            <v>0</v>
          </cell>
          <cell r="C349"/>
          <cell r="E349"/>
          <cell r="F349"/>
          <cell r="G349">
            <v>23</v>
          </cell>
          <cell r="H349">
            <v>37</v>
          </cell>
          <cell r="I349" t="str">
            <v>ขาว</v>
          </cell>
          <cell r="J349"/>
          <cell r="L349">
            <v>85</v>
          </cell>
          <cell r="M349" t="str">
            <v>±</v>
          </cell>
          <cell r="N349">
            <v>5</v>
          </cell>
          <cell r="R349"/>
          <cell r="T349"/>
          <cell r="U349"/>
          <cell r="V349"/>
          <cell r="X349"/>
          <cell r="Z349"/>
          <cell r="AA349"/>
          <cell r="AB349">
            <v>0</v>
          </cell>
          <cell r="AC349">
            <v>0</v>
          </cell>
          <cell r="AD349"/>
          <cell r="AG349"/>
          <cell r="AI349" t="str">
            <v>ระบุในSD</v>
          </cell>
          <cell r="AJ349"/>
          <cell r="AL349">
            <v>0</v>
          </cell>
          <cell r="AM349"/>
          <cell r="AN349">
            <v>0</v>
          </cell>
          <cell r="AO349" t="str">
            <v>WSWT2325800</v>
          </cell>
          <cell r="AQ349" t="e">
            <v>#REF!</v>
          </cell>
          <cell r="AR349" t="e">
            <v>#REF!</v>
          </cell>
          <cell r="AS349" t="e">
            <v>#REF!</v>
          </cell>
          <cell r="AT349" t="e">
            <v>#REF!</v>
          </cell>
          <cell r="AU349" t="e">
            <v>#REF!</v>
          </cell>
          <cell r="BZ349" t="str">
            <v>WRWT25800/WRWT28750</v>
          </cell>
          <cell r="CA349">
            <v>0</v>
          </cell>
          <cell r="DL349"/>
          <cell r="DM349" t="str">
            <v>Lead time</v>
          </cell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>
            <v>0</v>
          </cell>
          <cell r="EI349">
            <v>0</v>
          </cell>
        </row>
        <row r="350">
          <cell r="B350" t="str">
            <v>MK68-001251</v>
          </cell>
          <cell r="C350">
            <v>45951</v>
          </cell>
          <cell r="E350" t="str">
            <v>ห้างหุ้นส่วนจำกัด ชัยวัฒนาวานิช</v>
          </cell>
          <cell r="F350" t="str">
            <v>ดวงใจ-ชมพู(ม่วง)</v>
          </cell>
          <cell r="G350">
            <v>23</v>
          </cell>
          <cell r="H350">
            <v>37</v>
          </cell>
          <cell r="I350" t="str">
            <v>ขาว</v>
          </cell>
          <cell r="J350"/>
          <cell r="L350">
            <v>85</v>
          </cell>
          <cell r="M350" t="str">
            <v>±</v>
          </cell>
          <cell r="N350">
            <v>5</v>
          </cell>
          <cell r="R350" t="str">
            <v>บิด</v>
          </cell>
          <cell r="T350" t="str">
            <v>ไม่สวมถุงใน</v>
          </cell>
          <cell r="U350"/>
          <cell r="V350"/>
          <cell r="X350">
            <v>45961</v>
          </cell>
          <cell r="Z350" t="str">
            <v>500กระสอบ</v>
          </cell>
          <cell r="AA350">
            <v>20000</v>
          </cell>
          <cell r="AB350">
            <v>0</v>
          </cell>
          <cell r="AC350">
            <v>0</v>
          </cell>
          <cell r="AD350">
            <v>0</v>
          </cell>
          <cell r="AG350" t="str">
            <v>เย็น30/10</v>
          </cell>
          <cell r="AI350"/>
          <cell r="AJ350">
            <v>0</v>
          </cell>
          <cell r="AL350">
            <v>20000</v>
          </cell>
          <cell r="AM350"/>
          <cell r="AN350">
            <v>21000</v>
          </cell>
          <cell r="AO350" t="str">
            <v>WSWT2321750</v>
          </cell>
          <cell r="AQ350">
            <v>21513.800000000003</v>
          </cell>
          <cell r="AR350">
            <v>3620</v>
          </cell>
          <cell r="AS350">
            <v>17893.800000000003</v>
          </cell>
          <cell r="AT350">
            <v>0</v>
          </cell>
          <cell r="AU350">
            <v>0</v>
          </cell>
          <cell r="BZ350" t="str">
            <v>WRWT21750/WRWT21750</v>
          </cell>
          <cell r="CA350">
            <v>1577.6367</v>
          </cell>
          <cell r="DL350" t="str">
            <v>P7</v>
          </cell>
          <cell r="DM350">
            <v>2</v>
          </cell>
          <cell r="DN350">
            <v>45961</v>
          </cell>
          <cell r="DP350">
            <v>45956</v>
          </cell>
          <cell r="DQ350"/>
          <cell r="DR350">
            <v>45952</v>
          </cell>
          <cell r="DS350">
            <v>45959</v>
          </cell>
          <cell r="DT350">
            <v>45960</v>
          </cell>
          <cell r="DU350">
            <v>45960</v>
          </cell>
          <cell r="DW350"/>
          <cell r="DX350"/>
          <cell r="DY350"/>
          <cell r="DZ350"/>
          <cell r="EA350"/>
          <cell r="EB350"/>
          <cell r="EC350" t="str">
            <v>งานพิมพ์</v>
          </cell>
          <cell r="ED350" t="str">
            <v>รอART</v>
          </cell>
          <cell r="EG350"/>
          <cell r="EH350"/>
          <cell r="EI350"/>
        </row>
        <row r="351">
          <cell r="B351" t="str">
            <v>MK68-001252</v>
          </cell>
          <cell r="C351">
            <v>45951</v>
          </cell>
          <cell r="E351" t="str">
            <v>คุณวัลภา เผ่าเต็ม</v>
          </cell>
          <cell r="F351" t="str">
            <v>ใบเตย</v>
          </cell>
          <cell r="G351">
            <v>23</v>
          </cell>
          <cell r="H351">
            <v>37</v>
          </cell>
          <cell r="I351" t="str">
            <v>ขาว</v>
          </cell>
          <cell r="J351"/>
          <cell r="L351">
            <v>85</v>
          </cell>
          <cell r="M351" t="str">
            <v>±</v>
          </cell>
          <cell r="N351">
            <v>5</v>
          </cell>
          <cell r="R351" t="str">
            <v>บิด</v>
          </cell>
          <cell r="T351" t="str">
            <v>ไม่สวมถุงใน</v>
          </cell>
          <cell r="U351"/>
          <cell r="V351"/>
          <cell r="X351">
            <v>45961</v>
          </cell>
          <cell r="Z351" t="str">
            <v>500กระสอบ</v>
          </cell>
          <cell r="AA351">
            <v>5000</v>
          </cell>
          <cell r="AB351">
            <v>0</v>
          </cell>
          <cell r="AC351">
            <v>0</v>
          </cell>
          <cell r="AD351">
            <v>0</v>
          </cell>
          <cell r="AG351" t="str">
            <v>เย็น30/10</v>
          </cell>
          <cell r="AI351"/>
          <cell r="AJ351">
            <v>0</v>
          </cell>
          <cell r="AL351">
            <v>5000</v>
          </cell>
          <cell r="AM351"/>
          <cell r="AN351">
            <v>5250</v>
          </cell>
          <cell r="AO351" t="str">
            <v>WSWT2321750</v>
          </cell>
          <cell r="AQ351">
            <v>5378.4500000000007</v>
          </cell>
          <cell r="AR351">
            <v>0</v>
          </cell>
          <cell r="AS351">
            <v>5378.4500000000007</v>
          </cell>
          <cell r="AT351">
            <v>0</v>
          </cell>
          <cell r="AU351">
            <v>0</v>
          </cell>
          <cell r="BZ351" t="str">
            <v>WRWT21750/WRWT21750</v>
          </cell>
          <cell r="CA351">
            <v>474.2000083333333</v>
          </cell>
          <cell r="DL351" t="str">
            <v>P7</v>
          </cell>
          <cell r="DM351">
            <v>2</v>
          </cell>
          <cell r="DN351">
            <v>45961</v>
          </cell>
          <cell r="DP351">
            <v>45956</v>
          </cell>
          <cell r="DQ351"/>
          <cell r="DR351">
            <v>45952</v>
          </cell>
          <cell r="DS351">
            <v>45959</v>
          </cell>
          <cell r="DT351">
            <v>45960</v>
          </cell>
          <cell r="DU351">
            <v>45960</v>
          </cell>
          <cell r="DW351"/>
          <cell r="DX351"/>
          <cell r="DY351"/>
          <cell r="DZ351"/>
          <cell r="EA351"/>
          <cell r="EB351"/>
          <cell r="EC351" t="str">
            <v>งานพิมพ์</v>
          </cell>
          <cell r="ED351" t="str">
            <v>รอART</v>
          </cell>
          <cell r="EG351"/>
          <cell r="EH351"/>
          <cell r="EI351"/>
        </row>
        <row r="352">
          <cell r="B352">
            <v>0</v>
          </cell>
          <cell r="C352"/>
          <cell r="E352"/>
          <cell r="F352"/>
          <cell r="G352">
            <v>23</v>
          </cell>
          <cell r="H352">
            <v>37</v>
          </cell>
          <cell r="I352"/>
          <cell r="J352"/>
          <cell r="L352">
            <v>85</v>
          </cell>
          <cell r="M352" t="str">
            <v>±</v>
          </cell>
          <cell r="N352">
            <v>5</v>
          </cell>
          <cell r="R352"/>
          <cell r="T352"/>
          <cell r="U352"/>
          <cell r="V352"/>
          <cell r="X352"/>
          <cell r="Z352"/>
          <cell r="AA352"/>
          <cell r="AB352"/>
          <cell r="AC352">
            <v>0</v>
          </cell>
          <cell r="AD352"/>
          <cell r="AG352"/>
          <cell r="AI352" t="str">
            <v>ระบุในSD</v>
          </cell>
          <cell r="AJ352"/>
          <cell r="AL352">
            <v>0</v>
          </cell>
          <cell r="AM352"/>
          <cell r="AN352">
            <v>0</v>
          </cell>
          <cell r="AO352" t="str">
            <v>WSWT2321750</v>
          </cell>
          <cell r="AQ352">
            <v>26892.250000000004</v>
          </cell>
          <cell r="AR352">
            <v>3620</v>
          </cell>
          <cell r="AS352">
            <v>23272.250000000004</v>
          </cell>
          <cell r="AT352">
            <v>0</v>
          </cell>
          <cell r="AU352">
            <v>0</v>
          </cell>
          <cell r="BZ352" t="str">
            <v>WRWT230750/WRWT21750</v>
          </cell>
          <cell r="CA352">
            <v>0</v>
          </cell>
          <cell r="DL352"/>
          <cell r="DM352" t="str">
            <v>Lead time</v>
          </cell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>
            <v>0</v>
          </cell>
          <cell r="EI352">
            <v>0</v>
          </cell>
        </row>
        <row r="353">
          <cell r="B353">
            <v>0</v>
          </cell>
          <cell r="C353"/>
          <cell r="E353"/>
          <cell r="F353"/>
          <cell r="G353">
            <v>23</v>
          </cell>
          <cell r="H353">
            <v>34</v>
          </cell>
          <cell r="I353"/>
          <cell r="J353"/>
          <cell r="L353">
            <v>90</v>
          </cell>
          <cell r="M353" t="str">
            <v>±</v>
          </cell>
          <cell r="N353">
            <v>5</v>
          </cell>
          <cell r="R353"/>
          <cell r="T353"/>
          <cell r="U353"/>
          <cell r="V353"/>
          <cell r="X353"/>
          <cell r="Z353"/>
          <cell r="AA353"/>
          <cell r="AB353"/>
          <cell r="AC353">
            <v>0</v>
          </cell>
          <cell r="AD353"/>
          <cell r="AG353"/>
          <cell r="AI353" t="str">
            <v>ระบุในSD</v>
          </cell>
          <cell r="AJ353"/>
          <cell r="AL353">
            <v>0</v>
          </cell>
          <cell r="AM353"/>
          <cell r="AN353">
            <v>0</v>
          </cell>
          <cell r="AO353" t="str">
            <v>WSWTSCL0223211125</v>
          </cell>
          <cell r="AQ353" t="e">
            <v>#REF!</v>
          </cell>
          <cell r="AR353" t="e">
            <v>#REF!</v>
          </cell>
          <cell r="AS353" t="e">
            <v>#REF!</v>
          </cell>
          <cell r="AT353" t="e">
            <v>#REF!</v>
          </cell>
          <cell r="AU353" t="e">
            <v>#REF!</v>
          </cell>
          <cell r="BZ353" t="str">
            <v>WRWT230800/WRWT25650</v>
          </cell>
          <cell r="CA353">
            <v>0</v>
          </cell>
          <cell r="DL353"/>
          <cell r="DM353" t="str">
            <v>Lead time</v>
          </cell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>
            <v>0</v>
          </cell>
        </row>
        <row r="354">
          <cell r="B354">
            <v>0</v>
          </cell>
          <cell r="C354"/>
          <cell r="E354"/>
          <cell r="F354"/>
          <cell r="G354">
            <v>23</v>
          </cell>
          <cell r="H354">
            <v>37</v>
          </cell>
          <cell r="I354" t="str">
            <v>ขาว</v>
          </cell>
          <cell r="J354"/>
          <cell r="L354">
            <v>90</v>
          </cell>
          <cell r="M354" t="str">
            <v>±</v>
          </cell>
          <cell r="N354">
            <v>5</v>
          </cell>
          <cell r="R354"/>
          <cell r="T354"/>
          <cell r="U354"/>
          <cell r="V354"/>
          <cell r="X354"/>
          <cell r="Z354"/>
          <cell r="AA354"/>
          <cell r="AB354">
            <v>0</v>
          </cell>
          <cell r="AC354">
            <v>0</v>
          </cell>
          <cell r="AD354"/>
          <cell r="AG354"/>
          <cell r="AI354" t="str">
            <v>ระบุในSD</v>
          </cell>
          <cell r="AJ354"/>
          <cell r="AL354">
            <v>0</v>
          </cell>
          <cell r="AM354"/>
          <cell r="AN354">
            <v>0</v>
          </cell>
          <cell r="AO354" t="str">
            <v>WSWT2325800SM</v>
          </cell>
          <cell r="AQ354" t="e">
            <v>#REF!</v>
          </cell>
          <cell r="AR354" t="e">
            <v>#REF!</v>
          </cell>
          <cell r="AS354" t="e">
            <v>#REF!</v>
          </cell>
          <cell r="AT354" t="e">
            <v>#REF!</v>
          </cell>
          <cell r="AU354" t="e">
            <v>#REF!</v>
          </cell>
          <cell r="BZ354" t="str">
            <v>WRWT21800/WRWT21800</v>
          </cell>
          <cell r="CA354">
            <v>0</v>
          </cell>
          <cell r="DL354"/>
          <cell r="DM354" t="str">
            <v>Lead time</v>
          </cell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>
            <v>0</v>
          </cell>
        </row>
        <row r="355">
          <cell r="B355" t="str">
            <v>ใบรับคำสั่งซื้อ</v>
          </cell>
          <cell r="C355">
            <v>45953</v>
          </cell>
          <cell r="E355" t="str">
            <v>โรงสีข้าวธัญญกิจ</v>
          </cell>
          <cell r="F355" t="str">
            <v>ราชสีห์(ข้าวคัดพิเศษ)</v>
          </cell>
          <cell r="G355">
            <v>23</v>
          </cell>
          <cell r="H355">
            <v>37</v>
          </cell>
          <cell r="I355" t="str">
            <v>ขาว</v>
          </cell>
          <cell r="J355"/>
          <cell r="L355">
            <v>120</v>
          </cell>
          <cell r="M355" t="str">
            <v>±</v>
          </cell>
          <cell r="N355">
            <v>5</v>
          </cell>
          <cell r="R355" t="str">
            <v>ไม่</v>
          </cell>
          <cell r="T355" t="str">
            <v>ไม่สวมถุงใน</v>
          </cell>
          <cell r="U355"/>
          <cell r="V355"/>
          <cell r="X355">
            <v>45966</v>
          </cell>
          <cell r="Z355" t="str">
            <v>500กระสอบ</v>
          </cell>
          <cell r="AA355">
            <v>10000</v>
          </cell>
          <cell r="AB355">
            <v>0</v>
          </cell>
          <cell r="AC355">
            <v>0</v>
          </cell>
          <cell r="AD355">
            <v>0</v>
          </cell>
          <cell r="AG355"/>
          <cell r="AI355"/>
          <cell r="AJ355">
            <v>0</v>
          </cell>
          <cell r="AL355">
            <v>10000</v>
          </cell>
          <cell r="AM355"/>
          <cell r="AN355">
            <v>10500</v>
          </cell>
          <cell r="AO355" t="str">
            <v>WSWT23211125120SMFX</v>
          </cell>
          <cell r="AQ355">
            <v>10756.900000000001</v>
          </cell>
          <cell r="AR355">
            <v>4270</v>
          </cell>
          <cell r="AS355">
            <v>6486.9000000000015</v>
          </cell>
          <cell r="AT355">
            <v>0</v>
          </cell>
          <cell r="AU355">
            <v>0</v>
          </cell>
          <cell r="BZ355" t="str">
            <v>WRWT211125/WRWT21940</v>
          </cell>
          <cell r="CA355">
            <v>796.67961391666688</v>
          </cell>
          <cell r="DL355" t="str">
            <v>P7</v>
          </cell>
          <cell r="DM355">
            <v>2</v>
          </cell>
          <cell r="DN355">
            <v>45966</v>
          </cell>
          <cell r="DP355">
            <v>45961</v>
          </cell>
          <cell r="DQ355"/>
          <cell r="DR355">
            <v>45957</v>
          </cell>
          <cell r="DS355">
            <v>45964</v>
          </cell>
          <cell r="DT355">
            <v>45965</v>
          </cell>
          <cell r="DU355">
            <v>45965</v>
          </cell>
          <cell r="DW355"/>
          <cell r="DX355"/>
          <cell r="DY355"/>
          <cell r="DZ355"/>
          <cell r="EA355"/>
          <cell r="EB355"/>
          <cell r="EC355" t="str">
            <v>งานพิมพ์</v>
          </cell>
          <cell r="ED355" t="str">
            <v>รอART</v>
          </cell>
          <cell r="EG355"/>
          <cell r="EH355"/>
          <cell r="EI355"/>
        </row>
        <row r="356">
          <cell r="B356">
            <v>0</v>
          </cell>
          <cell r="C356"/>
          <cell r="E356"/>
          <cell r="F356"/>
          <cell r="G356">
            <v>23</v>
          </cell>
          <cell r="H356">
            <v>37</v>
          </cell>
          <cell r="I356"/>
          <cell r="J356"/>
          <cell r="L356">
            <v>120</v>
          </cell>
          <cell r="M356" t="str">
            <v>+</v>
          </cell>
          <cell r="N356">
            <v>5</v>
          </cell>
          <cell r="R356"/>
          <cell r="T356"/>
          <cell r="U356"/>
          <cell r="V356"/>
          <cell r="X356"/>
          <cell r="Z356"/>
          <cell r="AA356"/>
          <cell r="AB356"/>
          <cell r="AC356">
            <v>0</v>
          </cell>
          <cell r="AD356"/>
          <cell r="AG356"/>
          <cell r="AI356" t="str">
            <v>ระบุในSD</v>
          </cell>
          <cell r="AJ356"/>
          <cell r="AL356">
            <v>0</v>
          </cell>
          <cell r="AM356"/>
          <cell r="AN356">
            <v>0</v>
          </cell>
          <cell r="AO356" t="str">
            <v>WSWT23211125120SMFX</v>
          </cell>
          <cell r="AQ356">
            <v>10756.900000000001</v>
          </cell>
          <cell r="AR356">
            <v>4270</v>
          </cell>
          <cell r="AS356">
            <v>6486.9000000000015</v>
          </cell>
          <cell r="AT356">
            <v>0</v>
          </cell>
          <cell r="AU356">
            <v>0</v>
          </cell>
          <cell r="BZ356" t="str">
            <v>WROP2301125/WRBR21940</v>
          </cell>
          <cell r="CA356">
            <v>0</v>
          </cell>
          <cell r="DL356"/>
          <cell r="DM356" t="str">
            <v>Lead time</v>
          </cell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>
            <v>0</v>
          </cell>
        </row>
        <row r="357">
          <cell r="B357">
            <v>0</v>
          </cell>
          <cell r="C357"/>
          <cell r="E357"/>
          <cell r="F357" t="str">
            <v xml:space="preserve">  </v>
          </cell>
          <cell r="G357">
            <v>23</v>
          </cell>
          <cell r="H357">
            <v>37</v>
          </cell>
          <cell r="I357" t="str">
            <v>ขาว</v>
          </cell>
          <cell r="J357"/>
          <cell r="L357">
            <v>130</v>
          </cell>
          <cell r="M357" t="str">
            <v>+</v>
          </cell>
          <cell r="N357">
            <v>3</v>
          </cell>
          <cell r="R357"/>
          <cell r="T357"/>
          <cell r="U357"/>
          <cell r="V357"/>
          <cell r="X357"/>
          <cell r="Z357"/>
          <cell r="AA357"/>
          <cell r="AB357">
            <v>0</v>
          </cell>
          <cell r="AC357">
            <v>0</v>
          </cell>
          <cell r="AD357"/>
          <cell r="AG357"/>
          <cell r="AI357" t="str">
            <v>ระบุในSD</v>
          </cell>
          <cell r="AJ357"/>
          <cell r="AL357">
            <v>0</v>
          </cell>
          <cell r="AM357"/>
          <cell r="AN357">
            <v>0</v>
          </cell>
          <cell r="AO357" t="str">
            <v>WSWT23211125130</v>
          </cell>
          <cell r="AQ357" t="e">
            <v>#REF!</v>
          </cell>
          <cell r="AR357" t="e">
            <v>#REF!</v>
          </cell>
          <cell r="AS357" t="e">
            <v>#REF!</v>
          </cell>
          <cell r="AT357" t="e">
            <v>#REF!</v>
          </cell>
          <cell r="AU357" t="e">
            <v>#REF!</v>
          </cell>
          <cell r="BZ357" t="str">
            <v>WRWT211125/WRWT251080</v>
          </cell>
          <cell r="CA357">
            <v>0</v>
          </cell>
          <cell r="DL357"/>
          <cell r="DM357" t="str">
            <v>Lead time</v>
          </cell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>
            <v>0</v>
          </cell>
        </row>
        <row r="358">
          <cell r="B358">
            <v>0</v>
          </cell>
          <cell r="C358"/>
          <cell r="E358"/>
          <cell r="F358"/>
          <cell r="G358">
            <v>23</v>
          </cell>
          <cell r="H358">
            <v>37</v>
          </cell>
          <cell r="I358"/>
          <cell r="J358"/>
          <cell r="L358">
            <v>120</v>
          </cell>
          <cell r="M358" t="str">
            <v>±</v>
          </cell>
          <cell r="N358">
            <v>3</v>
          </cell>
          <cell r="R358"/>
          <cell r="T358"/>
          <cell r="U358"/>
          <cell r="V358"/>
          <cell r="X358"/>
          <cell r="Z358"/>
          <cell r="AA358"/>
          <cell r="AB358">
            <v>0</v>
          </cell>
          <cell r="AC358">
            <v>0</v>
          </cell>
          <cell r="AD358"/>
          <cell r="AG358"/>
          <cell r="AI358" t="str">
            <v>ระบุในSD</v>
          </cell>
          <cell r="AJ358"/>
          <cell r="AL358">
            <v>0</v>
          </cell>
          <cell r="AM358"/>
          <cell r="AN358">
            <v>0</v>
          </cell>
          <cell r="AO358" t="str">
            <v>WSWT2321112512051</v>
          </cell>
          <cell r="AQ358" t="e">
            <v>#REF!</v>
          </cell>
          <cell r="AR358" t="e">
            <v>#REF!</v>
          </cell>
          <cell r="AS358" t="e">
            <v>#REF!</v>
          </cell>
          <cell r="AT358" t="e">
            <v>#REF!</v>
          </cell>
          <cell r="AU358" t="e">
            <v>#REF!</v>
          </cell>
          <cell r="BZ358" t="str">
            <v>WRWT211125/WRWT21900</v>
          </cell>
          <cell r="CA358">
            <v>0</v>
          </cell>
          <cell r="DL358"/>
          <cell r="DM358" t="str">
            <v>Lead time</v>
          </cell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>
            <v>0</v>
          </cell>
        </row>
        <row r="359">
          <cell r="B359" t="str">
            <v>MK67-001490</v>
          </cell>
          <cell r="C359">
            <v>45601</v>
          </cell>
          <cell r="E359" t="str">
            <v>บจก.น้ำตาลทิพย์สุโขทัย</v>
          </cell>
          <cell r="F359" t="str">
            <v>Green for white sugar</v>
          </cell>
          <cell r="G359">
            <v>23</v>
          </cell>
          <cell r="H359">
            <v>37</v>
          </cell>
          <cell r="I359" t="str">
            <v>ขาว</v>
          </cell>
          <cell r="J359"/>
          <cell r="L359">
            <v>130</v>
          </cell>
          <cell r="M359" t="str">
            <v>±</v>
          </cell>
          <cell r="N359">
            <v>5</v>
          </cell>
          <cell r="R359" t="str">
            <v>บิด</v>
          </cell>
          <cell r="T359">
            <v>24</v>
          </cell>
          <cell r="U359">
            <v>40</v>
          </cell>
          <cell r="V359">
            <v>55</v>
          </cell>
          <cell r="X359" t="str">
            <v>รอแจ้ง</v>
          </cell>
          <cell r="Z359" t="str">
            <v>300แบน</v>
          </cell>
          <cell r="AA359">
            <v>100000</v>
          </cell>
          <cell r="AB359">
            <v>3207.7128103679997</v>
          </cell>
          <cell r="AC359">
            <v>0</v>
          </cell>
          <cell r="AD359">
            <v>3207.7128103679997</v>
          </cell>
          <cell r="AG359"/>
          <cell r="AI359"/>
          <cell r="AJ359">
            <v>1500</v>
          </cell>
          <cell r="AL359">
            <v>98500</v>
          </cell>
          <cell r="AM359"/>
          <cell r="AN359">
            <v>103425</v>
          </cell>
          <cell r="AO359" t="str">
            <v>WSWT2321112512551</v>
          </cell>
          <cell r="AQ359">
            <v>105955.465</v>
          </cell>
          <cell r="AR359">
            <v>19362</v>
          </cell>
          <cell r="AS359">
            <v>86593.464999999997</v>
          </cell>
          <cell r="AT359">
            <v>0</v>
          </cell>
          <cell r="AU359">
            <v>0</v>
          </cell>
          <cell r="BZ359" t="str">
            <v>WRWT211125/WRWT251030</v>
          </cell>
          <cell r="CA359">
            <v>11092.935565123611</v>
          </cell>
          <cell r="DL359" t="str">
            <v>P9</v>
          </cell>
          <cell r="DM359">
            <v>3</v>
          </cell>
          <cell r="DN359" t="str">
            <v>รอแจ้ง</v>
          </cell>
          <cell r="DP359" t="e">
            <v>#VALUE!</v>
          </cell>
          <cell r="DQ359"/>
          <cell r="DR359" t="e">
            <v>#VALUE!</v>
          </cell>
          <cell r="DS359" t="e">
            <v>#VALUE!</v>
          </cell>
          <cell r="DT359" t="e">
            <v>#VALUE!</v>
          </cell>
          <cell r="DU359" t="e">
            <v>#VALUE!</v>
          </cell>
          <cell r="DW359" t="e">
            <v>#VALUE!</v>
          </cell>
          <cell r="DX359"/>
          <cell r="DY359"/>
          <cell r="DZ359"/>
          <cell r="EA359"/>
          <cell r="EB359"/>
          <cell r="EC359" t="str">
            <v>งานพิมพ์</v>
          </cell>
          <cell r="ED359" t="str">
            <v xml:space="preserve"> /</v>
          </cell>
          <cell r="EG359"/>
          <cell r="EH359"/>
          <cell r="EI359"/>
        </row>
        <row r="360">
          <cell r="B360" t="str">
            <v>MK67-001490</v>
          </cell>
          <cell r="C360">
            <v>45601</v>
          </cell>
          <cell r="E360" t="str">
            <v>บจก.น้ำตาลทิพย์สุโขทัย</v>
          </cell>
          <cell r="F360" t="str">
            <v>Green for white sugar</v>
          </cell>
          <cell r="G360">
            <v>23</v>
          </cell>
          <cell r="H360">
            <v>37</v>
          </cell>
          <cell r="I360" t="str">
            <v>ขาว</v>
          </cell>
          <cell r="J360"/>
          <cell r="L360">
            <v>130</v>
          </cell>
          <cell r="M360" t="str">
            <v>±</v>
          </cell>
          <cell r="N360">
            <v>5</v>
          </cell>
          <cell r="R360" t="str">
            <v>บิด</v>
          </cell>
          <cell r="T360">
            <v>24</v>
          </cell>
          <cell r="U360">
            <v>40</v>
          </cell>
          <cell r="V360">
            <v>55</v>
          </cell>
          <cell r="X360" t="str">
            <v>รอแจ้ง</v>
          </cell>
          <cell r="Z360" t="str">
            <v>300แบน</v>
          </cell>
          <cell r="AA360">
            <v>337878</v>
          </cell>
          <cell r="AB360">
            <v>11003.203948644863</v>
          </cell>
          <cell r="AC360">
            <v>0</v>
          </cell>
          <cell r="AD360">
            <v>11003.203948644863</v>
          </cell>
          <cell r="AG360"/>
          <cell r="AI360"/>
          <cell r="AJ360">
            <v>0</v>
          </cell>
          <cell r="AL360">
            <v>337878</v>
          </cell>
          <cell r="AM360"/>
          <cell r="AN360">
            <v>354771.9</v>
          </cell>
          <cell r="AO360" t="str">
            <v>WSWT2321112512551</v>
          </cell>
          <cell r="AQ360">
            <v>363451.98582000006</v>
          </cell>
          <cell r="AR360">
            <v>0</v>
          </cell>
          <cell r="AS360">
            <v>363451.98582000006</v>
          </cell>
          <cell r="AT360">
            <v>0</v>
          </cell>
          <cell r="AU360">
            <v>0</v>
          </cell>
          <cell r="BZ360" t="str">
            <v>WRWT211125/WRWT251030</v>
          </cell>
          <cell r="CA360">
            <v>46559.511849046357</v>
          </cell>
          <cell r="DL360" t="str">
            <v>P9</v>
          </cell>
          <cell r="DM360">
            <v>3</v>
          </cell>
          <cell r="DN360" t="str">
            <v>รอแจ้ง</v>
          </cell>
          <cell r="DP360" t="e">
            <v>#VALUE!</v>
          </cell>
          <cell r="DQ360"/>
          <cell r="DR360" t="e">
            <v>#VALUE!</v>
          </cell>
          <cell r="DS360" t="e">
            <v>#VALUE!</v>
          </cell>
          <cell r="DT360" t="e">
            <v>#VALUE!</v>
          </cell>
          <cell r="DU360" t="e">
            <v>#VALUE!</v>
          </cell>
          <cell r="DW360" t="e">
            <v>#VALUE!</v>
          </cell>
          <cell r="DX360"/>
          <cell r="DY360"/>
          <cell r="DZ360"/>
          <cell r="EA360"/>
          <cell r="EB360"/>
          <cell r="EC360" t="str">
            <v>งานพิมพ์</v>
          </cell>
          <cell r="ED360" t="str">
            <v xml:space="preserve"> /</v>
          </cell>
          <cell r="EG360"/>
          <cell r="EH360"/>
          <cell r="EI360"/>
        </row>
        <row r="361">
          <cell r="B361">
            <v>0</v>
          </cell>
          <cell r="C361"/>
          <cell r="E361"/>
          <cell r="F361"/>
          <cell r="G361">
            <v>23</v>
          </cell>
          <cell r="H361">
            <v>37</v>
          </cell>
          <cell r="I361"/>
          <cell r="J361"/>
          <cell r="L361">
            <v>128</v>
          </cell>
          <cell r="M361" t="str">
            <v>±</v>
          </cell>
          <cell r="N361">
            <v>5</v>
          </cell>
          <cell r="R361"/>
          <cell r="T361"/>
          <cell r="U361"/>
          <cell r="V361"/>
          <cell r="X361"/>
          <cell r="Z361"/>
          <cell r="AA361"/>
          <cell r="AB361"/>
          <cell r="AC361">
            <v>0</v>
          </cell>
          <cell r="AD361"/>
          <cell r="AG361"/>
          <cell r="AI361" t="str">
            <v>ระบุในSD</v>
          </cell>
          <cell r="AJ361"/>
          <cell r="AL361">
            <v>0</v>
          </cell>
          <cell r="AM361"/>
          <cell r="AN361">
            <v>0</v>
          </cell>
          <cell r="AO361" t="str">
            <v>WSWT2321112512551</v>
          </cell>
          <cell r="AQ361">
            <v>469407.45082000003</v>
          </cell>
          <cell r="AR361">
            <v>19362</v>
          </cell>
          <cell r="AS361">
            <v>450045.45082000003</v>
          </cell>
          <cell r="AT361">
            <v>0</v>
          </cell>
          <cell r="AU361">
            <v>0</v>
          </cell>
          <cell r="BZ361" t="str">
            <v>WRWT2301125/WRWT251030</v>
          </cell>
          <cell r="CA361">
            <v>0</v>
          </cell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>
            <v>0</v>
          </cell>
          <cell r="EI361">
            <v>0</v>
          </cell>
        </row>
        <row r="362">
          <cell r="B362">
            <v>0</v>
          </cell>
          <cell r="C362"/>
          <cell r="E362"/>
          <cell r="F362"/>
          <cell r="G362">
            <v>24</v>
          </cell>
          <cell r="H362">
            <v>37</v>
          </cell>
          <cell r="I362"/>
          <cell r="J362"/>
          <cell r="L362">
            <v>120</v>
          </cell>
          <cell r="M362" t="str">
            <v>+</v>
          </cell>
          <cell r="N362">
            <v>3</v>
          </cell>
          <cell r="R362"/>
          <cell r="T362"/>
          <cell r="U362"/>
          <cell r="V362"/>
          <cell r="X362"/>
          <cell r="Z362"/>
          <cell r="AA362"/>
          <cell r="AB362"/>
          <cell r="AC362">
            <v>0</v>
          </cell>
          <cell r="AD362"/>
          <cell r="AG362"/>
          <cell r="AI362" t="str">
            <v>ระบุในSD</v>
          </cell>
          <cell r="AJ362"/>
          <cell r="AL362">
            <v>0</v>
          </cell>
          <cell r="AM362"/>
          <cell r="AN362">
            <v>0</v>
          </cell>
          <cell r="AO362" t="str">
            <v>WSWT24211125120</v>
          </cell>
          <cell r="AQ362" t="e">
            <v>#REF!</v>
          </cell>
          <cell r="AR362" t="e">
            <v>#REF!</v>
          </cell>
          <cell r="AS362" t="e">
            <v>#REF!</v>
          </cell>
          <cell r="AT362" t="e">
            <v>#REF!</v>
          </cell>
          <cell r="AU362" t="e">
            <v>#REF!</v>
          </cell>
          <cell r="BZ362" t="str">
            <v>WRWT2401125/WRWT25850</v>
          </cell>
          <cell r="CA362">
            <v>0</v>
          </cell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>
            <v>0</v>
          </cell>
          <cell r="EI362">
            <v>0</v>
          </cell>
        </row>
        <row r="363">
          <cell r="B363">
            <v>0</v>
          </cell>
          <cell r="C363"/>
          <cell r="E363"/>
          <cell r="F363" t="str">
            <v xml:space="preserve"> </v>
          </cell>
          <cell r="G363">
            <v>24</v>
          </cell>
          <cell r="H363">
            <v>37</v>
          </cell>
          <cell r="I363"/>
          <cell r="J363"/>
          <cell r="L363">
            <v>125</v>
          </cell>
          <cell r="M363" t="str">
            <v>+</v>
          </cell>
          <cell r="N363">
            <v>3</v>
          </cell>
          <cell r="R363"/>
          <cell r="T363"/>
          <cell r="U363"/>
          <cell r="V363"/>
          <cell r="X363"/>
          <cell r="Z363"/>
          <cell r="AA363"/>
          <cell r="AB363"/>
          <cell r="AC363">
            <v>0</v>
          </cell>
          <cell r="AD363"/>
          <cell r="AG363"/>
          <cell r="AI363" t="str">
            <v>ระบุในSD</v>
          </cell>
          <cell r="AJ363"/>
          <cell r="AL363">
            <v>0</v>
          </cell>
          <cell r="AM363"/>
          <cell r="AN363">
            <v>0</v>
          </cell>
          <cell r="AO363" t="str">
            <v>WSWT2421112512551</v>
          </cell>
          <cell r="AQ363" t="e">
            <v>#REF!</v>
          </cell>
          <cell r="AR363" t="e">
            <v>#REF!</v>
          </cell>
          <cell r="AS363" t="e">
            <v>#REF!</v>
          </cell>
          <cell r="AT363" t="e">
            <v>#REF!</v>
          </cell>
          <cell r="AU363" t="e">
            <v>#REF!</v>
          </cell>
          <cell r="BZ363" t="str">
            <v>WRWT2401125/WRWT25960</v>
          </cell>
          <cell r="CA363">
            <v>0</v>
          </cell>
          <cell r="DL363"/>
          <cell r="DM363" t="str">
            <v>Lead time</v>
          </cell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>
            <v>0</v>
          </cell>
          <cell r="EI363">
            <v>0</v>
          </cell>
        </row>
        <row r="364">
          <cell r="B364">
            <v>0</v>
          </cell>
          <cell r="C364"/>
          <cell r="E364"/>
          <cell r="F364"/>
          <cell r="G364">
            <v>26</v>
          </cell>
          <cell r="H364">
            <v>38</v>
          </cell>
          <cell r="I364" t="str">
            <v>เหลือง</v>
          </cell>
          <cell r="J364"/>
          <cell r="L364">
            <v>105</v>
          </cell>
          <cell r="M364" t="str">
            <v>±</v>
          </cell>
          <cell r="N364">
            <v>5</v>
          </cell>
          <cell r="R364"/>
          <cell r="T364"/>
          <cell r="U364"/>
          <cell r="V364"/>
          <cell r="X364"/>
          <cell r="Z364"/>
          <cell r="AA364"/>
          <cell r="AB364">
            <v>0</v>
          </cell>
          <cell r="AC364">
            <v>0</v>
          </cell>
          <cell r="AD364"/>
          <cell r="AG364"/>
          <cell r="AI364" t="str">
            <v>ระบุในSD</v>
          </cell>
          <cell r="AJ364"/>
          <cell r="AL364">
            <v>0</v>
          </cell>
          <cell r="AM364"/>
          <cell r="AN364">
            <v>0</v>
          </cell>
          <cell r="AO364" t="str">
            <v>WSYL2625850</v>
          </cell>
          <cell r="AQ364" t="e">
            <v>#REF!</v>
          </cell>
          <cell r="AR364" t="e">
            <v>#REF!</v>
          </cell>
          <cell r="AS364" t="e">
            <v>#REF!</v>
          </cell>
          <cell r="AT364" t="e">
            <v>#REF!</v>
          </cell>
          <cell r="AU364" t="e">
            <v>#REF!</v>
          </cell>
          <cell r="BZ364" t="str">
            <v>WRYL25850/WRYL25850</v>
          </cell>
          <cell r="CA364">
            <v>0</v>
          </cell>
          <cell r="DL364"/>
          <cell r="DM364" t="str">
            <v>Lead time</v>
          </cell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>
            <v>0</v>
          </cell>
        </row>
        <row r="365">
          <cell r="B365">
            <v>0</v>
          </cell>
          <cell r="C365"/>
          <cell r="E365"/>
          <cell r="F365"/>
          <cell r="G365">
            <v>26</v>
          </cell>
          <cell r="H365">
            <v>43</v>
          </cell>
          <cell r="I365" t="str">
            <v>ขาว</v>
          </cell>
          <cell r="J365"/>
          <cell r="L365">
            <v>102</v>
          </cell>
          <cell r="M365" t="str">
            <v>±</v>
          </cell>
          <cell r="N365">
            <v>5</v>
          </cell>
          <cell r="R365"/>
          <cell r="T365"/>
          <cell r="U365"/>
          <cell r="V365"/>
          <cell r="X365"/>
          <cell r="Z365"/>
          <cell r="AA365"/>
          <cell r="AB365">
            <v>0</v>
          </cell>
          <cell r="AC365">
            <v>0</v>
          </cell>
          <cell r="AD365"/>
          <cell r="AG365"/>
          <cell r="AI365" t="str">
            <v>ระบุในSD</v>
          </cell>
          <cell r="AJ365"/>
          <cell r="AL365">
            <v>0</v>
          </cell>
          <cell r="AM365"/>
          <cell r="AN365">
            <v>0</v>
          </cell>
          <cell r="AO365" t="str">
            <v>WSWT2625650</v>
          </cell>
          <cell r="AQ365" t="e">
            <v>#REF!</v>
          </cell>
          <cell r="AR365" t="e">
            <v>#REF!</v>
          </cell>
          <cell r="AS365" t="e">
            <v>#REF!</v>
          </cell>
          <cell r="AT365" t="e">
            <v>#REF!</v>
          </cell>
          <cell r="AU365" t="e">
            <v>#REF!</v>
          </cell>
          <cell r="BZ365" t="str">
            <v>WRWT25650/WRWT25650</v>
          </cell>
          <cell r="CA365">
            <v>0</v>
          </cell>
          <cell r="DL365"/>
          <cell r="DM365" t="str">
            <v>Lead time</v>
          </cell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>
            <v>0</v>
          </cell>
        </row>
        <row r="366">
          <cell r="B366" t="str">
            <v>MK68-001212</v>
          </cell>
          <cell r="C366">
            <v>45934</v>
          </cell>
          <cell r="E366" t="str">
            <v xml:space="preserve">คุณธนนท์ </v>
          </cell>
          <cell r="F366" t="str">
            <v>ไม่พิมพ์</v>
          </cell>
          <cell r="G366">
            <v>26</v>
          </cell>
          <cell r="H366">
            <v>39</v>
          </cell>
          <cell r="I366" t="str">
            <v>ขาว</v>
          </cell>
          <cell r="J366"/>
          <cell r="L366">
            <v>93</v>
          </cell>
          <cell r="M366" t="str">
            <v>±</v>
          </cell>
          <cell r="N366">
            <v>5</v>
          </cell>
          <cell r="R366" t="str">
            <v>ไม่</v>
          </cell>
          <cell r="T366" t="str">
            <v>ไม่สวมถุงใน</v>
          </cell>
          <cell r="U366"/>
          <cell r="V366"/>
          <cell r="X366">
            <v>45960</v>
          </cell>
          <cell r="Z366" t="str">
            <v>มัด100</v>
          </cell>
          <cell r="AA366">
            <v>5000</v>
          </cell>
          <cell r="AB366">
            <v>0</v>
          </cell>
          <cell r="AC366">
            <v>0</v>
          </cell>
          <cell r="AD366">
            <v>0</v>
          </cell>
          <cell r="AG366"/>
          <cell r="AI366"/>
          <cell r="AJ366">
            <v>5000</v>
          </cell>
          <cell r="AL366">
            <v>0</v>
          </cell>
          <cell r="AM366"/>
          <cell r="AN366">
            <v>0</v>
          </cell>
          <cell r="AO366" t="str">
            <v>WSWT262575051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BZ366" t="str">
            <v>WRWT25800/WRWT25650</v>
          </cell>
          <cell r="CA366">
            <v>0</v>
          </cell>
          <cell r="DL366" t="str">
            <v>P3</v>
          </cell>
          <cell r="DM366">
            <v>1</v>
          </cell>
          <cell r="DN366">
            <v>45960</v>
          </cell>
          <cell r="DP366">
            <v>45955</v>
          </cell>
          <cell r="DQ366"/>
          <cell r="DR366"/>
          <cell r="DS366"/>
          <cell r="DT366"/>
          <cell r="DU366">
            <v>45959</v>
          </cell>
          <cell r="DW366"/>
          <cell r="DX366"/>
          <cell r="DY366"/>
          <cell r="DZ366"/>
          <cell r="EA366"/>
          <cell r="EB366"/>
          <cell r="EC366" t="str">
            <v>ตัด</v>
          </cell>
          <cell r="ED366"/>
          <cell r="EG366"/>
          <cell r="EH366"/>
          <cell r="EI366"/>
        </row>
        <row r="367">
          <cell r="B367">
            <v>0</v>
          </cell>
          <cell r="C367"/>
          <cell r="E367"/>
          <cell r="F367"/>
          <cell r="G367">
            <v>26</v>
          </cell>
          <cell r="H367">
            <v>43</v>
          </cell>
          <cell r="I367"/>
          <cell r="J367"/>
          <cell r="L367">
            <v>100</v>
          </cell>
          <cell r="M367" t="str">
            <v>±</v>
          </cell>
          <cell r="N367">
            <v>5</v>
          </cell>
          <cell r="R367"/>
          <cell r="T367"/>
          <cell r="U367"/>
          <cell r="V367"/>
          <cell r="X367"/>
          <cell r="Z367"/>
          <cell r="AA367"/>
          <cell r="AB367"/>
          <cell r="AC367">
            <v>0</v>
          </cell>
          <cell r="AD367"/>
          <cell r="AG367"/>
          <cell r="AI367" t="str">
            <v>ระบุในSD</v>
          </cell>
          <cell r="AJ367"/>
          <cell r="AL367">
            <v>0</v>
          </cell>
          <cell r="AM367"/>
          <cell r="AN367">
            <v>0</v>
          </cell>
          <cell r="AO367" t="str">
            <v>WSWT262575051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BZ367" t="str">
            <v>WRWT25800/WRWT25650</v>
          </cell>
          <cell r="CA367">
            <v>0</v>
          </cell>
          <cell r="DL367"/>
          <cell r="DM367" t="str">
            <v>Lead time</v>
          </cell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>
            <v>0</v>
          </cell>
          <cell r="EI367">
            <v>0</v>
          </cell>
        </row>
        <row r="368">
          <cell r="B368">
            <v>0</v>
          </cell>
          <cell r="C368"/>
          <cell r="E368"/>
          <cell r="F368"/>
          <cell r="G368">
            <v>26</v>
          </cell>
          <cell r="H368">
            <v>43</v>
          </cell>
          <cell r="I368"/>
          <cell r="J368"/>
          <cell r="L368">
            <v>113</v>
          </cell>
          <cell r="M368" t="str">
            <v>±</v>
          </cell>
          <cell r="N368">
            <v>5</v>
          </cell>
          <cell r="R368"/>
          <cell r="T368"/>
          <cell r="U368"/>
          <cell r="V368"/>
          <cell r="X368"/>
          <cell r="Z368"/>
          <cell r="AA368"/>
          <cell r="AB368"/>
          <cell r="AC368">
            <v>0</v>
          </cell>
          <cell r="AD368"/>
          <cell r="AG368"/>
          <cell r="AI368" t="str">
            <v>ระบุในSD</v>
          </cell>
          <cell r="AJ368"/>
          <cell r="AL368">
            <v>0</v>
          </cell>
          <cell r="AM368"/>
          <cell r="AN368">
            <v>0</v>
          </cell>
          <cell r="AO368" t="str">
            <v>WSWT2625700</v>
          </cell>
          <cell r="AQ368" t="e">
            <v>#REF!</v>
          </cell>
          <cell r="AR368" t="e">
            <v>#REF!</v>
          </cell>
          <cell r="AS368" t="e">
            <v>#REF!</v>
          </cell>
          <cell r="AT368" t="e">
            <v>#REF!</v>
          </cell>
          <cell r="AU368" t="e">
            <v>#REF!</v>
          </cell>
          <cell r="BZ368" t="str">
            <v>WRWT260800/WRWT25650</v>
          </cell>
          <cell r="CA368">
            <v>0</v>
          </cell>
          <cell r="DL368"/>
          <cell r="DM368" t="str">
            <v>Lead time</v>
          </cell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>
            <v>0</v>
          </cell>
          <cell r="EI368">
            <v>0</v>
          </cell>
        </row>
        <row r="369">
          <cell r="B369">
            <v>0</v>
          </cell>
          <cell r="C369"/>
          <cell r="E369"/>
          <cell r="F369"/>
          <cell r="G369">
            <v>26</v>
          </cell>
          <cell r="H369">
            <v>41</v>
          </cell>
          <cell r="I369"/>
          <cell r="J369"/>
          <cell r="L369">
            <v>90</v>
          </cell>
          <cell r="M369" t="str">
            <v>±</v>
          </cell>
          <cell r="N369">
            <v>5</v>
          </cell>
          <cell r="R369"/>
          <cell r="T369"/>
          <cell r="U369"/>
          <cell r="V369"/>
          <cell r="X369"/>
          <cell r="Z369"/>
          <cell r="AA369"/>
          <cell r="AB369"/>
          <cell r="AC369">
            <v>0</v>
          </cell>
          <cell r="AD369"/>
          <cell r="AG369"/>
          <cell r="AI369" t="str">
            <v>ระบุในSD</v>
          </cell>
          <cell r="AJ369"/>
          <cell r="AL369">
            <v>0</v>
          </cell>
          <cell r="AM369"/>
          <cell r="AN369">
            <v>0</v>
          </cell>
          <cell r="AO369" t="str">
            <v>WSWT2625800SM</v>
          </cell>
          <cell r="AQ369" t="e">
            <v>#REF!</v>
          </cell>
          <cell r="AR369" t="e">
            <v>#REF!</v>
          </cell>
          <cell r="AS369" t="e">
            <v>#REF!</v>
          </cell>
          <cell r="AT369" t="e">
            <v>#REF!</v>
          </cell>
          <cell r="AU369" t="e">
            <v>#REF!</v>
          </cell>
          <cell r="BZ369" t="str">
            <v>WRWT260800/WRWT25650</v>
          </cell>
          <cell r="CA369">
            <v>0</v>
          </cell>
          <cell r="DL369"/>
          <cell r="DM369" t="str">
            <v>Lead time</v>
          </cell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>
            <v>0</v>
          </cell>
          <cell r="EI369">
            <v>0</v>
          </cell>
        </row>
        <row r="370">
          <cell r="B370" t="str">
            <v>MK68-001223</v>
          </cell>
          <cell r="C370">
            <v>45939</v>
          </cell>
          <cell r="E370" t="str">
            <v>บจก.แลบอินเตอร์</v>
          </cell>
          <cell r="F370" t="str">
            <v>Soybean Meal</v>
          </cell>
          <cell r="G370">
            <v>26</v>
          </cell>
          <cell r="H370">
            <v>40</v>
          </cell>
          <cell r="I370" t="str">
            <v>ขาว</v>
          </cell>
          <cell r="J370"/>
          <cell r="L370">
            <v>108</v>
          </cell>
          <cell r="M370" t="str">
            <v>±</v>
          </cell>
          <cell r="N370">
            <v>5</v>
          </cell>
          <cell r="R370" t="str">
            <v>บิด</v>
          </cell>
          <cell r="T370">
            <v>27</v>
          </cell>
          <cell r="U370">
            <v>43</v>
          </cell>
          <cell r="V370">
            <v>40</v>
          </cell>
          <cell r="X370">
            <v>45960</v>
          </cell>
          <cell r="Z370" t="str">
            <v>มัด80 ใช้สายรัด</v>
          </cell>
          <cell r="AA370">
            <v>10000</v>
          </cell>
          <cell r="AB370">
            <v>286.42936262399996</v>
          </cell>
          <cell r="AC370">
            <v>0</v>
          </cell>
          <cell r="AD370">
            <v>286.42936262399996</v>
          </cell>
          <cell r="AG370" t="str">
            <v>รอแบบลูกค้า จากที่ส่ง 24/10 ต้องเลื่อน</v>
          </cell>
          <cell r="AI370"/>
          <cell r="AJ370">
            <v>0</v>
          </cell>
          <cell r="AL370">
            <v>10000</v>
          </cell>
          <cell r="AM370"/>
          <cell r="AN370">
            <v>10500</v>
          </cell>
          <cell r="AO370" t="str">
            <v xml:space="preserve">WSWT2625800 </v>
          </cell>
          <cell r="AQ370">
            <v>11595.1</v>
          </cell>
          <cell r="AR370">
            <v>11595.1</v>
          </cell>
          <cell r="AS370">
            <v>0</v>
          </cell>
          <cell r="AT370">
            <v>0</v>
          </cell>
          <cell r="AU370">
            <v>0</v>
          </cell>
          <cell r="BZ370" t="str">
            <v>WRWT25800/WRWT25800</v>
          </cell>
          <cell r="CA370">
            <v>0</v>
          </cell>
          <cell r="DL370" t="str">
            <v>P9</v>
          </cell>
          <cell r="DM370">
            <v>3</v>
          </cell>
          <cell r="DN370">
            <v>45960</v>
          </cell>
          <cell r="DP370">
            <v>45955</v>
          </cell>
          <cell r="DQ370"/>
          <cell r="DR370">
            <v>45950</v>
          </cell>
          <cell r="DS370">
            <v>45957</v>
          </cell>
          <cell r="DT370">
            <v>45958</v>
          </cell>
          <cell r="DU370">
            <v>45958</v>
          </cell>
          <cell r="DW370">
            <v>45959</v>
          </cell>
          <cell r="DX370"/>
          <cell r="DY370"/>
          <cell r="DZ370"/>
          <cell r="EA370"/>
          <cell r="EB370"/>
          <cell r="EC370" t="str">
            <v>งานพิมพ์</v>
          </cell>
          <cell r="ED370"/>
          <cell r="EG370"/>
          <cell r="EH370"/>
          <cell r="EI370"/>
        </row>
        <row r="371">
          <cell r="B371">
            <v>0</v>
          </cell>
          <cell r="C371"/>
          <cell r="E371"/>
          <cell r="F371"/>
          <cell r="G371">
            <v>26</v>
          </cell>
          <cell r="H371">
            <v>43</v>
          </cell>
          <cell r="I371"/>
          <cell r="J371"/>
          <cell r="L371">
            <v>116</v>
          </cell>
          <cell r="M371" t="str">
            <v>±</v>
          </cell>
          <cell r="N371">
            <v>5</v>
          </cell>
          <cell r="R371"/>
          <cell r="T371"/>
          <cell r="U371"/>
          <cell r="V371"/>
          <cell r="X371"/>
          <cell r="Z371"/>
          <cell r="AA371"/>
          <cell r="AB371"/>
          <cell r="AC371">
            <v>0</v>
          </cell>
          <cell r="AD371"/>
          <cell r="AG371"/>
          <cell r="AI371" t="str">
            <v>ระบุในSD</v>
          </cell>
          <cell r="AJ371"/>
          <cell r="AL371">
            <v>0</v>
          </cell>
          <cell r="AM371"/>
          <cell r="AN371">
            <v>0</v>
          </cell>
          <cell r="AO371" t="str">
            <v xml:space="preserve">WSWT2625800 </v>
          </cell>
          <cell r="AQ371">
            <v>11595.1</v>
          </cell>
          <cell r="AR371">
            <v>11595.1</v>
          </cell>
          <cell r="AS371">
            <v>0</v>
          </cell>
          <cell r="AT371">
            <v>0</v>
          </cell>
          <cell r="AU371">
            <v>0</v>
          </cell>
          <cell r="BZ371" t="str">
            <v>WRWT260800/WRWT25800</v>
          </cell>
          <cell r="CA371">
            <v>0</v>
          </cell>
          <cell r="DL371"/>
          <cell r="DM371" t="str">
            <v>Lead time</v>
          </cell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>
            <v>0</v>
          </cell>
          <cell r="EI371">
            <v>0</v>
          </cell>
        </row>
        <row r="372">
          <cell r="B372" t="str">
            <v>MK68-001223</v>
          </cell>
          <cell r="C372">
            <v>45950</v>
          </cell>
          <cell r="E372" t="str">
            <v>บจก.ที.ซี.ยูเนี่ยน อโกรเทค</v>
          </cell>
          <cell r="F372" t="str">
            <v>TUNA MEAL MARIN TRUST</v>
          </cell>
          <cell r="G372">
            <v>26</v>
          </cell>
          <cell r="H372">
            <v>43</v>
          </cell>
          <cell r="I372" t="str">
            <v>ขาว</v>
          </cell>
          <cell r="J372" t="str">
            <v>ใส</v>
          </cell>
          <cell r="L372">
            <v>150</v>
          </cell>
          <cell r="M372" t="str">
            <v>±</v>
          </cell>
          <cell r="N372">
            <v>5</v>
          </cell>
          <cell r="R372" t="str">
            <v>บิด</v>
          </cell>
          <cell r="T372" t="str">
            <v>ไม่สวมถุงใน</v>
          </cell>
          <cell r="U372"/>
          <cell r="V372"/>
          <cell r="X372">
            <v>45960</v>
          </cell>
          <cell r="Z372" t="str">
            <v xml:space="preserve">300กระสอบแบนเต็มใบ </v>
          </cell>
          <cell r="AA372">
            <v>10000</v>
          </cell>
          <cell r="AB372">
            <v>0</v>
          </cell>
          <cell r="AC372">
            <v>0</v>
          </cell>
          <cell r="AD372">
            <v>0</v>
          </cell>
          <cell r="AG372"/>
          <cell r="AI372"/>
          <cell r="AJ372">
            <v>0</v>
          </cell>
          <cell r="AL372">
            <v>10000</v>
          </cell>
          <cell r="AM372"/>
          <cell r="AN372">
            <v>10500</v>
          </cell>
          <cell r="AO372" t="str">
            <v>WSWT2625850SM</v>
          </cell>
          <cell r="AQ372">
            <v>12433.3</v>
          </cell>
          <cell r="AR372">
            <v>12433.3</v>
          </cell>
          <cell r="AS372">
            <v>0</v>
          </cell>
          <cell r="AT372">
            <v>7347</v>
          </cell>
          <cell r="AU372">
            <v>5086.2999999999993</v>
          </cell>
          <cell r="BZ372" t="str">
            <v>WRWT25850/WRWT25850</v>
          </cell>
          <cell r="CA372">
            <v>0</v>
          </cell>
          <cell r="DL372" t="str">
            <v>P6</v>
          </cell>
          <cell r="DM372">
            <v>4</v>
          </cell>
          <cell r="DN372" t="str">
            <v>รอส่ง</v>
          </cell>
          <cell r="DP372" t="e">
            <v>#VALUE!</v>
          </cell>
          <cell r="DQ372" t="e">
            <v>#VALUE!</v>
          </cell>
          <cell r="DR372" t="e">
            <v>#VALUE!</v>
          </cell>
          <cell r="DS372" t="e">
            <v>#VALUE!</v>
          </cell>
          <cell r="DT372" t="e">
            <v>#VALUE!</v>
          </cell>
          <cell r="DU372" t="e">
            <v>#VALUE!</v>
          </cell>
          <cell r="DW372"/>
          <cell r="DX372"/>
          <cell r="DY372"/>
          <cell r="DZ372"/>
          <cell r="EA372"/>
          <cell r="EB372"/>
          <cell r="EC372" t="str">
            <v>งานเคลือบ+พิมพ์</v>
          </cell>
          <cell r="ED372"/>
          <cell r="EG372"/>
          <cell r="EH372"/>
          <cell r="EI372"/>
        </row>
        <row r="373">
          <cell r="B373" t="str">
            <v>MK68-001197</v>
          </cell>
          <cell r="C373">
            <v>45933</v>
          </cell>
          <cell r="E373" t="str">
            <v>บจก.ที.ซี.ยูเนี่ยน อโกรเทค</v>
          </cell>
          <cell r="F373" t="str">
            <v>ไม่พิมพ์</v>
          </cell>
          <cell r="G373">
            <v>26</v>
          </cell>
          <cell r="H373">
            <v>43</v>
          </cell>
          <cell r="I373" t="str">
            <v>ขาว</v>
          </cell>
          <cell r="J373" t="str">
            <v>ใส</v>
          </cell>
          <cell r="L373">
            <v>150</v>
          </cell>
          <cell r="M373" t="str">
            <v>±</v>
          </cell>
          <cell r="N373">
            <v>5</v>
          </cell>
          <cell r="R373" t="str">
            <v>บิด</v>
          </cell>
          <cell r="T373" t="str">
            <v>ไม่สวมถุงใน</v>
          </cell>
          <cell r="U373"/>
          <cell r="V373"/>
          <cell r="X373">
            <v>45960</v>
          </cell>
          <cell r="Z373" t="str">
            <v xml:space="preserve">300กระสอบแบนเต็มใบ </v>
          </cell>
          <cell r="AA373">
            <v>15000</v>
          </cell>
          <cell r="AB373">
            <v>0</v>
          </cell>
          <cell r="AC373">
            <v>0</v>
          </cell>
          <cell r="AD373">
            <v>0</v>
          </cell>
          <cell r="AG373"/>
          <cell r="AI373"/>
          <cell r="AJ373">
            <v>17396</v>
          </cell>
          <cell r="AL373">
            <v>0</v>
          </cell>
          <cell r="AM373"/>
          <cell r="AN373">
            <v>0</v>
          </cell>
          <cell r="AO373" t="str">
            <v>WSWT2625850SM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BZ373" t="str">
            <v>WRWT25850/WRWT25850</v>
          </cell>
          <cell r="CA373">
            <v>0</v>
          </cell>
          <cell r="DL373" t="str">
            <v>P11</v>
          </cell>
          <cell r="DM373">
            <v>2</v>
          </cell>
          <cell r="DN373">
            <v>45960</v>
          </cell>
          <cell r="DP373">
            <v>45955</v>
          </cell>
          <cell r="DQ373">
            <v>45958</v>
          </cell>
          <cell r="DR373"/>
          <cell r="DS373"/>
          <cell r="DT373"/>
          <cell r="DU373">
            <v>45959</v>
          </cell>
          <cell r="DW373"/>
          <cell r="DX373"/>
          <cell r="DY373"/>
          <cell r="DZ373"/>
          <cell r="EA373"/>
          <cell r="EB373"/>
          <cell r="EC373" t="str">
            <v>งานเคลือบ+ตัด</v>
          </cell>
          <cell r="ED373"/>
          <cell r="EG373"/>
          <cell r="EH373"/>
          <cell r="EI373"/>
        </row>
        <row r="374">
          <cell r="B374">
            <v>0</v>
          </cell>
          <cell r="C374"/>
          <cell r="E374"/>
          <cell r="F374"/>
          <cell r="G374">
            <v>26</v>
          </cell>
          <cell r="H374">
            <v>43</v>
          </cell>
          <cell r="I374"/>
          <cell r="J374"/>
          <cell r="L374">
            <v>120</v>
          </cell>
          <cell r="M374" t="str">
            <v>±</v>
          </cell>
          <cell r="N374">
            <v>5</v>
          </cell>
          <cell r="R374"/>
          <cell r="T374"/>
          <cell r="U374"/>
          <cell r="V374"/>
          <cell r="X374"/>
          <cell r="Z374"/>
          <cell r="AA374"/>
          <cell r="AB374"/>
          <cell r="AC374">
            <v>0</v>
          </cell>
          <cell r="AD374"/>
          <cell r="AG374"/>
          <cell r="AI374" t="str">
            <v>ระบุในSD</v>
          </cell>
          <cell r="AJ374"/>
          <cell r="AL374">
            <v>0</v>
          </cell>
          <cell r="AM374"/>
          <cell r="AN374">
            <v>0</v>
          </cell>
          <cell r="AO374" t="str">
            <v>WSWT2625850SM</v>
          </cell>
          <cell r="AQ374">
            <v>12433.3</v>
          </cell>
          <cell r="AR374">
            <v>12433.3</v>
          </cell>
          <cell r="AS374">
            <v>0</v>
          </cell>
          <cell r="AT374">
            <v>7347</v>
          </cell>
          <cell r="AU374">
            <v>5086.2999999999993</v>
          </cell>
          <cell r="BZ374" t="str">
            <v>WRWT260850/WRWT25850</v>
          </cell>
          <cell r="CA374">
            <v>0</v>
          </cell>
          <cell r="DL374"/>
          <cell r="DM374" t="str">
            <v>Lead time</v>
          </cell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>
            <v>0</v>
          </cell>
          <cell r="EI374">
            <v>0</v>
          </cell>
        </row>
        <row r="375">
          <cell r="B375">
            <v>0</v>
          </cell>
          <cell r="C375"/>
          <cell r="E375"/>
          <cell r="F375"/>
          <cell r="G375">
            <v>28</v>
          </cell>
          <cell r="H375">
            <v>41</v>
          </cell>
          <cell r="I375" t="str">
            <v>ขาว</v>
          </cell>
          <cell r="J375"/>
          <cell r="L375">
            <v>122</v>
          </cell>
          <cell r="M375" t="str">
            <v>+</v>
          </cell>
          <cell r="N375">
            <v>3</v>
          </cell>
          <cell r="R375"/>
          <cell r="T375"/>
          <cell r="U375"/>
          <cell r="V375"/>
          <cell r="X375"/>
          <cell r="Z375"/>
          <cell r="AA375"/>
          <cell r="AB375">
            <v>0</v>
          </cell>
          <cell r="AC375">
            <v>0</v>
          </cell>
          <cell r="AD375"/>
          <cell r="AG375"/>
          <cell r="AI375" t="str">
            <v>ระบุในSD</v>
          </cell>
          <cell r="AJ375"/>
          <cell r="AL375">
            <v>0</v>
          </cell>
          <cell r="AM375"/>
          <cell r="AN375">
            <v>0</v>
          </cell>
          <cell r="AO375" t="str">
            <v>WSWT2825800</v>
          </cell>
          <cell r="AQ375" t="e">
            <v>#REF!</v>
          </cell>
          <cell r="AR375" t="e">
            <v>#REF!</v>
          </cell>
          <cell r="AS375" t="e">
            <v>#REF!</v>
          </cell>
          <cell r="AT375" t="e">
            <v>#REF!</v>
          </cell>
          <cell r="AU375" t="e">
            <v>#REF!</v>
          </cell>
          <cell r="BZ375" t="str">
            <v>WRWT25850/WRWT25800</v>
          </cell>
          <cell r="CA375">
            <v>0</v>
          </cell>
          <cell r="DL375"/>
          <cell r="DM375" t="str">
            <v>Lead time</v>
          </cell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>
            <v>0</v>
          </cell>
        </row>
        <row r="376">
          <cell r="B376" t="str">
            <v>MK68-001243</v>
          </cell>
          <cell r="C376">
            <v>45947</v>
          </cell>
          <cell r="E376" t="str">
            <v>บจก.ไทยร่วมใจน้ำมันพืช</v>
          </cell>
          <cell r="F376" t="str">
            <v>TRJ</v>
          </cell>
          <cell r="G376">
            <v>28</v>
          </cell>
          <cell r="H376">
            <v>41</v>
          </cell>
          <cell r="I376" t="str">
            <v>ขาว</v>
          </cell>
          <cell r="J376"/>
          <cell r="L376">
            <v>120</v>
          </cell>
          <cell r="M376" t="str">
            <v>+</v>
          </cell>
          <cell r="N376">
            <v>3</v>
          </cell>
          <cell r="R376" t="str">
            <v>ไม่</v>
          </cell>
          <cell r="T376" t="str">
            <v>ไม่สวมถุงใน</v>
          </cell>
          <cell r="U376"/>
          <cell r="V376"/>
          <cell r="X376">
            <v>45955</v>
          </cell>
          <cell r="Z376" t="str">
            <v>500กระสอบ</v>
          </cell>
          <cell r="AA376">
            <v>50000</v>
          </cell>
          <cell r="AB376">
            <v>0</v>
          </cell>
          <cell r="AC376">
            <v>0</v>
          </cell>
          <cell r="AD376">
            <v>0</v>
          </cell>
          <cell r="AG376" t="str">
            <v>24/10เย็น</v>
          </cell>
          <cell r="AI376"/>
          <cell r="AJ376">
            <v>35000</v>
          </cell>
          <cell r="AL376">
            <v>15000</v>
          </cell>
          <cell r="AM376">
            <v>55850</v>
          </cell>
          <cell r="AN376">
            <v>0</v>
          </cell>
          <cell r="AO376" t="str">
            <v>WSWT2825850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BZ376" t="str">
            <v>WRWT25850/WRWT25850</v>
          </cell>
          <cell r="CA376">
            <v>0</v>
          </cell>
          <cell r="DL376" t="str">
            <v>P7</v>
          </cell>
          <cell r="DM376">
            <v>2</v>
          </cell>
          <cell r="DN376">
            <v>45955</v>
          </cell>
          <cell r="DP376">
            <v>45950</v>
          </cell>
          <cell r="DQ376"/>
          <cell r="DR376">
            <v>45946</v>
          </cell>
          <cell r="DS376">
            <v>45953</v>
          </cell>
          <cell r="DT376">
            <v>45954</v>
          </cell>
          <cell r="DU376">
            <v>45954</v>
          </cell>
          <cell r="DW376"/>
          <cell r="DX376"/>
          <cell r="DY376"/>
          <cell r="DZ376"/>
          <cell r="EA376"/>
          <cell r="EB376"/>
          <cell r="EC376" t="str">
            <v>งานพิมพ์</v>
          </cell>
          <cell r="ED376"/>
          <cell r="EG376"/>
          <cell r="EH376"/>
          <cell r="EI376"/>
        </row>
        <row r="377">
          <cell r="B377" t="str">
            <v>ประมาณการ</v>
          </cell>
          <cell r="C377" t="str">
            <v>ประมาณการ</v>
          </cell>
          <cell r="E377" t="str">
            <v>บจก.ไทยร่วมใจน้ำมันพืช</v>
          </cell>
          <cell r="F377" t="str">
            <v>TRJ</v>
          </cell>
          <cell r="G377">
            <v>28</v>
          </cell>
          <cell r="H377">
            <v>41</v>
          </cell>
          <cell r="I377" t="str">
            <v>ขาว</v>
          </cell>
          <cell r="J377"/>
          <cell r="L377">
            <v>120</v>
          </cell>
          <cell r="M377" t="str">
            <v>+</v>
          </cell>
          <cell r="N377">
            <v>3</v>
          </cell>
          <cell r="R377" t="str">
            <v>ไม่</v>
          </cell>
          <cell r="T377" t="str">
            <v>ไม่สวมถุงใน</v>
          </cell>
          <cell r="U377"/>
          <cell r="V377"/>
          <cell r="X377">
            <v>45981</v>
          </cell>
          <cell r="Z377" t="str">
            <v>500กระสอบ</v>
          </cell>
          <cell r="AA377">
            <v>50000</v>
          </cell>
          <cell r="AB377">
            <v>0</v>
          </cell>
          <cell r="AC377">
            <v>0</v>
          </cell>
          <cell r="AD377">
            <v>0</v>
          </cell>
          <cell r="AG377"/>
          <cell r="AI377"/>
          <cell r="AJ377">
            <v>0</v>
          </cell>
          <cell r="AL377">
            <v>50000</v>
          </cell>
          <cell r="AM377"/>
          <cell r="AN377">
            <v>52500</v>
          </cell>
          <cell r="AO377" t="str">
            <v>WSWT2825850</v>
          </cell>
          <cell r="AQ377">
            <v>59372.5</v>
          </cell>
          <cell r="AR377">
            <v>12940</v>
          </cell>
          <cell r="AS377">
            <v>46432.5</v>
          </cell>
          <cell r="AT377">
            <v>0</v>
          </cell>
          <cell r="AU377">
            <v>0</v>
          </cell>
          <cell r="BZ377" t="str">
            <v>WRWT25850/WRWT25850</v>
          </cell>
          <cell r="CA377">
            <v>5218.4970833333336</v>
          </cell>
          <cell r="DL377" t="str">
            <v>P7</v>
          </cell>
          <cell r="DM377">
            <v>2</v>
          </cell>
          <cell r="DN377">
            <v>45981</v>
          </cell>
          <cell r="DP377">
            <v>45976</v>
          </cell>
          <cell r="DQ377"/>
          <cell r="DR377">
            <v>45972</v>
          </cell>
          <cell r="DS377">
            <v>45979</v>
          </cell>
          <cell r="DT377">
            <v>45980</v>
          </cell>
          <cell r="DU377">
            <v>45980</v>
          </cell>
          <cell r="DW377"/>
          <cell r="DX377"/>
          <cell r="DY377"/>
          <cell r="DZ377"/>
          <cell r="EA377"/>
          <cell r="EB377"/>
          <cell r="EC377" t="str">
            <v>งานพิมพ์</v>
          </cell>
          <cell r="ED377" t="str">
            <v>รอART</v>
          </cell>
          <cell r="EG377"/>
          <cell r="EH377"/>
          <cell r="EI377"/>
        </row>
        <row r="378">
          <cell r="B378" t="str">
            <v>ประมาณการ</v>
          </cell>
          <cell r="C378" t="str">
            <v>ประมาณการ</v>
          </cell>
          <cell r="E378" t="str">
            <v>บจก.ที.ซี.ยูเนี่ยน อโกรเทค</v>
          </cell>
          <cell r="F378" t="str">
            <v>ไม่พิมพ์</v>
          </cell>
          <cell r="G378">
            <v>28</v>
          </cell>
          <cell r="H378">
            <v>47</v>
          </cell>
          <cell r="I378" t="str">
            <v>ขาว</v>
          </cell>
          <cell r="J378" t="str">
            <v>ใส</v>
          </cell>
          <cell r="L378">
            <v>180</v>
          </cell>
          <cell r="M378" t="str">
            <v>±</v>
          </cell>
          <cell r="N378">
            <v>5</v>
          </cell>
          <cell r="R378" t="str">
            <v>ไม่</v>
          </cell>
          <cell r="T378" t="str">
            <v>ไม่สวมถุงใน</v>
          </cell>
          <cell r="U378"/>
          <cell r="V378"/>
          <cell r="X378">
            <v>45961</v>
          </cell>
          <cell r="Z378" t="str">
            <v xml:space="preserve">300กระสอบแบนเต็มใบ </v>
          </cell>
          <cell r="AA378">
            <v>5000</v>
          </cell>
          <cell r="AB378">
            <v>0</v>
          </cell>
          <cell r="AC378">
            <v>0</v>
          </cell>
          <cell r="AD378">
            <v>0</v>
          </cell>
          <cell r="AG378"/>
          <cell r="AI378"/>
          <cell r="AJ378">
            <v>0</v>
          </cell>
          <cell r="AL378">
            <v>5000</v>
          </cell>
          <cell r="AM378"/>
          <cell r="AN378">
            <v>0</v>
          </cell>
          <cell r="AO378" t="str">
            <v>WSWT2825850</v>
          </cell>
          <cell r="AQ378">
            <v>6775.4500000000007</v>
          </cell>
          <cell r="AR378">
            <v>0</v>
          </cell>
          <cell r="AS378">
            <v>6775.4500000000007</v>
          </cell>
          <cell r="AT378">
            <v>0</v>
          </cell>
          <cell r="AU378">
            <v>6775.4500000000007</v>
          </cell>
          <cell r="BZ378" t="str">
            <v>WRWT25850/WRWT25850</v>
          </cell>
          <cell r="CA378">
            <v>761.48529722222236</v>
          </cell>
          <cell r="DL378" t="str">
            <v>P11</v>
          </cell>
          <cell r="DM378">
            <v>2</v>
          </cell>
          <cell r="DN378">
            <v>45961</v>
          </cell>
          <cell r="DP378">
            <v>45956</v>
          </cell>
          <cell r="DQ378">
            <v>45959</v>
          </cell>
          <cell r="DR378"/>
          <cell r="DS378"/>
          <cell r="DT378"/>
          <cell r="DU378">
            <v>45960</v>
          </cell>
          <cell r="DW378"/>
          <cell r="DX378"/>
          <cell r="DY378"/>
          <cell r="DZ378"/>
          <cell r="EA378"/>
          <cell r="EB378"/>
          <cell r="EC378" t="str">
            <v>งานเคลือบ+ตัด</v>
          </cell>
          <cell r="ED378"/>
          <cell r="EG378"/>
          <cell r="EH378"/>
          <cell r="EI378"/>
        </row>
        <row r="379">
          <cell r="B379">
            <v>0</v>
          </cell>
          <cell r="C379"/>
          <cell r="E379"/>
          <cell r="F379"/>
          <cell r="G379">
            <v>28</v>
          </cell>
          <cell r="H379">
            <v>43</v>
          </cell>
          <cell r="I379"/>
          <cell r="J379"/>
          <cell r="L379">
            <v>130</v>
          </cell>
          <cell r="M379" t="str">
            <v>±</v>
          </cell>
          <cell r="N379">
            <v>3</v>
          </cell>
          <cell r="R379"/>
          <cell r="T379"/>
          <cell r="U379"/>
          <cell r="V379"/>
          <cell r="X379"/>
          <cell r="Z379"/>
          <cell r="AA379"/>
          <cell r="AB379"/>
          <cell r="AC379">
            <v>0</v>
          </cell>
          <cell r="AD379"/>
          <cell r="AG379"/>
          <cell r="AI379" t="str">
            <v>ระบุในSD</v>
          </cell>
          <cell r="AJ379"/>
          <cell r="AL379">
            <v>0</v>
          </cell>
          <cell r="AM379"/>
          <cell r="AN379">
            <v>0</v>
          </cell>
          <cell r="AO379" t="str">
            <v>WSWT2825850</v>
          </cell>
          <cell r="AQ379">
            <v>66147.95</v>
          </cell>
          <cell r="AR379">
            <v>12940</v>
          </cell>
          <cell r="AS379">
            <v>53207.95</v>
          </cell>
          <cell r="AT379">
            <v>0</v>
          </cell>
          <cell r="AU379">
            <v>6775.4500000000007</v>
          </cell>
          <cell r="BZ379" t="str">
            <v>WRWT280850/WRWT25850</v>
          </cell>
          <cell r="CA379">
            <v>0</v>
          </cell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>
            <v>0</v>
          </cell>
          <cell r="C380"/>
          <cell r="E380"/>
          <cell r="F380"/>
          <cell r="G380">
            <v>30</v>
          </cell>
          <cell r="H380">
            <v>41</v>
          </cell>
          <cell r="I380"/>
          <cell r="J380"/>
          <cell r="L380">
            <v>122</v>
          </cell>
          <cell r="M380" t="str">
            <v>±</v>
          </cell>
          <cell r="N380">
            <v>5</v>
          </cell>
          <cell r="R380"/>
          <cell r="T380"/>
          <cell r="U380"/>
          <cell r="V380"/>
          <cell r="X380"/>
          <cell r="Z380"/>
          <cell r="AA380"/>
          <cell r="AB380">
            <v>0</v>
          </cell>
          <cell r="AC380">
            <v>0</v>
          </cell>
          <cell r="AD380"/>
          <cell r="AG380"/>
          <cell r="AI380" t="str">
            <v>ระบุในSD</v>
          </cell>
          <cell r="AJ380"/>
          <cell r="AL380">
            <v>0</v>
          </cell>
          <cell r="AM380"/>
          <cell r="AN380">
            <v>0</v>
          </cell>
          <cell r="AO380" t="str">
            <v>WSWT3025800</v>
          </cell>
          <cell r="AQ380" t="e">
            <v>#REF!</v>
          </cell>
          <cell r="AR380" t="e">
            <v>#REF!</v>
          </cell>
          <cell r="AS380" t="e">
            <v>#REF!</v>
          </cell>
          <cell r="AT380" t="e">
            <v>#REF!</v>
          </cell>
          <cell r="AU380" t="e">
            <v>#REF!</v>
          </cell>
          <cell r="BZ380" t="str">
            <v>WRWT25800/WRWT28750</v>
          </cell>
          <cell r="CA380">
            <v>0</v>
          </cell>
          <cell r="DL380"/>
          <cell r="DM380" t="str">
            <v>Lead time</v>
          </cell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>
            <v>0</v>
          </cell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 t="str">
            <v>ค้างส่งทั้งหมด</v>
          </cell>
          <cell r="Z381"/>
          <cell r="AA381">
            <v>5104941</v>
          </cell>
          <cell r="AB381"/>
          <cell r="AC381"/>
          <cell r="AD381"/>
          <cell r="AG381"/>
          <cell r="AI381"/>
          <cell r="AJ381">
            <v>555896</v>
          </cell>
          <cell r="AL381"/>
          <cell r="AM381"/>
          <cell r="AN381"/>
          <cell r="AO381"/>
          <cell r="AQ381" t="e">
            <v>#REF!</v>
          </cell>
          <cell r="AR381" t="e">
            <v>#REF!</v>
          </cell>
          <cell r="AS381" t="e">
            <v>#REF!</v>
          </cell>
          <cell r="AT381"/>
          <cell r="AU381"/>
          <cell r="BZ381"/>
          <cell r="CA381">
            <v>313994.0631536679</v>
          </cell>
          <cell r="DL381"/>
          <cell r="DM381" t="str">
            <v>Lead time</v>
          </cell>
          <cell r="DN381"/>
          <cell r="DP381">
            <v>-5</v>
          </cell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>
            <v>140000</v>
          </cell>
          <cell r="AA382">
            <v>36.463864285714287</v>
          </cell>
          <cell r="AB382"/>
          <cell r="AC382"/>
          <cell r="AD382"/>
          <cell r="AG382"/>
          <cell r="AI382"/>
          <cell r="AJ382"/>
          <cell r="AL382">
            <v>0</v>
          </cell>
          <cell r="AM382"/>
          <cell r="AN382">
            <v>0</v>
          </cell>
          <cell r="AO382"/>
          <cell r="AQ382" t="e">
            <v>#REF!</v>
          </cell>
          <cell r="AR382"/>
          <cell r="AS382" t="e">
            <v>#REF!</v>
          </cell>
          <cell r="AT382"/>
          <cell r="AU382"/>
          <cell r="BZ382"/>
          <cell r="CA382" t="str">
            <v>ห้ามลบ</v>
          </cell>
          <cell r="DL382" t="str">
            <v>P1</v>
          </cell>
          <cell r="DM382">
            <v>2</v>
          </cell>
          <cell r="DN382">
            <v>0</v>
          </cell>
          <cell r="DP382">
            <v>-5</v>
          </cell>
          <cell r="DQ382"/>
          <cell r="DR382">
            <v>-9</v>
          </cell>
          <cell r="DS382">
            <v>-2</v>
          </cell>
          <cell r="DT382"/>
          <cell r="DU382">
            <v>-1</v>
          </cell>
          <cell r="DW382"/>
          <cell r="DX382"/>
          <cell r="DY382"/>
          <cell r="DZ382"/>
          <cell r="EA382"/>
          <cell r="EB382"/>
          <cell r="EC382" t="str">
            <v>งานพิมพ์</v>
          </cell>
          <cell r="ED382" t="str">
            <v>รอART</v>
          </cell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 t="str">
            <v>ประมาณการ</v>
          </cell>
          <cell r="Z383"/>
          <cell r="AA383">
            <v>2527500</v>
          </cell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>
            <v>0</v>
          </cell>
          <cell r="AT383"/>
          <cell r="AU383"/>
          <cell r="BZ383"/>
          <cell r="CA383"/>
          <cell r="DL383" t="str">
            <v>P3</v>
          </cell>
          <cell r="DM383">
            <v>1</v>
          </cell>
          <cell r="DN383" t="str">
            <v>ประมาณการ</v>
          </cell>
          <cell r="DP383" t="e">
            <v>#VALUE!</v>
          </cell>
          <cell r="DQ383"/>
          <cell r="DR383"/>
          <cell r="DS383"/>
          <cell r="DT383"/>
          <cell r="DU383" t="e">
            <v>#VALUE!</v>
          </cell>
          <cell r="DW383"/>
          <cell r="DX383"/>
          <cell r="DY383"/>
          <cell r="DZ383"/>
          <cell r="EA383"/>
          <cell r="EB383"/>
          <cell r="EC383" t="str">
            <v>ตัด</v>
          </cell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 t="str">
            <v>รอแจ้ง</v>
          </cell>
          <cell r="Z384"/>
          <cell r="AA384">
            <v>2682612</v>
          </cell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>
            <v>2789585.1597200003</v>
          </cell>
          <cell r="AT384"/>
          <cell r="AU384"/>
          <cell r="BZ384"/>
          <cell r="CA384"/>
          <cell r="DL384" t="str">
            <v>P2</v>
          </cell>
          <cell r="DM384">
            <v>3</v>
          </cell>
          <cell r="DN384" t="str">
            <v>รอแจ้ง</v>
          </cell>
          <cell r="DP384" t="e">
            <v>#VALUE!</v>
          </cell>
          <cell r="DQ384" t="e">
            <v>#VALUE!</v>
          </cell>
          <cell r="DR384" t="e">
            <v>#VALUE!</v>
          </cell>
          <cell r="DS384" t="e">
            <v>#VALUE!</v>
          </cell>
          <cell r="DT384"/>
          <cell r="DU384" t="e">
            <v>#VALUE!</v>
          </cell>
          <cell r="DW384"/>
          <cell r="DX384"/>
          <cell r="DY384"/>
          <cell r="DZ384"/>
          <cell r="EA384"/>
          <cell r="EB384"/>
          <cell r="EC384" t="str">
            <v>งานเคลือบ+พิมพ์</v>
          </cell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 t="str">
            <v>รอส่ง</v>
          </cell>
          <cell r="Z385"/>
          <cell r="AA385">
            <v>29000</v>
          </cell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>
            <v>0</v>
          </cell>
          <cell r="AT385"/>
          <cell r="AU385"/>
          <cell r="BZ385"/>
          <cell r="CA385"/>
          <cell r="DL385" t="str">
            <v>P6</v>
          </cell>
          <cell r="DM385">
            <v>4</v>
          </cell>
          <cell r="DN385" t="str">
            <v>รอส่ง</v>
          </cell>
          <cell r="DP385" t="e">
            <v>#VALUE!</v>
          </cell>
          <cell r="DQ385" t="e">
            <v>#VALUE!</v>
          </cell>
          <cell r="DR385" t="e">
            <v>#VALUE!</v>
          </cell>
          <cell r="DS385" t="e">
            <v>#VALUE!</v>
          </cell>
          <cell r="DT385" t="e">
            <v>#VALUE!</v>
          </cell>
          <cell r="DU385" t="e">
            <v>#VALUE!</v>
          </cell>
          <cell r="DW385"/>
          <cell r="DX385"/>
          <cell r="DY385"/>
          <cell r="DZ385"/>
          <cell r="EA385"/>
          <cell r="EB385"/>
          <cell r="EC385" t="str">
            <v>งานเคลือบ+พิมพ์</v>
          </cell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 t="str">
            <v>มีกำหนดส่ง</v>
          </cell>
          <cell r="Z386"/>
          <cell r="AA386">
            <v>-134171</v>
          </cell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 t="e">
            <v>#REF!</v>
          </cell>
          <cell r="AT386" t="e">
            <v>#REF!</v>
          </cell>
          <cell r="AU386"/>
          <cell r="BZ386"/>
          <cell r="CA386"/>
          <cell r="DL386" t="str">
            <v>P11</v>
          </cell>
          <cell r="DM386">
            <v>2</v>
          </cell>
          <cell r="DN386" t="str">
            <v>มีกำหนดส่ง</v>
          </cell>
          <cell r="DP386" t="e">
            <v>#VALUE!</v>
          </cell>
          <cell r="DQ386" t="e">
            <v>#VALUE!</v>
          </cell>
          <cell r="DR386"/>
          <cell r="DS386"/>
          <cell r="DT386"/>
          <cell r="DU386" t="e">
            <v>#VALUE!</v>
          </cell>
          <cell r="DW386"/>
          <cell r="DX386"/>
          <cell r="DY386"/>
          <cell r="DZ386"/>
          <cell r="EA386"/>
          <cell r="EB386"/>
          <cell r="EC386" t="str">
            <v>งานเคลือบ+ตัด</v>
          </cell>
          <cell r="ED386"/>
          <cell r="EG386"/>
          <cell r="EH386"/>
          <cell r="EI386"/>
        </row>
        <row r="387">
          <cell r="B387"/>
          <cell r="C387"/>
          <cell r="E387" t="str">
            <v>ผู้สั่งผลิต..................................................</v>
          </cell>
          <cell r="F387"/>
          <cell r="G387"/>
          <cell r="H387"/>
          <cell r="I387" t="str">
            <v xml:space="preserve"> </v>
          </cell>
          <cell r="J387"/>
          <cell r="L387"/>
          <cell r="M387" t="str">
            <v xml:space="preserve"> </v>
          </cell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 t="str">
            <v>P9</v>
          </cell>
          <cell r="DM387">
            <v>3</v>
          </cell>
          <cell r="DN387">
            <v>0</v>
          </cell>
          <cell r="DP387">
            <v>-5</v>
          </cell>
          <cell r="DQ387"/>
          <cell r="DR387">
            <v>-10</v>
          </cell>
          <cell r="DS387">
            <v>-3</v>
          </cell>
          <cell r="DT387">
            <v>-2</v>
          </cell>
          <cell r="DU387">
            <v>-1</v>
          </cell>
          <cell r="DW387">
            <v>0</v>
          </cell>
          <cell r="DX387"/>
          <cell r="DY387"/>
          <cell r="DZ387"/>
          <cell r="EA387"/>
          <cell r="EB387"/>
          <cell r="EC387" t="str">
            <v>งานพิมพ์</v>
          </cell>
          <cell r="ED387"/>
          <cell r="EG387"/>
          <cell r="EH387"/>
          <cell r="EI387"/>
        </row>
        <row r="388">
          <cell r="B388"/>
          <cell r="C388"/>
          <cell r="E388" t="str">
            <v>เจ้าหน้าที่วางแผนการผลิต</v>
          </cell>
          <cell r="F388"/>
          <cell r="G388"/>
          <cell r="H388"/>
          <cell r="I388"/>
          <cell r="J388"/>
          <cell r="L388"/>
          <cell r="M388" t="str">
            <v>ผู้อนุมัติ..................................................</v>
          </cell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 t="str">
            <v xml:space="preserve"> </v>
          </cell>
          <cell r="AU388"/>
          <cell r="BZ388"/>
          <cell r="CA388"/>
          <cell r="DL388" t="str">
            <v>P4</v>
          </cell>
          <cell r="DM388">
            <v>3</v>
          </cell>
          <cell r="DN388">
            <v>0</v>
          </cell>
          <cell r="DP388">
            <v>-5</v>
          </cell>
          <cell r="DQ388"/>
          <cell r="DR388">
            <v>-10</v>
          </cell>
          <cell r="DS388">
            <v>-3</v>
          </cell>
          <cell r="DT388"/>
          <cell r="DU388">
            <v>-2</v>
          </cell>
          <cell r="DW388">
            <v>-1</v>
          </cell>
          <cell r="DX388"/>
          <cell r="DY388"/>
          <cell r="DZ388"/>
          <cell r="EA388"/>
          <cell r="EB388"/>
          <cell r="EC388" t="str">
            <v>งานพิมพ์</v>
          </cell>
          <cell r="ED388"/>
          <cell r="EG388"/>
          <cell r="EH388"/>
          <cell r="EI388"/>
        </row>
        <row r="389">
          <cell r="B389"/>
          <cell r="C389"/>
          <cell r="E389" t="str">
            <v xml:space="preserve">        /         /        .</v>
          </cell>
          <cell r="F389"/>
          <cell r="G389"/>
          <cell r="H389"/>
          <cell r="I389"/>
          <cell r="J389"/>
          <cell r="L389"/>
          <cell r="M389" t="str">
            <v>ผู้จัดการฝ่ายผลิต</v>
          </cell>
          <cell r="N389"/>
          <cell r="R389"/>
          <cell r="T389"/>
          <cell r="U389"/>
          <cell r="V389" t="str">
            <v xml:space="preserve"> </v>
          </cell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 t="str">
            <v>P7</v>
          </cell>
          <cell r="DM389">
            <v>2</v>
          </cell>
          <cell r="DN389">
            <v>0</v>
          </cell>
          <cell r="DP389">
            <v>-5</v>
          </cell>
          <cell r="DQ389"/>
          <cell r="DR389">
            <v>-9</v>
          </cell>
          <cell r="DS389">
            <v>-2</v>
          </cell>
          <cell r="DT389">
            <v>-1</v>
          </cell>
          <cell r="DU389">
            <v>-1</v>
          </cell>
          <cell r="DW389"/>
          <cell r="DX389"/>
          <cell r="DY389"/>
          <cell r="DZ389"/>
          <cell r="EA389"/>
          <cell r="EB389"/>
          <cell r="EC389" t="str">
            <v>งานพิมพ์</v>
          </cell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 t="str">
            <v xml:space="preserve">        /         /        .</v>
          </cell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 t="str">
            <v>P8</v>
          </cell>
          <cell r="DM390">
            <v>4</v>
          </cell>
          <cell r="DN390">
            <v>0</v>
          </cell>
          <cell r="DP390">
            <v>-5</v>
          </cell>
          <cell r="DQ390">
            <v>-4</v>
          </cell>
          <cell r="DR390">
            <v>-10</v>
          </cell>
          <cell r="DS390">
            <v>-3</v>
          </cell>
          <cell r="DT390">
            <v>-2</v>
          </cell>
          <cell r="DU390">
            <v>-2</v>
          </cell>
          <cell r="DW390">
            <v>-1</v>
          </cell>
          <cell r="DX390"/>
          <cell r="DY390"/>
          <cell r="DZ390"/>
          <cell r="EA390"/>
          <cell r="EB390"/>
          <cell r="EC390" t="str">
            <v>งานเคลือบ+พิมพ์</v>
          </cell>
          <cell r="ED390"/>
          <cell r="EG390"/>
          <cell r="EH390"/>
          <cell r="EI390"/>
        </row>
        <row r="391">
          <cell r="B391"/>
          <cell r="C391"/>
          <cell r="E391"/>
          <cell r="F391" t="str">
            <v xml:space="preserve"> </v>
          </cell>
          <cell r="G391" t="str">
            <v xml:space="preserve"> </v>
          </cell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 t="str">
            <v>P13</v>
          </cell>
          <cell r="DM391">
            <v>2</v>
          </cell>
          <cell r="DN391">
            <v>0</v>
          </cell>
          <cell r="DP391">
            <v>-5</v>
          </cell>
          <cell r="DQ391"/>
          <cell r="DR391"/>
          <cell r="DS391"/>
          <cell r="DT391"/>
          <cell r="DU391">
            <v>-2</v>
          </cell>
          <cell r="DW391">
            <v>-1</v>
          </cell>
          <cell r="DX391"/>
          <cell r="DY391"/>
          <cell r="DZ391"/>
          <cell r="EA391"/>
          <cell r="EB391"/>
          <cell r="EC391" t="str">
            <v>ตัด</v>
          </cell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 t="str">
            <v xml:space="preserve"> </v>
          </cell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 t="str">
            <v>P10</v>
          </cell>
          <cell r="DM392">
            <v>3</v>
          </cell>
          <cell r="DN392">
            <v>0</v>
          </cell>
          <cell r="DP392">
            <v>-5</v>
          </cell>
          <cell r="DQ392">
            <v>-3</v>
          </cell>
          <cell r="DR392">
            <v>-9</v>
          </cell>
          <cell r="DS392">
            <v>-2</v>
          </cell>
          <cell r="DT392"/>
          <cell r="DU392">
            <v>-1</v>
          </cell>
          <cell r="DW392">
            <v>0</v>
          </cell>
          <cell r="DX392"/>
          <cell r="DY392"/>
          <cell r="DZ392"/>
          <cell r="EA392"/>
          <cell r="EB392"/>
          <cell r="EC392" t="str">
            <v>งานเคลือบ+พิมพ์</v>
          </cell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 t="str">
            <v xml:space="preserve"> </v>
          </cell>
          <cell r="AB393"/>
          <cell r="AC393"/>
          <cell r="AD393"/>
          <cell r="AG393"/>
          <cell r="AI393"/>
          <cell r="AJ393" t="str">
            <v>.</v>
          </cell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 t="str">
            <v>Lead time</v>
          </cell>
          <cell r="DN393"/>
          <cell r="DP393">
            <v>-5</v>
          </cell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 t="str">
            <v>P5.2</v>
          </cell>
          <cell r="DM394">
            <v>4</v>
          </cell>
          <cell r="DN394">
            <v>0</v>
          </cell>
          <cell r="DP394">
            <v>-15</v>
          </cell>
          <cell r="DQ394"/>
          <cell r="DR394">
            <v>-11</v>
          </cell>
          <cell r="DS394">
            <v>-4</v>
          </cell>
          <cell r="DT394">
            <v>-3</v>
          </cell>
          <cell r="DU394">
            <v>-3</v>
          </cell>
          <cell r="DW394">
            <v>-2</v>
          </cell>
          <cell r="DX394">
            <v>-1</v>
          </cell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 t="str">
            <v>P5.3</v>
          </cell>
          <cell r="DM395">
            <v>6</v>
          </cell>
          <cell r="DN395">
            <v>0</v>
          </cell>
          <cell r="DP395">
            <v>-15</v>
          </cell>
          <cell r="DQ395">
            <v>-6</v>
          </cell>
          <cell r="DR395">
            <v>-12</v>
          </cell>
          <cell r="DS395">
            <v>-5</v>
          </cell>
          <cell r="DT395">
            <v>-4</v>
          </cell>
          <cell r="DU395">
            <v>-3</v>
          </cell>
          <cell r="DW395">
            <v>-2</v>
          </cell>
          <cell r="DX395">
            <v>-1</v>
          </cell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 t="str">
            <v xml:space="preserve"> </v>
          </cell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พิมพ์ไม่ครบ</v>
          </cell>
        </row>
        <row r="25">
          <cell r="DC25" t="str">
            <v>ผ้าขาว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พร้อมส่ง</v>
          </cell>
        </row>
        <row r="32">
          <cell r="DC32" t="str">
            <v>พร้อมส่ง</v>
          </cell>
        </row>
        <row r="33">
          <cell r="DC33" t="str">
            <v>พร้อมส่ง</v>
          </cell>
        </row>
        <row r="34">
          <cell r="DC34" t="str">
            <v>รอตัด</v>
          </cell>
        </row>
        <row r="35">
          <cell r="DC35" t="str">
            <v>พร้อมส่ง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รอแบบ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พร้อมส่ง</v>
          </cell>
        </row>
        <row r="51">
          <cell r="DC51" t="str">
            <v>พร้อมส่ง</v>
          </cell>
        </row>
        <row r="52">
          <cell r="DC52" t="str">
            <v>ผ้าขาว</v>
          </cell>
        </row>
        <row r="53">
          <cell r="DC53" t="str">
            <v>ผ้าขาว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พร้อมส่ง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รอแบบ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ยังไม่ได้พิมพ์</v>
          </cell>
        </row>
        <row r="94">
          <cell r="DC94" t="str">
            <v>พร้อมส่ง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พิมพ์ไม่ครบ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รอตัด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พร้อมส่ง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พร้อมส่ง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พร้อมส่ง</v>
          </cell>
        </row>
        <row r="155">
          <cell r="DC155" t="str">
            <v>รอแบบ</v>
          </cell>
        </row>
        <row r="156">
          <cell r="DC156" t="str">
            <v>ยังไม่ได้พิมพ์</v>
          </cell>
        </row>
        <row r="157">
          <cell r="DC157" t="str">
            <v>รอแบบ</v>
          </cell>
        </row>
        <row r="158">
          <cell r="DC158" t="str">
            <v>รอแบบ</v>
          </cell>
        </row>
        <row r="159">
          <cell r="DC159" t="str">
            <v>รอแบบ</v>
          </cell>
        </row>
        <row r="160">
          <cell r="DC160" t="str">
            <v>ยังไม่ได้พิมพ์</v>
          </cell>
        </row>
        <row r="161">
          <cell r="DC161" t="str">
            <v>รอตัด</v>
          </cell>
        </row>
        <row r="162">
          <cell r="DC162" t="str">
            <v>พร้อมส่ง</v>
          </cell>
        </row>
        <row r="163">
          <cell r="DC163" t="str">
            <v>ยังไม่ได้พิมพ์</v>
          </cell>
        </row>
        <row r="164">
          <cell r="DC164" t="str">
            <v>พิมพ์ไม่ครบ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รอตัด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รอตัด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ยังไม่ได้พิมพ์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รอตัด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ยังไม่ได้พิมพ์</v>
          </cell>
        </row>
        <row r="213">
          <cell r="DC213" t="str">
            <v>พิมพ์ไม่ครบ</v>
          </cell>
        </row>
        <row r="214">
          <cell r="DC214" t="str">
            <v>ยังไม่ได้พิมพ์</v>
          </cell>
        </row>
        <row r="215">
          <cell r="DC215" t="str">
            <v>พร้อมส่ง</v>
          </cell>
        </row>
        <row r="216">
          <cell r="DC216" t="str">
            <v>ยังไม่ได้พิมพ์</v>
          </cell>
        </row>
        <row r="217">
          <cell r="DC217" t="str">
            <v>พร้อมส่ง</v>
          </cell>
        </row>
        <row r="218">
          <cell r="DC218" t="str">
            <v>ยังไม่ได้พิมพ์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พร้อมส่ง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พร้อมส่ง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พร้อมส่ง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ยังไม่ได้พิมพ์</v>
          </cell>
        </row>
        <row r="231">
          <cell r="DC231" t="str">
            <v>พร้อมส่ง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พร้อมส่ง</v>
          </cell>
        </row>
        <row r="235">
          <cell r="DC235" t="str">
            <v>รอตัด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พร้อมส่ง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พร้อมส่ง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รอตัด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พร้อมส่ง</v>
          </cell>
        </row>
        <row r="264">
          <cell r="DC264" t="str">
            <v>ยังไม่ได้พิมพ์</v>
          </cell>
        </row>
        <row r="265">
          <cell r="DC265" t="str">
            <v>ยังไม่ได้พิมพ์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ยังไม่ได้พิมพ์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ยังไม่ได้พิมพ์</v>
          </cell>
        </row>
        <row r="274">
          <cell r="DC274" t="str">
            <v>รอตัด</v>
          </cell>
        </row>
        <row r="275">
          <cell r="DC275" t="str">
            <v>พร้อมส่ง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ยังไม่ได้พิมพ์</v>
          </cell>
        </row>
        <row r="283">
          <cell r="DC283" t="str">
            <v>ยังไม่ได้พิมพ์</v>
          </cell>
        </row>
        <row r="284">
          <cell r="DC284" t="str">
            <v>ยังไม่ได้พิมพ์</v>
          </cell>
        </row>
        <row r="285">
          <cell r="DC285" t="str">
            <v>ยังไม่ได้พิมพ์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รอแบบ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พร้อมส่ง</v>
          </cell>
        </row>
        <row r="294">
          <cell r="DC294" t="str">
            <v>รอตัด</v>
          </cell>
        </row>
        <row r="295">
          <cell r="DC295" t="str">
            <v>รอตัด</v>
          </cell>
        </row>
        <row r="296">
          <cell r="DC296" t="str">
            <v>พิมพ์ไม่ครบ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พร้อมส่ง</v>
          </cell>
        </row>
        <row r="300">
          <cell r="DC300" t="str">
            <v>พร้อมส่ง</v>
          </cell>
        </row>
        <row r="301">
          <cell r="DC301" t="str">
            <v>รอแบบ</v>
          </cell>
        </row>
        <row r="302">
          <cell r="DC302" t="str">
            <v>พร้อมส่ง</v>
          </cell>
        </row>
        <row r="303">
          <cell r="DC303" t="str">
            <v>พร้อมส่ง</v>
          </cell>
        </row>
        <row r="304">
          <cell r="DC304" t="str">
            <v>พร้อมส่ง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พร้อมส่ง</v>
          </cell>
        </row>
        <row r="311">
          <cell r="DC311" t="str">
            <v>พร้อมส่ง</v>
          </cell>
        </row>
        <row r="312">
          <cell r="DC312" t="str">
            <v>พร้อมส่ง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พร้อมส่ง</v>
          </cell>
        </row>
        <row r="316">
          <cell r="DC316" t="str">
            <v>ยังไม่ได้พิมพ์</v>
          </cell>
        </row>
        <row r="317">
          <cell r="DC317" t="str">
            <v>ยังไม่ได้พิมพ์</v>
          </cell>
        </row>
        <row r="318">
          <cell r="DC318" t="str">
            <v>ยังไม่ได้พิมพ์</v>
          </cell>
        </row>
        <row r="319">
          <cell r="DC319" t="str">
            <v>ยังไม่ได้พิมพ์</v>
          </cell>
        </row>
        <row r="320">
          <cell r="DC320" t="str">
            <v>ยังไม่ได้พิมพ์</v>
          </cell>
        </row>
        <row r="321">
          <cell r="DC321" t="str">
            <v>ยังไม่ได้พิมพ์</v>
          </cell>
        </row>
        <row r="322">
          <cell r="DC322" t="str">
            <v>รอแบบ</v>
          </cell>
        </row>
        <row r="323">
          <cell r="DC323" t="str">
            <v>รอแบบ</v>
          </cell>
        </row>
        <row r="324">
          <cell r="DC324" t="str">
            <v>ยังไม่ได้พิมพ์</v>
          </cell>
        </row>
        <row r="325">
          <cell r="DC325" t="str">
            <v>ยังไม่ได้พิมพ์</v>
          </cell>
        </row>
        <row r="326">
          <cell r="DC326" t="str">
            <v>ยังไม่ได้พิมพ์</v>
          </cell>
        </row>
        <row r="327">
          <cell r="DC327" t="str">
            <v>ยังไม่ได้พิมพ์</v>
          </cell>
        </row>
        <row r="328">
          <cell r="DC328" t="str">
            <v>ยังไม่ได้พิมพ์</v>
          </cell>
        </row>
        <row r="329">
          <cell r="DC329" t="str">
            <v>ยังไม่ได้พิมพ์</v>
          </cell>
        </row>
        <row r="330">
          <cell r="DC330" t="str">
            <v>ยังไม่ได้พิมพ์</v>
          </cell>
        </row>
        <row r="331">
          <cell r="DC331" t="str">
            <v>ยังไม่ได้พิมพ์</v>
          </cell>
        </row>
        <row r="332">
          <cell r="DC332" t="str">
            <v>ยังไม่ได้พิมพ์</v>
          </cell>
        </row>
        <row r="333">
          <cell r="DC333" t="str">
            <v>ยังไม่ได้พิมพ์</v>
          </cell>
        </row>
        <row r="334">
          <cell r="DC334" t="str">
            <v>พร้อมส่ง</v>
          </cell>
        </row>
        <row r="335">
          <cell r="DC335" t="str">
            <v>พร้อมส่ง</v>
          </cell>
        </row>
        <row r="336">
          <cell r="DC336" t="str">
            <v>ยังไม่ได้พิมพ์</v>
          </cell>
        </row>
        <row r="337">
          <cell r="DC337" t="str">
            <v>รอแบบ</v>
          </cell>
        </row>
        <row r="338">
          <cell r="DC338" t="str">
            <v>พร้อมส่ง</v>
          </cell>
        </row>
        <row r="339">
          <cell r="DC339" t="str">
            <v>ยังไม่ได้พิมพ์</v>
          </cell>
        </row>
        <row r="340">
          <cell r="DC340" t="str">
            <v>ยังไม่ได้พิมพ์</v>
          </cell>
        </row>
        <row r="341">
          <cell r="DC341" t="str">
            <v>ยังไม่ได้พิมพ์</v>
          </cell>
        </row>
        <row r="342">
          <cell r="DC342" t="str">
            <v>ยังไม่ได้พิมพ์</v>
          </cell>
        </row>
        <row r="343">
          <cell r="DC343" t="str">
            <v>ยังไม่ได้พิมพ์</v>
          </cell>
        </row>
        <row r="344">
          <cell r="DC344" t="str">
            <v>พร้อมส่ง</v>
          </cell>
        </row>
        <row r="345">
          <cell r="DC345" t="str">
            <v>ยังไม่ได้พิมพ์</v>
          </cell>
        </row>
        <row r="346">
          <cell r="DC346" t="str">
            <v>ยังไม่ได้พิมพ์</v>
          </cell>
        </row>
        <row r="347">
          <cell r="DC347" t="str">
            <v>ยังไม่ได้พิมพ์</v>
          </cell>
        </row>
        <row r="348">
          <cell r="DC348" t="str">
            <v>พร้อมส่ง</v>
          </cell>
        </row>
        <row r="349">
          <cell r="DC349" t="str">
            <v>พร้อมส่ง</v>
          </cell>
        </row>
        <row r="350">
          <cell r="DC350" t="str">
            <v>ยังไม่ได้พิมพ์</v>
          </cell>
        </row>
        <row r="351">
          <cell r="DC351" t="str">
            <v>ยังไม่ได้พิมพ์</v>
          </cell>
        </row>
        <row r="352">
          <cell r="DC352" t="str">
            <v>พร้อมส่ง</v>
          </cell>
        </row>
        <row r="353">
          <cell r="DC353" t="str">
            <v>พร้อมส่ง</v>
          </cell>
        </row>
        <row r="354">
          <cell r="DC354" t="str">
            <v>พร้อมส่ง</v>
          </cell>
        </row>
        <row r="355">
          <cell r="DC355" t="str">
            <v>ยังไม่ได้พิมพ์</v>
          </cell>
        </row>
        <row r="356">
          <cell r="DC356" t="str">
            <v>พร้อมส่ง</v>
          </cell>
        </row>
        <row r="357">
          <cell r="DC357" t="str">
            <v>พร้อมส่ง</v>
          </cell>
        </row>
        <row r="358">
          <cell r="DC358" t="str">
            <v>พร้อมส่ง</v>
          </cell>
        </row>
        <row r="359">
          <cell r="DC359" t="str">
            <v>ยังไม่ได้พิมพ์</v>
          </cell>
        </row>
        <row r="360">
          <cell r="DC360" t="str">
            <v>ยังไม่ได้พิมพ์</v>
          </cell>
        </row>
        <row r="361">
          <cell r="DC361" t="str">
            <v>พร้อมส่ง</v>
          </cell>
        </row>
        <row r="362">
          <cell r="DC362" t="str">
            <v>พร้อมส่ง</v>
          </cell>
        </row>
        <row r="363">
          <cell r="DC363" t="str">
            <v>พร้อมส่ง</v>
          </cell>
        </row>
        <row r="364">
          <cell r="DC364" t="str">
            <v>พร้อมส่ง</v>
          </cell>
        </row>
        <row r="365">
          <cell r="DC365" t="str">
            <v>พร้อมส่ง</v>
          </cell>
        </row>
        <row r="366">
          <cell r="DC366" t="str">
            <v>ผ้าขาว</v>
          </cell>
        </row>
        <row r="367">
          <cell r="DC367" t="str">
            <v>พร้อมส่ง</v>
          </cell>
        </row>
        <row r="368">
          <cell r="DC368" t="str">
            <v>พร้อมส่ง</v>
          </cell>
        </row>
        <row r="369">
          <cell r="DC369" t="str">
            <v>พร้อมส่ง</v>
          </cell>
        </row>
        <row r="370">
          <cell r="DC370" t="str">
            <v>ยังไม่ได้พิมพ์</v>
          </cell>
        </row>
        <row r="371">
          <cell r="DC371" t="str">
            <v>พร้อมส่ง</v>
          </cell>
        </row>
        <row r="372">
          <cell r="DC372" t="str">
            <v>ยังไม่ได้พิมพ์</v>
          </cell>
        </row>
        <row r="373">
          <cell r="DC373" t="str">
            <v>ผ้าขาว</v>
          </cell>
        </row>
        <row r="374">
          <cell r="DC374" t="str">
            <v>พร้อมส่ง</v>
          </cell>
        </row>
        <row r="375">
          <cell r="DC375" t="str">
            <v>พร้อมส่ง</v>
          </cell>
        </row>
        <row r="376">
          <cell r="DC376" t="str">
            <v>รอตัด</v>
          </cell>
        </row>
        <row r="377">
          <cell r="DC377" t="str">
            <v>ยังไม่ได้พิมพ์</v>
          </cell>
        </row>
        <row r="378">
          <cell r="DC378" t="str">
            <v>ผ้าขาว</v>
          </cell>
        </row>
        <row r="379">
          <cell r="DC379" t="str">
            <v>พร้อมส่ง</v>
          </cell>
        </row>
        <row r="380">
          <cell r="DC380" t="str">
            <v>พร้อมส่ง</v>
          </cell>
        </row>
        <row r="381">
          <cell r="DC381"/>
        </row>
        <row r="382">
          <cell r="DC382"/>
        </row>
        <row r="383">
          <cell r="DC383"/>
        </row>
        <row r="384">
          <cell r="DC384" t="str">
            <v xml:space="preserve"> </v>
          </cell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dataOnly="0" outline="0" fieldPosition="0">
        <references count="1">
          <reference field="25" count="0" defaultSubtotal="1"/>
        </references>
      </pivotArea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outline="0" fieldPosition="0">
        <references count="1">
          <reference field="4294967294" count="1" selected="0">
            <x v="3"/>
          </reference>
        </references>
      </pivotArea>
    </format>
    <format dxfId="76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5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4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73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CA75A-2EF1-4B92-93D2-35B8E8F337F5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9"/>
        <item x="14"/>
        <item x="23"/>
        <item x="28"/>
        <item x="26"/>
        <item x="62"/>
        <item x="63"/>
        <item x="64"/>
        <item x="12"/>
        <item x="38"/>
        <item x="43"/>
        <item x="18"/>
        <item x="13"/>
        <item x="20"/>
        <item x="21"/>
        <item x="65"/>
        <item x="8"/>
        <item x="15"/>
        <item x="47"/>
        <item x="3"/>
        <item x="4"/>
        <item x="30"/>
        <item x="36"/>
        <item x="29"/>
        <item x="31"/>
        <item x="32"/>
        <item x="25"/>
        <item x="16"/>
        <item x="48"/>
        <item x="50"/>
        <item x="49"/>
        <item x="0"/>
        <item x="2"/>
        <item x="6"/>
        <item x="9"/>
        <item x="10"/>
        <item x="11"/>
        <item x="22"/>
        <item x="24"/>
        <item x="27"/>
        <item x="33"/>
        <item x="34"/>
        <item x="35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Page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3"/>
        <item x="0"/>
        <item x="9"/>
        <item x="15"/>
        <item x="16"/>
        <item x="19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2"/>
    </i>
    <i>
      <x v="5"/>
    </i>
    <i>
      <x v="8"/>
    </i>
    <i>
      <x v="9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7"/>
            <x v="8"/>
            <x v="10"/>
            <x v="12"/>
            <x v="14"/>
          </reference>
        </references>
      </pivotArea>
    </format>
    <format dxfId="65">
      <pivotArea outline="0" fieldPosition="0">
        <references count="2">
          <reference field="4294967294" count="1" selected="0">
            <x v="2"/>
          </reference>
          <reference field="25" count="3" selected="0"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" count="1">
            <x v="11"/>
          </reference>
        </references>
      </pivotArea>
    </format>
    <format dxfId="53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52">
      <pivotArea dataOnly="0" labelOnly="1" outline="0" fieldPosition="0">
        <references count="1">
          <reference field="25" count="1">
            <x v="15"/>
          </reference>
        </references>
      </pivotArea>
    </format>
    <format dxfId="51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50">
      <pivotArea dataOnly="0" labelOnly="1" outline="0" fieldPosition="0">
        <references count="1">
          <reference field="25" count="1">
            <x v="13"/>
          </reference>
        </references>
      </pivotArea>
    </format>
    <format dxfId="49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48">
      <pivotArea dataOnly="0" labelOnly="1" outline="0" fieldPosition="0">
        <references count="1">
          <reference field="25" count="1">
            <x v="11"/>
          </reference>
        </references>
      </pivotArea>
    </format>
    <format dxfId="47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46">
      <pivotArea dataOnly="0" labelOnly="1" outline="0" fieldPosition="0">
        <references count="1">
          <reference field="25" count="1">
            <x v="9"/>
          </reference>
        </references>
      </pivotArea>
    </format>
    <format dxfId="45">
      <pivotArea dataOnly="0" labelOnly="1" outline="0" fieldPosition="0">
        <references count="1">
          <reference field="25" count="1">
            <x v="7"/>
          </reference>
        </references>
      </pivotArea>
    </format>
    <format dxfId="44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43">
      <pivotArea dataOnly="0" labelOnly="1" outline="0" fieldPosition="0">
        <references count="1">
          <reference field="25" count="1">
            <x v="4"/>
          </reference>
        </references>
      </pivotArea>
    </format>
    <format dxfId="42">
      <pivotArea dataOnly="0" labelOnly="1" outline="0" fieldPosition="0">
        <references count="1">
          <reference field="25" count="1">
            <x v="2"/>
          </reference>
        </references>
      </pivotArea>
    </format>
    <format dxfId="41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outline="0" fieldPosition="0">
        <references count="1">
          <reference field="25" count="0" defaultSubtotal="1"/>
        </references>
      </pivotArea>
    </format>
    <format dxfId="37">
      <pivotArea dataOnly="0" outline="0" fieldPosition="0">
        <references count="1">
          <reference field="25" count="0" defaultSubtotal="1"/>
        </references>
      </pivotArea>
    </format>
    <format dxfId="3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B0E2C-5460-481C-B284-0E350E70BFC4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19"/>
        <item x="12"/>
        <item x="38"/>
        <item x="26"/>
        <item x="14"/>
        <item x="23"/>
        <item x="28"/>
        <item x="62"/>
        <item x="63"/>
        <item x="64"/>
        <item x="43"/>
        <item x="13"/>
        <item x="18"/>
        <item x="20"/>
        <item x="21"/>
        <item x="65"/>
        <item x="8"/>
        <item x="15"/>
        <item x="47"/>
        <item x="3"/>
        <item x="4"/>
        <item x="30"/>
        <item x="36"/>
        <item x="29"/>
        <item x="31"/>
        <item x="32"/>
        <item x="25"/>
        <item x="16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Page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45953</v>
      </c>
      <c r="E3" s="94" t="s">
        <v>52</v>
      </c>
      <c r="F3" s="94"/>
      <c r="G3" s="95">
        <v>11.56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92" t="s">
        <v>46</v>
      </c>
      <c r="AA4" s="93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45946</v>
      </c>
      <c r="B7" s="14" t="str">
        <f>[2]หน้าผ้า!B16</f>
        <v>MK68-001239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45961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5528</v>
      </c>
      <c r="AC7" s="8">
        <f>[2]หน้าผ้า!AS16</f>
        <v>1037.9000000000005</v>
      </c>
      <c r="AD7" s="8">
        <f>[2]หน้าผ้า!AT16</f>
        <v>636</v>
      </c>
      <c r="AE7" s="8">
        <f>[2]หน้าผ้า!AU16</f>
        <v>5929.9000000000005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45961</v>
      </c>
      <c r="AK7" s="3">
        <f>[2]หน้าผ้า!DQ16</f>
        <v>45957</v>
      </c>
      <c r="AL7" s="3">
        <f>[2]หน้าผ้า!DR16</f>
        <v>45950</v>
      </c>
      <c r="AM7" s="3">
        <f>[2]หน้าผ้า!DS16</f>
        <v>45958</v>
      </c>
      <c r="AN7" s="3">
        <f>[2]หน้าผ้า!DT16</f>
        <v>45959</v>
      </c>
      <c r="AO7" s="3">
        <f>[2]หน้าผ้า!DU16</f>
        <v>45960</v>
      </c>
      <c r="AP7" s="3">
        <f>[2]หน้าผ้า!DP16</f>
        <v>45956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58.122400000000034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5528</v>
      </c>
      <c r="AC8" s="8">
        <f>[2]หน้าผ้า!AS17</f>
        <v>1037.9000000000005</v>
      </c>
      <c r="AD8" s="8">
        <f>[2]หน้าผ้า!AT17</f>
        <v>636</v>
      </c>
      <c r="AE8" s="8">
        <f>[2]หน้าผ้า!AU17</f>
        <v>5929.9000000000005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บจก.เคอรี่ฟลาวมิลล์</v>
      </c>
      <c r="D10" s="13" t="str">
        <f>[2]หน้าผ้า!F19</f>
        <v>โบว์แดง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5000</v>
      </c>
      <c r="W10" s="10">
        <f>[2]หน้าผ้า!AL19</f>
        <v>0</v>
      </c>
      <c r="X10" s="10">
        <f>[2]หน้าผ้า!AM19</f>
        <v>5370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 t="str">
        <f>[2]หน้าผ้า!DN19</f>
        <v>รอแจ้ง</v>
      </c>
      <c r="AK10" s="3">
        <f>[2]หน้าผ้า!DQ19</f>
        <v>0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 xml:space="preserve"> /</v>
      </c>
      <c r="AY10" s="2" t="str">
        <f>[2]หน้าผ้า!AG19</f>
        <v>รอเก็บลบสีผสม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พิมพ์ไม่ครบ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ผ้าขาว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77.343329183999984</v>
      </c>
      <c r="Q14" s="10">
        <f>[2]หน้าผ้า!AC23</f>
        <v>0</v>
      </c>
      <c r="R14" s="10">
        <f>[2]หน้าผ้า!AD23</f>
        <v>77.343329183999984</v>
      </c>
      <c r="S14" s="9" t="str">
        <f>[2]หน้าผ้า!Z23</f>
        <v>500กระสอบ</v>
      </c>
      <c r="T14" s="12">
        <f>[2]หน้าผ้า!X23</f>
        <v>45961</v>
      </c>
      <c r="U14" s="11">
        <f>[2]หน้าผ้า!AA23</f>
        <v>5000</v>
      </c>
      <c r="V14" s="10">
        <f>[2]หน้าผ้า!AJ23</f>
        <v>0</v>
      </c>
      <c r="W14" s="10">
        <f>[2]หน้าผ้า!AL23</f>
        <v>5000</v>
      </c>
      <c r="X14" s="10">
        <f>[2]หน้าผ้า!AM23</f>
        <v>0</v>
      </c>
      <c r="Y14" s="10">
        <f>[2]หน้าผ้า!AN23</f>
        <v>5250</v>
      </c>
      <c r="Z14" s="9" t="str">
        <f>[2]หน้าผ้า!AO23</f>
        <v>WSWT1825800</v>
      </c>
      <c r="AA14" s="8">
        <f>[2]หน้าผ้า!AQ23</f>
        <v>4400.55</v>
      </c>
      <c r="AB14" s="8">
        <f>[2]หน้าผ้า!AR23</f>
        <v>4400.55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45961</v>
      </c>
      <c r="AK14" s="3">
        <f>[2]หน้าผ้า!DQ23</f>
        <v>0</v>
      </c>
      <c r="AL14" s="3">
        <f>[2]หน้าผ้า!DR23</f>
        <v>45951</v>
      </c>
      <c r="AM14" s="3">
        <f>[2]หน้าผ้า!DS23</f>
        <v>45958</v>
      </c>
      <c r="AN14" s="3">
        <f>[2]หน้าผ้า!DT23</f>
        <v>45959</v>
      </c>
      <c r="AO14" s="3">
        <f>[2]หน้าผ้า!DU23</f>
        <v>45959</v>
      </c>
      <c r="AP14" s="3">
        <f>[2]หน้าผ้า!DP23</f>
        <v>45956</v>
      </c>
      <c r="AQ14" s="3">
        <f>[2]หน้าผ้า!DW23</f>
        <v>45960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รถไฟฟ้าปูนขาวเย็น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309.37331673599994</v>
      </c>
      <c r="Q15" s="10">
        <f>[2]หน้าผ้า!AC24</f>
        <v>0</v>
      </c>
      <c r="R15" s="10">
        <f>[2]หน้าผ้า!AD24</f>
        <v>309.37331673599994</v>
      </c>
      <c r="S15" s="9" t="str">
        <f>[2]หน้าผ้า!Z24</f>
        <v>500กระสอบ</v>
      </c>
      <c r="T15" s="12">
        <f>[2]หน้าผ้า!X24</f>
        <v>45961</v>
      </c>
      <c r="U15" s="11">
        <f>[2]หน้าผ้า!AA24</f>
        <v>20000</v>
      </c>
      <c r="V15" s="10">
        <f>[2]หน้าผ้า!AJ24</f>
        <v>0</v>
      </c>
      <c r="W15" s="10">
        <f>[2]หน้าผ้า!AL24</f>
        <v>20000</v>
      </c>
      <c r="X15" s="10">
        <f>[2]หน้าผ้า!AM24</f>
        <v>5520</v>
      </c>
      <c r="Y15" s="10">
        <f>[2]หน้าผ้า!AN24</f>
        <v>15204</v>
      </c>
      <c r="Z15" s="9" t="str">
        <f>[2]หน้าผ้า!AO24</f>
        <v>WSWT1825800</v>
      </c>
      <c r="AA15" s="8">
        <f>[2]หน้าผ้า!AQ24</f>
        <v>13381.192439999999</v>
      </c>
      <c r="AB15" s="8">
        <f>[2]หน้าผ้า!AR24</f>
        <v>13381.192439999999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45961</v>
      </c>
      <c r="AK15" s="3">
        <f>[2]หน้าผ้า!DQ24</f>
        <v>0</v>
      </c>
      <c r="AL15" s="3">
        <f>[2]หน้าผ้า!DR24</f>
        <v>45951</v>
      </c>
      <c r="AM15" s="3">
        <f>[2]หน้าผ้า!DS24</f>
        <v>45958</v>
      </c>
      <c r="AN15" s="3">
        <f>[2]หน้าผ้า!DT24</f>
        <v>45959</v>
      </c>
      <c r="AO15" s="3">
        <f>[2]หน้าผ้า!DU24</f>
        <v>45959</v>
      </c>
      <c r="AP15" s="3">
        <f>[2]หน้าผ้า!DP24</f>
        <v>45956</v>
      </c>
      <c r="AQ15" s="3">
        <f>[2]หน้าผ้า!DW24</f>
        <v>45960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45950</v>
      </c>
      <c r="B16" s="14" t="str">
        <f>[2]หน้าผ้า!B25</f>
        <v>MK68-001247</v>
      </c>
      <c r="C16" s="9" t="str">
        <f>[2]หน้าผ้า!E25</f>
        <v>บจก.ฟาเธอร์ส วิง ซัพพลาย</v>
      </c>
      <c r="D16" s="13" t="str">
        <f>[2]หน้าผ้า!F25</f>
        <v>ไม่พิมพ์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46.405997510399999</v>
      </c>
      <c r="Q16" s="10">
        <f>[2]หน้าผ้า!AC25</f>
        <v>0</v>
      </c>
      <c r="R16" s="10">
        <f>[2]หน้าผ้า!AD25</f>
        <v>46.405997510399999</v>
      </c>
      <c r="S16" s="9" t="str">
        <f>[2]หน้าผ้า!Z25</f>
        <v>500กระสอบ</v>
      </c>
      <c r="T16" s="12">
        <f>[2]หน้าผ้า!X25</f>
        <v>45961</v>
      </c>
      <c r="U16" s="11">
        <f>[2]หน้าผ้า!AA25</f>
        <v>3000</v>
      </c>
      <c r="V16" s="10">
        <f>[2]หน้าผ้า!AJ25</f>
        <v>0</v>
      </c>
      <c r="W16" s="10">
        <f>[2]หน้าผ้า!AL25</f>
        <v>3000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2640.33</v>
      </c>
      <c r="AB16" s="8">
        <f>[2]หน้าผ้า!AR25</f>
        <v>2640.33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45961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45957</v>
      </c>
      <c r="AP16" s="3">
        <f>[2]หน้าผ้า!DP25</f>
        <v>45956</v>
      </c>
      <c r="AQ16" s="3">
        <f>[2]หน้าผ้า!DW25</f>
        <v>45958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ตัด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0</v>
      </c>
      <c r="B17" s="14" t="str">
        <f>[2]หน้าผ้า!B26</f>
        <v>ใบรับคำสั่งซื้อ</v>
      </c>
      <c r="C17" s="9" t="str">
        <f>[2]หน้าผ้า!E26</f>
        <v>บจก.ซีแมน</v>
      </c>
      <c r="D17" s="13" t="str">
        <f>[2]หน้าผ้า!F26</f>
        <v>Y30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20</v>
      </c>
      <c r="N17" s="9">
        <f>[2]หน้าผ้า!U26</f>
        <v>27</v>
      </c>
      <c r="O17" s="9">
        <f>[2]หน้าผ้า!V26</f>
        <v>90</v>
      </c>
      <c r="P17" s="10">
        <f>[2]หน้าผ้า!AB26</f>
        <v>299.75165856000001</v>
      </c>
      <c r="Q17" s="10">
        <f>[2]หน้าผ้า!AC26</f>
        <v>0</v>
      </c>
      <c r="R17" s="10">
        <f>[2]หน้าผ้า!AD26</f>
        <v>299.75165856000001</v>
      </c>
      <c r="S17" s="9" t="str">
        <f>[2]หน้าผ้า!Z26</f>
        <v>มัด100</v>
      </c>
      <c r="T17" s="12">
        <f>[2]หน้าผ้า!X26</f>
        <v>45961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</v>
      </c>
      <c r="AA17" s="8">
        <f>[2]หน้าผ้า!AQ26</f>
        <v>7404.0999999999995</v>
      </c>
      <c r="AB17" s="8">
        <f>[2]หน้าผ้า!AR26</f>
        <v>0</v>
      </c>
      <c r="AC17" s="8">
        <f>[2]หน้าผ้า!AS26</f>
        <v>7404.0999999999995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45961</v>
      </c>
      <c r="AK17" s="3">
        <f>[2]หน้าผ้า!DQ26</f>
        <v>0</v>
      </c>
      <c r="AL17" s="3">
        <f>[2]หน้าผ้า!DR26</f>
        <v>45951</v>
      </c>
      <c r="AM17" s="3">
        <f>[2]หน้าผ้า!DS26</f>
        <v>45958</v>
      </c>
      <c r="AN17" s="3">
        <f>[2]หน้าผ้า!DT26</f>
        <v>45959</v>
      </c>
      <c r="AO17" s="3">
        <f>[2]หน้าผ้า!DU26</f>
        <v>45959</v>
      </c>
      <c r="AP17" s="3">
        <f>[2]หน้าผ้า!DP26</f>
        <v>45956</v>
      </c>
      <c r="AQ17" s="3">
        <f>[2]หน้าผ้า!DW26</f>
        <v>45960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509.40208000000001</v>
      </c>
    </row>
    <row r="18" spans="1:56" ht="27.7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45966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45966</v>
      </c>
      <c r="AK18" s="3">
        <f>[2]หน้าผ้า!DQ27</f>
        <v>0</v>
      </c>
      <c r="AL18" s="3">
        <f>[2]หน้าผ้า!DR27</f>
        <v>45956</v>
      </c>
      <c r="AM18" s="3">
        <f>[2]หน้าผ้า!DS27</f>
        <v>45963</v>
      </c>
      <c r="AN18" s="3">
        <f>[2]หน้าผ้า!DT27</f>
        <v>45964</v>
      </c>
      <c r="AO18" s="3">
        <f>[2]หน้าผ้า!DU27</f>
        <v>45964</v>
      </c>
      <c r="AP18" s="3">
        <f>[2]หน้าผ้า!DP27</f>
        <v>45961</v>
      </c>
      <c r="AQ18" s="3">
        <f>[2]หน้าผ้า!DW27</f>
        <v>45965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45923</v>
      </c>
      <c r="B19" s="14" t="str">
        <f>[2]หน้าผ้า!B28</f>
        <v>MK68-001162</v>
      </c>
      <c r="C19" s="9" t="str">
        <f>[2]หน้าผ้า!E28</f>
        <v>หจก.อนนท์อุตสาหกรรม</v>
      </c>
      <c r="D19" s="13" t="str">
        <f>[2]หน้าผ้า!F28</f>
        <v>ดาว 20 กก.</v>
      </c>
      <c r="E19" s="9">
        <f>[2]หน้าผ้า!G28</f>
        <v>18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19</v>
      </c>
      <c r="N19" s="9">
        <f>[2]หน้าผ้า!U28</f>
        <v>31</v>
      </c>
      <c r="O19" s="9">
        <f>[2]หน้าผ้า!V28</f>
        <v>40</v>
      </c>
      <c r="P19" s="10">
        <f>[2]หน้าผ้า!AB28</f>
        <v>363.27927343999994</v>
      </c>
      <c r="Q19" s="10">
        <f>[2]หน้าผ้า!AC28</f>
        <v>0</v>
      </c>
      <c r="R19" s="10">
        <f>[2]หน้าผ้า!AD28</f>
        <v>363.27927343999994</v>
      </c>
      <c r="S19" s="9" t="str">
        <f>[2]หน้าผ้า!Z28</f>
        <v>500กระสอบแบน</v>
      </c>
      <c r="T19" s="12">
        <f>[2]หน้าผ้า!X28</f>
        <v>45968</v>
      </c>
      <c r="U19" s="11">
        <f>[2]หน้าผ้า!AA28</f>
        <v>25000</v>
      </c>
      <c r="V19" s="10">
        <f>[2]หน้าผ้า!AJ28</f>
        <v>0</v>
      </c>
      <c r="W19" s="10">
        <f>[2]หน้าผ้า!AL28</f>
        <v>25000</v>
      </c>
      <c r="X19" s="10">
        <f>[2]หน้าผ้า!AM28</f>
        <v>0</v>
      </c>
      <c r="Y19" s="10">
        <f>[2]หน้าผ้า!AN28</f>
        <v>26250</v>
      </c>
      <c r="Z19" s="9" t="str">
        <f>[2]หน้าผ้า!AO28</f>
        <v>WSWT1825800</v>
      </c>
      <c r="AA19" s="8">
        <f>[2]หน้าผ้า!AQ28</f>
        <v>20605.75</v>
      </c>
      <c r="AB19" s="8">
        <f>[2]หน้าผ้า!AR28</f>
        <v>20605.75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45968</v>
      </c>
      <c r="AK19" s="3">
        <f>[2]หน้าผ้า!DQ28</f>
        <v>0</v>
      </c>
      <c r="AL19" s="3">
        <f>[2]หน้าผ้า!DR28</f>
        <v>45958</v>
      </c>
      <c r="AM19" s="3">
        <f>[2]หน้าผ้า!DS28</f>
        <v>45965</v>
      </c>
      <c r="AN19" s="3">
        <f>[2]หน้าผ้า!DT28</f>
        <v>45966</v>
      </c>
      <c r="AO19" s="3">
        <f>[2]หน้าผ้า!DU28</f>
        <v>45966</v>
      </c>
      <c r="AP19" s="3">
        <f>[2]หน้าผ้า!DP28</f>
        <v>45963</v>
      </c>
      <c r="AQ19" s="3">
        <f>[2]หน้าผ้า!DW28</f>
        <v>45967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45923</v>
      </c>
      <c r="B20" s="14" t="str">
        <f>[2]หน้าผ้า!B29</f>
        <v>MK68-001162</v>
      </c>
      <c r="C20" s="9" t="str">
        <f>[2]หน้าผ้า!E29</f>
        <v>หจก.อนนท์อุตสาหกรรม</v>
      </c>
      <c r="D20" s="13" t="str">
        <f>[2]หน้าผ้า!F29</f>
        <v>ดาว 20 กก.</v>
      </c>
      <c r="E20" s="9">
        <f>[2]หน้าผ้า!G29</f>
        <v>18</v>
      </c>
      <c r="F20" s="9">
        <f>[2]หน้าผ้า!H29</f>
        <v>28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19</v>
      </c>
      <c r="N20" s="9">
        <f>[2]หน้าผ้า!U29</f>
        <v>31</v>
      </c>
      <c r="O20" s="9">
        <f>[2]หน้าผ้า!V29</f>
        <v>40</v>
      </c>
      <c r="P20" s="10">
        <f>[2]หน้าผ้า!AB29</f>
        <v>363.27927343999994</v>
      </c>
      <c r="Q20" s="10">
        <f>[2]หน้าผ้า!AC29</f>
        <v>0</v>
      </c>
      <c r="R20" s="10">
        <f>[2]หน้าผ้า!AD29</f>
        <v>363.27927343999994</v>
      </c>
      <c r="S20" s="9" t="str">
        <f>[2]หน้าผ้า!Z29</f>
        <v>500กระสอบแบน</v>
      </c>
      <c r="T20" s="12">
        <f>[2]หน้าผ้า!X29</f>
        <v>45972</v>
      </c>
      <c r="U20" s="11">
        <f>[2]หน้าผ้า!AA29</f>
        <v>25000</v>
      </c>
      <c r="V20" s="10">
        <f>[2]หน้าผ้า!AJ29</f>
        <v>0</v>
      </c>
      <c r="W20" s="10">
        <f>[2]หน้าผ้า!AL29</f>
        <v>25000</v>
      </c>
      <c r="X20" s="10">
        <f>[2]หน้าผ้า!AM29</f>
        <v>0</v>
      </c>
      <c r="Y20" s="10">
        <f>[2]หน้าผ้า!AN29</f>
        <v>26250</v>
      </c>
      <c r="Z20" s="9" t="str">
        <f>[2]หน้าผ้า!AO29</f>
        <v>WSWT1825800</v>
      </c>
      <c r="AA20" s="8">
        <f>[2]หน้าผ้า!AQ29</f>
        <v>20605.75</v>
      </c>
      <c r="AB20" s="8">
        <f>[2]หน้าผ้า!AR29</f>
        <v>20605.75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45972</v>
      </c>
      <c r="AK20" s="3">
        <f>[2]หน้าผ้า!DQ29</f>
        <v>0</v>
      </c>
      <c r="AL20" s="3">
        <f>[2]หน้าผ้า!DR29</f>
        <v>45962</v>
      </c>
      <c r="AM20" s="3">
        <f>[2]หน้าผ้า!DS29</f>
        <v>45969</v>
      </c>
      <c r="AN20" s="3">
        <f>[2]หน้าผ้า!DT29</f>
        <v>45970</v>
      </c>
      <c r="AO20" s="3">
        <f>[2]หน้าผ้า!DU29</f>
        <v>45970</v>
      </c>
      <c r="AP20" s="3">
        <f>[2]หน้าผ้า!DP29</f>
        <v>45967</v>
      </c>
      <c r="AQ20" s="3">
        <f>[2]หน้าผ้า!DW29</f>
        <v>45971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45923</v>
      </c>
      <c r="B21" s="14" t="str">
        <f>[2]หน้าผ้า!B30</f>
        <v>MK68-001162</v>
      </c>
      <c r="C21" s="9" t="str">
        <f>[2]หน้าผ้า!E30</f>
        <v>หจก.อนนท์อุตสาหกรรม</v>
      </c>
      <c r="D21" s="13" t="str">
        <f>[2]หน้าผ้า!F30</f>
        <v>ดาว 20 กก.</v>
      </c>
      <c r="E21" s="9">
        <f>[2]หน้าผ้า!G30</f>
        <v>18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19</v>
      </c>
      <c r="N21" s="9">
        <f>[2]หน้าผ้า!U30</f>
        <v>31</v>
      </c>
      <c r="O21" s="9">
        <f>[2]หน้าผ้า!V30</f>
        <v>40</v>
      </c>
      <c r="P21" s="10">
        <f>[2]หน้าผ้า!AB30</f>
        <v>363.27927343999994</v>
      </c>
      <c r="Q21" s="10">
        <f>[2]หน้าผ้า!AC30</f>
        <v>0</v>
      </c>
      <c r="R21" s="10">
        <f>[2]หน้าผ้า!AD30</f>
        <v>363.27927343999994</v>
      </c>
      <c r="S21" s="9" t="str">
        <f>[2]หน้าผ้า!Z30</f>
        <v>500กระสอบแบน</v>
      </c>
      <c r="T21" s="12">
        <f>[2]หน้าผ้า!X30</f>
        <v>45975</v>
      </c>
      <c r="U21" s="11">
        <f>[2]หน้าผ้า!AA30</f>
        <v>25000</v>
      </c>
      <c r="V21" s="10">
        <f>[2]หน้าผ้า!AJ30</f>
        <v>0</v>
      </c>
      <c r="W21" s="10">
        <f>[2]หน้าผ้า!AL30</f>
        <v>25000</v>
      </c>
      <c r="X21" s="10">
        <f>[2]หน้าผ้า!AM30</f>
        <v>0</v>
      </c>
      <c r="Y21" s="10">
        <f>[2]หน้าผ้า!AN30</f>
        <v>26250</v>
      </c>
      <c r="Z21" s="9" t="str">
        <f>[2]หน้าผ้า!AO30</f>
        <v>WSWT1825800</v>
      </c>
      <c r="AA21" s="8">
        <f>[2]หน้าผ้า!AQ30</f>
        <v>20605.75</v>
      </c>
      <c r="AB21" s="8">
        <f>[2]หน้าผ้า!AR30</f>
        <v>20605.75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45975</v>
      </c>
      <c r="AK21" s="3">
        <f>[2]หน้าผ้า!DQ30</f>
        <v>0</v>
      </c>
      <c r="AL21" s="3">
        <f>[2]หน้าผ้า!DR30</f>
        <v>45965</v>
      </c>
      <c r="AM21" s="3">
        <f>[2]หน้าผ้า!DS30</f>
        <v>45972</v>
      </c>
      <c r="AN21" s="3">
        <f>[2]หน้าผ้า!DT30</f>
        <v>45973</v>
      </c>
      <c r="AO21" s="3">
        <f>[2]หน้าผ้า!DU30</f>
        <v>45973</v>
      </c>
      <c r="AP21" s="3">
        <f>[2]หน้าผ้า!DP30</f>
        <v>45970</v>
      </c>
      <c r="AQ21" s="3">
        <f>[2]หน้าผ้า!DW30</f>
        <v>45974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0</v>
      </c>
      <c r="B22" s="14">
        <f>[2]หน้าผ้า!B31</f>
        <v>0</v>
      </c>
      <c r="C22" s="9" t="str">
        <f>[2]หน้าผ้า!E31</f>
        <v xml:space="preserve">  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54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</v>
      </c>
      <c r="AA22" s="8">
        <f>[2]หน้าผ้า!AQ31</f>
        <v>110249.17243999999</v>
      </c>
      <c r="AB22" s="8">
        <f>[2]หน้าผ้า!AR31</f>
        <v>102845.07243999999</v>
      </c>
      <c r="AC22" s="8">
        <f>[2]หน้าผ้า!AS31</f>
        <v>7404.0999999999995</v>
      </c>
      <c r="AD22" s="8">
        <f>[2]หน้าผ้า!AT31</f>
        <v>0</v>
      </c>
      <c r="AE22" s="8">
        <f>[2]หน้าผ้า!AU31</f>
        <v>0</v>
      </c>
      <c r="AF22" s="8" t="str">
        <f>[2]หน้าผ้า!AI31</f>
        <v>ระบุในSD</v>
      </c>
      <c r="AG22" s="1" t="str">
        <f>[3]หน้าผ้า!DC34</f>
        <v>รอตัด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0</v>
      </c>
      <c r="B23" s="14">
        <f>[2]หน้าผ้า!B32</f>
        <v>0</v>
      </c>
      <c r="C23" s="9">
        <f>[2]หน้าผ้า!E32</f>
        <v>0</v>
      </c>
      <c r="D23" s="13" t="str">
        <f>[2]หน้าผ้า!F32</f>
        <v xml:space="preserve"> </v>
      </c>
      <c r="E23" s="9">
        <f>[2]หน้าผ้า!G32</f>
        <v>18</v>
      </c>
      <c r="F23" s="9">
        <f>[2]หน้าผ้า!H32</f>
        <v>25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50</v>
      </c>
      <c r="J23" s="9" t="str">
        <f>[2]หน้าผ้า!M32</f>
        <v>±</v>
      </c>
      <c r="K23" s="9">
        <f>[2]หน้าผ้า!N32</f>
        <v>5</v>
      </c>
      <c r="L23" s="9">
        <f>[2]หน้าผ้า!R32</f>
        <v>0</v>
      </c>
      <c r="M23" s="10">
        <f>[2]หน้าผ้า!T32</f>
        <v>0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>
        <f>[2]หน้าผ้า!Z32</f>
        <v>0</v>
      </c>
      <c r="T23" s="12">
        <f>[2]หน้าผ้า!X32</f>
        <v>0</v>
      </c>
      <c r="U23" s="11">
        <f>[2]หน้าผ้า!AA32</f>
        <v>0</v>
      </c>
      <c r="V23" s="10">
        <f>[2]หน้าผ้า!AJ32</f>
        <v>0</v>
      </c>
      <c r="W23" s="10">
        <f>[2]หน้าผ้า!AL32</f>
        <v>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WSWT1825800SM</v>
      </c>
      <c r="AA23" s="8" t="e">
        <f>[2]หน้าผ้า!AQ32</f>
        <v>#REF!</v>
      </c>
      <c r="AB23" s="8" t="e">
        <f>[2]หน้าผ้า!AR32</f>
        <v>#REF!</v>
      </c>
      <c r="AC23" s="8" t="e">
        <f>[2]หน้าผ้า!AS32</f>
        <v>#REF!</v>
      </c>
      <c r="AD23" s="8" t="e">
        <f>[2]หน้าผ้า!AT32</f>
        <v>#REF!</v>
      </c>
      <c r="AE23" s="8" t="e">
        <f>[2]หน้าผ้า!AU32</f>
        <v>#REF!</v>
      </c>
      <c r="AF23" s="8" t="str">
        <f>[2]หน้าผ้า!AI32</f>
        <v>ระบุในSD</v>
      </c>
      <c r="AG23" s="1" t="str">
        <f>[3]หน้าผ้า!DC35</f>
        <v>พร้อมส่ง</v>
      </c>
      <c r="AH23" s="1">
        <f>[2]หน้าผ้า!DL32</f>
        <v>0</v>
      </c>
      <c r="AI23" s="1" t="str">
        <f>[2]หน้าผ้า!DM32</f>
        <v>Lead time</v>
      </c>
      <c r="AJ23" s="3">
        <f>[2]หน้าผ้า!DN32</f>
        <v>0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0</v>
      </c>
      <c r="AP23" s="3">
        <f>[2]หน้าผ้า!DP32</f>
        <v>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>
        <f>[2]หน้าผ้า!EC32</f>
        <v>0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WRWT180800/WRWT25800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45948</v>
      </c>
      <c r="B24" s="14" t="str">
        <f>[2]หน้าผ้า!B33</f>
        <v>MK68-001246</v>
      </c>
      <c r="C24" s="9" t="str">
        <f>[2]หน้าผ้า!E33</f>
        <v>บจก.เอ็มทีเอส</v>
      </c>
      <c r="D24" s="13" t="str">
        <f>[2]หน้าผ้า!F33</f>
        <v>มังกรเหลืองMTS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45954</v>
      </c>
      <c r="U24" s="11">
        <f>[2]หน้าผ้า!AA33</f>
        <v>10000</v>
      </c>
      <c r="V24" s="10">
        <f>[2]หน้าผ้า!AJ33</f>
        <v>10000</v>
      </c>
      <c r="W24" s="10">
        <f>[2]หน้าผ้า!AL33</f>
        <v>0</v>
      </c>
      <c r="X24" s="10">
        <f>[2]หน้าผ้า!AM33</f>
        <v>10500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ลบสี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45954</v>
      </c>
      <c r="AK24" s="3">
        <f>[2]หน้าผ้า!DQ33</f>
        <v>0</v>
      </c>
      <c r="AL24" s="3">
        <f>[2]หน้าผ้า!DR33</f>
        <v>45945</v>
      </c>
      <c r="AM24" s="3">
        <f>[2]หน้าผ้า!DS33</f>
        <v>45952</v>
      </c>
      <c r="AN24" s="3">
        <f>[2]หน้าผ้า!DT33</f>
        <v>45953</v>
      </c>
      <c r="AO24" s="3">
        <f>[2]หน้าผ้า!DU33</f>
        <v>45953</v>
      </c>
      <c r="AP24" s="3">
        <f>[2]หน้าผ้า!DP33</f>
        <v>45949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45948</v>
      </c>
      <c r="B25" s="14" t="str">
        <f>[2]หน้าผ้า!B34</f>
        <v>MK68-001246</v>
      </c>
      <c r="C25" s="9" t="str">
        <f>[2]หน้าผ้า!E34</f>
        <v>บจก.เอ็มทีเอส</v>
      </c>
      <c r="D25" s="13" t="str">
        <f>[2]หน้าผ้า!F34</f>
        <v>มังกรเขียวMTS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45954</v>
      </c>
      <c r="U25" s="11">
        <f>[2]หน้าผ้า!AA34</f>
        <v>10000</v>
      </c>
      <c r="V25" s="10">
        <f>[2]หน้าผ้า!AJ34</f>
        <v>0</v>
      </c>
      <c r="W25" s="10">
        <f>[2]หน้าผ้า!AL34</f>
        <v>10000</v>
      </c>
      <c r="X25" s="10">
        <f>[2]หน้าผ้า!AM34</f>
        <v>10500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45954</v>
      </c>
      <c r="AK25" s="3">
        <f>[2]หน้าผ้า!DQ34</f>
        <v>0</v>
      </c>
      <c r="AL25" s="3">
        <f>[2]หน้าผ้า!DR34</f>
        <v>45945</v>
      </c>
      <c r="AM25" s="3">
        <f>[2]หน้าผ้า!DS34</f>
        <v>45952</v>
      </c>
      <c r="AN25" s="3">
        <f>[2]หน้าผ้า!DT34</f>
        <v>45953</v>
      </c>
      <c r="AO25" s="3">
        <f>[2]หน้าผ้า!DU34</f>
        <v>45953</v>
      </c>
      <c r="AP25" s="3">
        <f>[2]หน้าผ้า!DP34</f>
        <v>45949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45948</v>
      </c>
      <c r="B26" s="14" t="str">
        <f>[2]หน้าผ้า!B35</f>
        <v>MK68-001246</v>
      </c>
      <c r="C26" s="9" t="str">
        <f>[2]หน้าผ้า!E35</f>
        <v>บจก.เอ็มทีเอส</v>
      </c>
      <c r="D26" s="13" t="str">
        <f>[2]หน้าผ้า!F35</f>
        <v>มังกรฟ้าMTS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45954</v>
      </c>
      <c r="U26" s="11">
        <f>[2]หน้าผ้า!AA35</f>
        <v>4000</v>
      </c>
      <c r="V26" s="10">
        <f>[2]หน้าผ้า!AJ35</f>
        <v>4120</v>
      </c>
      <c r="W26" s="10">
        <f>[2]หน้าผ้า!AL35</f>
        <v>0</v>
      </c>
      <c r="X26" s="10">
        <f>[2]หน้าผ้า!AM35</f>
        <v>4200</v>
      </c>
      <c r="Y26" s="10">
        <f>[2]หน้าผ้า!AN35</f>
        <v>0</v>
      </c>
      <c r="Z26" s="9" t="str">
        <f>[2]หน้าผ้า!AO35</f>
        <v>WSWT1925800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45954</v>
      </c>
      <c r="AK26" s="3">
        <f>[2]หน้าผ้า!DQ35</f>
        <v>0</v>
      </c>
      <c r="AL26" s="3">
        <f>[2]หน้าผ้า!DR35</f>
        <v>45945</v>
      </c>
      <c r="AM26" s="3">
        <f>[2]หน้าผ้า!DS35</f>
        <v>45952</v>
      </c>
      <c r="AN26" s="3">
        <f>[2]หน้าผ้า!DT35</f>
        <v>45953</v>
      </c>
      <c r="AO26" s="3">
        <f>[2]หน้าผ้า!DU35</f>
        <v>45953</v>
      </c>
      <c r="AP26" s="3">
        <f>[2]หน้าผ้า!DP35</f>
        <v>45949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บจก.ไลม์มาสเตอร์</v>
      </c>
      <c r="D27" s="13" t="str">
        <f>[2]หน้าผ้า!F36</f>
        <v>LMC 25 kg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64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ไม่</v>
      </c>
      <c r="M27" s="10">
        <f>[2]หน้าผ้า!T36</f>
        <v>20</v>
      </c>
      <c r="N27" s="9">
        <f>[2]หน้าผ้า!U36</f>
        <v>35</v>
      </c>
      <c r="O27" s="9">
        <f>[2]หน้าผ้า!V36</f>
        <v>40</v>
      </c>
      <c r="P27" s="10">
        <f>[2]หน้าผ้า!AB36</f>
        <v>341.36903080895991</v>
      </c>
      <c r="Q27" s="10">
        <f>[2]หน้าผ้า!AC36</f>
        <v>0</v>
      </c>
      <c r="R27" s="10">
        <f>[2]หน้าผ้า!AD36</f>
        <v>341.36903080895991</v>
      </c>
      <c r="S27" s="9" t="str">
        <f>[2]หน้าผ้า!Z36</f>
        <v>500กระสอบแบน</v>
      </c>
      <c r="T27" s="12">
        <f>[2]หน้าผ้า!X36</f>
        <v>45961</v>
      </c>
      <c r="U27" s="11">
        <f>[2]หน้าผ้า!AA36</f>
        <v>20000</v>
      </c>
      <c r="V27" s="10">
        <f>[2]หน้าผ้า!AJ36</f>
        <v>233</v>
      </c>
      <c r="W27" s="10">
        <f>[2]หน้าผ้า!AL36</f>
        <v>19767</v>
      </c>
      <c r="X27" s="10">
        <f>[2]หน้าผ้า!AM36</f>
        <v>0</v>
      </c>
      <c r="Y27" s="10">
        <f>[2]หน้าผ้า!AN36</f>
        <v>20755.350000000002</v>
      </c>
      <c r="Z27" s="9" t="str">
        <f>[2]หน้าผ้า!AO36</f>
        <v>WSWT1925800</v>
      </c>
      <c r="AA27" s="8">
        <f>[2]หน้าผ้า!AQ36</f>
        <v>18501.714330000003</v>
      </c>
      <c r="AB27" s="8">
        <f>[2]หน้าผ้า!AR36</f>
        <v>18501.714330000003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P9</v>
      </c>
      <c r="AI27" s="1">
        <f>[2]หน้าผ้า!DM36</f>
        <v>3</v>
      </c>
      <c r="AJ27" s="3">
        <f>[2]หน้าผ้า!DN36</f>
        <v>45961</v>
      </c>
      <c r="AK27" s="3">
        <f>[2]หน้าผ้า!DQ36</f>
        <v>0</v>
      </c>
      <c r="AL27" s="3">
        <f>[2]หน้าผ้า!DR36</f>
        <v>45951</v>
      </c>
      <c r="AM27" s="3">
        <f>[2]หน้าผ้า!DS36</f>
        <v>45958</v>
      </c>
      <c r="AN27" s="3">
        <f>[2]หน้าผ้า!DT36</f>
        <v>45959</v>
      </c>
      <c r="AO27" s="3">
        <f>[2]หน้าผ้า!DU36</f>
        <v>45959</v>
      </c>
      <c r="AP27" s="3">
        <f>[2]หน้าผ้า!DP36</f>
        <v>45956</v>
      </c>
      <c r="AQ27" s="3">
        <f>[2]หน้าผ้า!DW36</f>
        <v>45960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45952</v>
      </c>
      <c r="B28" s="14" t="str">
        <f>[2]หน้าผ้า!B37</f>
        <v>ใบรับคำสั่งซื้อ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ผึ้งเหลือง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45973</v>
      </c>
      <c r="U28" s="11">
        <f>[2]หน้าผ้า!AA37</f>
        <v>50000</v>
      </c>
      <c r="V28" s="10">
        <f>[2]หน้าผ้า!AJ37</f>
        <v>2563</v>
      </c>
      <c r="W28" s="10">
        <f>[2]หน้าผ้า!AL37</f>
        <v>47437</v>
      </c>
      <c r="X28" s="10">
        <f>[2]หน้าผ้า!AM37</f>
        <v>0</v>
      </c>
      <c r="Y28" s="10">
        <f>[2]หน้าผ้า!AN37</f>
        <v>49808.85</v>
      </c>
      <c r="Z28" s="9" t="str">
        <f>[2]หน้าผ้า!AO37</f>
        <v>WSWT1925800</v>
      </c>
      <c r="AA28" s="8">
        <f>[2]หน้าผ้า!AQ37</f>
        <v>41749.77807</v>
      </c>
      <c r="AB28" s="8">
        <f>[2]หน้าผ้า!AR37</f>
        <v>41749.77807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รอแบบ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45973</v>
      </c>
      <c r="AK28" s="3">
        <f>[2]หน้าผ้า!DQ37</f>
        <v>0</v>
      </c>
      <c r="AL28" s="3">
        <f>[2]หน้าผ้า!DR37</f>
        <v>45964</v>
      </c>
      <c r="AM28" s="3">
        <f>[2]หน้าผ้า!DS37</f>
        <v>45971</v>
      </c>
      <c r="AN28" s="3">
        <f>[2]หน้าผ้า!DT37</f>
        <v>45972</v>
      </c>
      <c r="AO28" s="3">
        <f>[2]หน้าผ้า!DU37</f>
        <v>45972</v>
      </c>
      <c r="AP28" s="3">
        <f>[2]หน้าผ้า!DP37</f>
        <v>45968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45952</v>
      </c>
      <c r="B29" s="14" t="str">
        <f>[2]หน้าผ้า!B38</f>
        <v>ใบรับคำสั่งซื้อ</v>
      </c>
      <c r="C29" s="9" t="str">
        <f>[2]หน้าผ้า!E38</f>
        <v>บจก.เพรซิเดนท์ฟลาวมิลล์</v>
      </c>
      <c r="D29" s="13" t="str">
        <f>[2]หน้าผ้า!F38</f>
        <v>ผึ้งชมพู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500กระสอบ</v>
      </c>
      <c r="T29" s="12">
        <f>[2]หน้าผ้า!X38</f>
        <v>45973</v>
      </c>
      <c r="U29" s="11">
        <f>[2]หน้าผ้า!AA38</f>
        <v>20000</v>
      </c>
      <c r="V29" s="10">
        <f>[2]หน้าผ้า!AJ38</f>
        <v>4519</v>
      </c>
      <c r="W29" s="10">
        <f>[2]หน้าผ้า!AL38</f>
        <v>15481</v>
      </c>
      <c r="X29" s="10">
        <f>[2]หน้าผ้า!AM38</f>
        <v>0</v>
      </c>
      <c r="Y29" s="10">
        <f>[2]หน้าผ้า!AN38</f>
        <v>16255.050000000001</v>
      </c>
      <c r="Z29" s="9" t="str">
        <f>[2]หน้าผ้า!AO38</f>
        <v>WSWT1925800</v>
      </c>
      <c r="AA29" s="8">
        <f>[2]หน้าผ้า!AQ38</f>
        <v>13624.982910000001</v>
      </c>
      <c r="AB29" s="8">
        <f>[2]หน้าผ้า!AR38</f>
        <v>13624.982910000001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45973</v>
      </c>
      <c r="AK29" s="3">
        <f>[2]หน้าผ้า!DQ38</f>
        <v>0</v>
      </c>
      <c r="AL29" s="3">
        <f>[2]หน้าผ้า!DR38</f>
        <v>45964</v>
      </c>
      <c r="AM29" s="3">
        <f>[2]หน้าผ้า!DS38</f>
        <v>45971</v>
      </c>
      <c r="AN29" s="3">
        <f>[2]หน้าผ้า!DT38</f>
        <v>45972</v>
      </c>
      <c r="AO29" s="3">
        <f>[2]หน้าผ้า!DU38</f>
        <v>45972</v>
      </c>
      <c r="AP29" s="3">
        <f>[2]หน้าผ้า!DP38</f>
        <v>45968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45952</v>
      </c>
      <c r="B30" s="14" t="str">
        <f>[2]หน้าผ้า!B39</f>
        <v>ใบรับคำสั่งซื้อ</v>
      </c>
      <c r="C30" s="9" t="str">
        <f>[2]หน้าผ้า!E39</f>
        <v>บจก.เพรซิเดนท์ฟลาวมิลล์</v>
      </c>
      <c r="D30" s="13" t="str">
        <f>[2]หน้าผ้า!F39</f>
        <v>ผึ้งชมพู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60</v>
      </c>
      <c r="J30" s="9" t="str">
        <f>[2]หน้าผ้า!M39</f>
        <v>±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500กระสอบ</v>
      </c>
      <c r="T30" s="12">
        <f>[2]หน้าผ้า!X39</f>
        <v>45980</v>
      </c>
      <c r="U30" s="11">
        <f>[2]หน้าผ้า!AA39</f>
        <v>40000</v>
      </c>
      <c r="V30" s="10">
        <f>[2]หน้าผ้า!AJ39</f>
        <v>0</v>
      </c>
      <c r="W30" s="10">
        <f>[2]หน้าผ้า!AL39</f>
        <v>40000</v>
      </c>
      <c r="X30" s="10">
        <f>[2]หน้าผ้า!AM39</f>
        <v>0</v>
      </c>
      <c r="Y30" s="10">
        <f>[2]หน้าผ้า!AN39</f>
        <v>42000</v>
      </c>
      <c r="Z30" s="9" t="str">
        <f>[2]หน้าผ้า!AO39</f>
        <v>WSWT1925800</v>
      </c>
      <c r="AA30" s="8">
        <f>[2]หน้าผ้า!AQ39</f>
        <v>35204.400000000001</v>
      </c>
      <c r="AB30" s="8">
        <f>[2]หน้าผ้า!AR39</f>
        <v>18620</v>
      </c>
      <c r="AC30" s="8">
        <f>[2]หน้าผ้า!AS39</f>
        <v>16584.400000000001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45980</v>
      </c>
      <c r="AK30" s="3">
        <f>[2]หน้าผ้า!DQ39</f>
        <v>0</v>
      </c>
      <c r="AL30" s="3">
        <f>[2]หน้าผ้า!DR39</f>
        <v>45971</v>
      </c>
      <c r="AM30" s="3">
        <f>[2]หน้าผ้า!DS39</f>
        <v>45978</v>
      </c>
      <c r="AN30" s="3">
        <f>[2]หน้าผ้า!DT39</f>
        <v>45979</v>
      </c>
      <c r="AO30" s="3">
        <f>[2]หน้าผ้า!DU39</f>
        <v>45979</v>
      </c>
      <c r="AP30" s="3">
        <f>[2]หน้าผ้า!DP39</f>
        <v>45975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1204.3959822222225</v>
      </c>
    </row>
    <row r="31" spans="1:56" ht="27.75" customHeight="1" x14ac:dyDescent="0.45">
      <c r="A31" s="3" t="str">
        <f>[2]หน้าผ้า!C40</f>
        <v>ประมาณการ</v>
      </c>
      <c r="B31" s="14" t="str">
        <f>[2]หน้าผ้า!B40</f>
        <v>ประมาณการ</v>
      </c>
      <c r="C31" s="9" t="str">
        <f>[2]หน้าผ้า!E40</f>
        <v>บจก.เอ็กเซลเล้นท์</v>
      </c>
      <c r="D31" s="13" t="str">
        <f>[2]หน้าผ้า!F40</f>
        <v>รอแบบ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60</v>
      </c>
      <c r="J31" s="9" t="str">
        <f>[2]หน้าผ้า!M40</f>
        <v>±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500กระสอบ</v>
      </c>
      <c r="T31" s="12">
        <f>[2]หน้าผ้า!X40</f>
        <v>45991</v>
      </c>
      <c r="U31" s="11">
        <f>[2]หน้าผ้า!AA40</f>
        <v>40000</v>
      </c>
      <c r="V31" s="10">
        <f>[2]หน้าผ้า!AJ40</f>
        <v>0</v>
      </c>
      <c r="W31" s="10">
        <f>[2]หน้าผ้า!AL40</f>
        <v>40000</v>
      </c>
      <c r="X31" s="10">
        <f>[2]หน้าผ้า!AM40</f>
        <v>0</v>
      </c>
      <c r="Y31" s="10">
        <f>[2]หน้าผ้า!AN40</f>
        <v>42000</v>
      </c>
      <c r="Z31" s="9" t="str">
        <f>[2]หน้าผ้า!AO40</f>
        <v>WSWT1925800</v>
      </c>
      <c r="AA31" s="8">
        <f>[2]หน้าผ้า!AQ40</f>
        <v>35204.400000000001</v>
      </c>
      <c r="AB31" s="8">
        <f>[2]หน้าผ้า!AR40</f>
        <v>0</v>
      </c>
      <c r="AC31" s="8">
        <f>[2]หน้าผ้า!AS40</f>
        <v>35204.400000000001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45991</v>
      </c>
      <c r="AK31" s="3">
        <f>[2]หน้าผ้า!DQ40</f>
        <v>0</v>
      </c>
      <c r="AL31" s="3">
        <f>[2]หน้าผ้า!DR40</f>
        <v>45982</v>
      </c>
      <c r="AM31" s="3">
        <f>[2]หน้าผ้า!DS40</f>
        <v>45989</v>
      </c>
      <c r="AN31" s="3">
        <f>[2]หน้าผ้า!DT40</f>
        <v>45990</v>
      </c>
      <c r="AO31" s="3">
        <f>[2]หน้าผ้า!DU40</f>
        <v>45990</v>
      </c>
      <c r="AP31" s="3">
        <f>[2]หน้าผ้า!DP40</f>
        <v>45986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WRWT25800/WRWT25800</v>
      </c>
      <c r="BD31" s="56">
        <f>[2]หน้าผ้า!CA40</f>
        <v>2556.6217600000009</v>
      </c>
    </row>
    <row r="32" spans="1:56" ht="27.75" customHeight="1" x14ac:dyDescent="0.45">
      <c r="A32" s="3">
        <f>[2]หน้าผ้า!C41</f>
        <v>0</v>
      </c>
      <c r="B32" s="14">
        <f>[2]หน้าผ้า!B41</f>
        <v>0</v>
      </c>
      <c r="C32" s="9">
        <f>[2]หน้าผ้า!E41</f>
        <v>0</v>
      </c>
      <c r="D32" s="13">
        <f>[2]หน้าผ้า!F41</f>
        <v>0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60</v>
      </c>
      <c r="J32" s="9" t="str">
        <f>[2]หน้าผ้า!M41</f>
        <v>±</v>
      </c>
      <c r="K32" s="9">
        <f>[2]หน้าผ้า!N41</f>
        <v>5</v>
      </c>
      <c r="L32" s="9">
        <f>[2]หน้าผ้า!R41</f>
        <v>0</v>
      </c>
      <c r="M32" s="10">
        <f>[2]หน้าผ้า!T41</f>
        <v>0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>
        <f>[2]หน้าผ้า!Z41</f>
        <v>0</v>
      </c>
      <c r="T32" s="12">
        <f>[2]หน้าผ้า!X41</f>
        <v>0</v>
      </c>
      <c r="U32" s="11">
        <f>[2]หน้าผ้า!AA41</f>
        <v>0</v>
      </c>
      <c r="V32" s="10">
        <f>[2]หน้าผ้า!AJ41</f>
        <v>0</v>
      </c>
      <c r="W32" s="10">
        <f>[2]หน้าผ้า!AL41</f>
        <v>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WSWT1925800</v>
      </c>
      <c r="AA32" s="8">
        <f>[2]หน้าผ้า!AQ41</f>
        <v>144285.27531</v>
      </c>
      <c r="AB32" s="8">
        <f>[2]หน้าผ้า!AR41</f>
        <v>92496.475310000009</v>
      </c>
      <c r="AC32" s="8">
        <f>[2]หน้าผ้า!AS41</f>
        <v>51788.800000000003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ระบุในSD</v>
      </c>
      <c r="AG32" s="1" t="str">
        <f>[3]หน้าผ้า!DC44</f>
        <v>พร้อมส่ง</v>
      </c>
      <c r="AH32" s="1">
        <f>[2]หน้าผ้า!DL41</f>
        <v>0</v>
      </c>
      <c r="AI32" s="1" t="str">
        <f>[2]หน้าผ้า!DM41</f>
        <v>Lead time</v>
      </c>
      <c r="AJ32" s="3">
        <f>[2]หน้าผ้า!DN41</f>
        <v>0</v>
      </c>
      <c r="AK32" s="3">
        <f>[2]หน้าผ้า!DQ41</f>
        <v>0</v>
      </c>
      <c r="AL32" s="3">
        <f>[2]หน้าผ้า!DR41</f>
        <v>0</v>
      </c>
      <c r="AM32" s="3">
        <f>[2]หน้าผ้า!DS41</f>
        <v>0</v>
      </c>
      <c r="AN32" s="3">
        <f>[2]หน้าผ้า!DT41</f>
        <v>0</v>
      </c>
      <c r="AO32" s="3">
        <f>[2]หน้าผ้า!DU41</f>
        <v>0</v>
      </c>
      <c r="AP32" s="3">
        <f>[2]หน้าผ้า!DP41</f>
        <v>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>
        <f>[2]หน้าผ้า!EC41</f>
        <v>0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WRWT25800/WRWT25800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45941</v>
      </c>
      <c r="B33" s="14" t="str">
        <f>[2]หน้าผ้า!B42</f>
        <v>MK68-001227</v>
      </c>
      <c r="C33" s="9" t="str">
        <f>[2]หน้าผ้า!E42</f>
        <v>บจก.เคอรี่ฟลาวมิลล์</v>
      </c>
      <c r="D33" s="13" t="str">
        <f>[2]หน้าผ้า!F42</f>
        <v>FW-Y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45954</v>
      </c>
      <c r="U33" s="11">
        <f>[2]หน้าผ้า!AA42</f>
        <v>5000</v>
      </c>
      <c r="V33" s="10">
        <f>[2]หน้าผ้า!AJ42</f>
        <v>4905</v>
      </c>
      <c r="W33" s="10">
        <f>[2]หน้าผ้า!AL42</f>
        <v>95</v>
      </c>
      <c r="X33" s="10">
        <f>[2]หน้าผ้า!AM42</f>
        <v>5250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PDR250347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45954</v>
      </c>
      <c r="AK33" s="3">
        <f>[2]หน้าผ้า!DQ42</f>
        <v>0</v>
      </c>
      <c r="AL33" s="3">
        <f>[2]หน้าผ้า!DR42</f>
        <v>45945</v>
      </c>
      <c r="AM33" s="3">
        <f>[2]หน้าผ้า!DS42</f>
        <v>45952</v>
      </c>
      <c r="AN33" s="3">
        <f>[2]หน้าผ้า!DT42</f>
        <v>45953</v>
      </c>
      <c r="AO33" s="3">
        <f>[2]หน้าผ้า!DU42</f>
        <v>45953</v>
      </c>
      <c r="AP33" s="3">
        <f>[2]หน้าผ้า!DP42</f>
        <v>45949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45941</v>
      </c>
      <c r="B34" s="14" t="str">
        <f>[2]หน้าผ้า!B43</f>
        <v>MK68-001227</v>
      </c>
      <c r="C34" s="9" t="str">
        <f>[2]หน้าผ้า!E43</f>
        <v>บจก.เคอรี่ฟลาวมิลล์</v>
      </c>
      <c r="D34" s="13" t="str">
        <f>[2]หน้าผ้า!F43</f>
        <v>แต้มฟ้า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45954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PDR250347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45954</v>
      </c>
      <c r="AK34" s="3">
        <f>[2]หน้าผ้า!DQ43</f>
        <v>0</v>
      </c>
      <c r="AL34" s="3">
        <f>[2]หน้าผ้า!DR43</f>
        <v>45945</v>
      </c>
      <c r="AM34" s="3">
        <f>[2]หน้าผ้า!DS43</f>
        <v>45952</v>
      </c>
      <c r="AN34" s="3">
        <f>[2]หน้าผ้า!DT43</f>
        <v>45953</v>
      </c>
      <c r="AO34" s="3">
        <f>[2]หน้าผ้า!DU43</f>
        <v>45953</v>
      </c>
      <c r="AP34" s="3">
        <f>[2]หน้าผ้า!DP43</f>
        <v>45949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45941</v>
      </c>
      <c r="B35" s="14" t="str">
        <f>[2]หน้าผ้า!B44</f>
        <v>MK68-001229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45954</v>
      </c>
      <c r="U35" s="11">
        <f>[2]หน้าผ้า!AA44</f>
        <v>10000</v>
      </c>
      <c r="V35" s="10">
        <f>[2]หน้าผ้า!AJ44</f>
        <v>10000</v>
      </c>
      <c r="W35" s="10">
        <f>[2]หน้าผ้า!AL44</f>
        <v>0</v>
      </c>
      <c r="X35" s="10">
        <f>[2]หน้าผ้า!AM44</f>
        <v>10400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PDR250348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45954</v>
      </c>
      <c r="AK35" s="3">
        <f>[2]หน้าผ้า!DQ44</f>
        <v>0</v>
      </c>
      <c r="AL35" s="3">
        <f>[2]หน้าผ้า!DR44</f>
        <v>45945</v>
      </c>
      <c r="AM35" s="3">
        <f>[2]หน้าผ้า!DS44</f>
        <v>45952</v>
      </c>
      <c r="AN35" s="3">
        <f>[2]หน้าผ้า!DT44</f>
        <v>45953</v>
      </c>
      <c r="AO35" s="3">
        <f>[2]หน้าผ้า!DU44</f>
        <v>45953</v>
      </c>
      <c r="AP35" s="3">
        <f>[2]หน้าผ้า!DP44</f>
        <v>45949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 t="str">
        <f>[2]หน้าผ้า!AG44</f>
        <v>ลบสีจำนวนมาก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45941</v>
      </c>
      <c r="B36" s="14" t="str">
        <f>[2]หน้าผ้า!B45</f>
        <v>MK68-001229</v>
      </c>
      <c r="C36" s="9" t="str">
        <f>[2]หน้าผ้า!E45</f>
        <v>บจก.เคอรี่ฟลาวมิลล์</v>
      </c>
      <c r="D36" s="13" t="str">
        <f>[2]หน้าผ้า!F45</f>
        <v>ถุงทองแซนวิช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45954</v>
      </c>
      <c r="U36" s="11">
        <f>[2]หน้าผ้า!AA45</f>
        <v>5000</v>
      </c>
      <c r="V36" s="10">
        <f>[2]หน้าผ้า!AJ45</f>
        <v>4826</v>
      </c>
      <c r="W36" s="10">
        <f>[2]หน้าผ้า!AL45</f>
        <v>174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PDR250348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45954</v>
      </c>
      <c r="AK36" s="3">
        <f>[2]หน้าผ้า!DQ45</f>
        <v>0</v>
      </c>
      <c r="AL36" s="3">
        <f>[2]หน้าผ้า!DR45</f>
        <v>45945</v>
      </c>
      <c r="AM36" s="3">
        <f>[2]หน้าผ้า!DS45</f>
        <v>45952</v>
      </c>
      <c r="AN36" s="3">
        <f>[2]หน้าผ้า!DT45</f>
        <v>45953</v>
      </c>
      <c r="AO36" s="3">
        <f>[2]หน้าผ้า!DU45</f>
        <v>45953</v>
      </c>
      <c r="AP36" s="3">
        <f>[2]หน้าผ้า!DP45</f>
        <v>45949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45941</v>
      </c>
      <c r="B37" s="14" t="str">
        <f>[2]หน้าผ้า!B46</f>
        <v>MK68-001229</v>
      </c>
      <c r="C37" s="9" t="str">
        <f>[2]หน้าผ้า!E46</f>
        <v>บจก.เคอรี่ฟลาวมิลล์</v>
      </c>
      <c r="D37" s="13" t="str">
        <f>[2]หน้าผ้า!F46</f>
        <v>ปลาโลมาแดง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45954</v>
      </c>
      <c r="U37" s="11">
        <f>[2]หน้าผ้า!AA46</f>
        <v>5000</v>
      </c>
      <c r="V37" s="10">
        <f>[2]หน้าผ้า!AJ46</f>
        <v>4758</v>
      </c>
      <c r="W37" s="10">
        <f>[2]หน้าผ้า!AL46</f>
        <v>242</v>
      </c>
      <c r="X37" s="10">
        <f>[2]หน้าผ้า!AM46</f>
        <v>5300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PDR250348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45954</v>
      </c>
      <c r="AK37" s="3">
        <f>[2]หน้าผ้า!DQ46</f>
        <v>0</v>
      </c>
      <c r="AL37" s="3">
        <f>[2]หน้าผ้า!DR46</f>
        <v>45945</v>
      </c>
      <c r="AM37" s="3">
        <f>[2]หน้าผ้า!DS46</f>
        <v>45952</v>
      </c>
      <c r="AN37" s="3">
        <f>[2]หน้าผ้า!DT46</f>
        <v>45953</v>
      </c>
      <c r="AO37" s="3">
        <f>[2]หน้าผ้า!DU46</f>
        <v>45953</v>
      </c>
      <c r="AP37" s="3">
        <f>[2]หน้าผ้า!DP46</f>
        <v>45949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45941</v>
      </c>
      <c r="B38" s="14" t="str">
        <f>[2]หน้าผ้า!B47</f>
        <v>MK68-001229</v>
      </c>
      <c r="C38" s="9" t="str">
        <f>[2]หน้าผ้า!E47</f>
        <v>บจก.เคอรี่ฟลาวมิลล์</v>
      </c>
      <c r="D38" s="13">
        <f>[2]หน้าผ้า!F47</f>
        <v>997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45954</v>
      </c>
      <c r="U38" s="11">
        <f>[2]หน้าผ้า!AA47</f>
        <v>5000</v>
      </c>
      <c r="V38" s="10">
        <f>[2]หน้าผ้า!AJ47</f>
        <v>5000</v>
      </c>
      <c r="W38" s="10">
        <f>[2]หน้าผ้า!AL47</f>
        <v>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PDR250348</v>
      </c>
      <c r="AG38" s="1" t="str">
        <f>[3]หน้าผ้า!DC50</f>
        <v>พร้อมส่ง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45954</v>
      </c>
      <c r="AK38" s="3">
        <f>[2]หน้าผ้า!DQ47</f>
        <v>0</v>
      </c>
      <c r="AL38" s="3">
        <f>[2]หน้าผ้า!DR47</f>
        <v>45945</v>
      </c>
      <c r="AM38" s="3">
        <f>[2]หน้าผ้า!DS47</f>
        <v>45952</v>
      </c>
      <c r="AN38" s="3">
        <f>[2]หน้าผ้า!DT47</f>
        <v>45953</v>
      </c>
      <c r="AO38" s="3">
        <f>[2]หน้าผ้า!DU47</f>
        <v>45953</v>
      </c>
      <c r="AP38" s="3">
        <f>[2]หน้าผ้า!DP47</f>
        <v>45949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45941</v>
      </c>
      <c r="B39" s="14" t="str">
        <f>[2]หน้าผ้า!B48</f>
        <v>MK68-001227</v>
      </c>
      <c r="C39" s="9" t="str">
        <f>[2]หน้าผ้า!E48</f>
        <v>บจก.เคอรี่ฟลาวมิลล์</v>
      </c>
      <c r="D39" s="13" t="str">
        <f>[2]หน้าผ้า!F48</f>
        <v>บะหมี่เตี๊ยว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45958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5250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PDR250349</v>
      </c>
      <c r="AG39" s="1" t="str">
        <f>[3]หน้าผ้า!DC51</f>
        <v>พร้อมส่ง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45958</v>
      </c>
      <c r="AK39" s="3">
        <f>[2]หน้าผ้า!DQ48</f>
        <v>0</v>
      </c>
      <c r="AL39" s="3">
        <f>[2]หน้าผ้า!DR48</f>
        <v>45949</v>
      </c>
      <c r="AM39" s="3">
        <f>[2]หน้าผ้า!DS48</f>
        <v>45956</v>
      </c>
      <c r="AN39" s="3">
        <f>[2]หน้าผ้า!DT48</f>
        <v>45957</v>
      </c>
      <c r="AO39" s="3">
        <f>[2]หน้าผ้า!DU48</f>
        <v>45957</v>
      </c>
      <c r="AP39" s="3">
        <f>[2]หน้าผ้า!DP48</f>
        <v>45953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45941</v>
      </c>
      <c r="B40" s="14" t="str">
        <f>[2]หน้าผ้า!B49</f>
        <v>MK68-001227</v>
      </c>
      <c r="C40" s="9" t="str">
        <f>[2]หน้าผ้า!E49</f>
        <v>บจก.เคอรี่ฟลาวมิลล์</v>
      </c>
      <c r="D40" s="13" t="str">
        <f>[2]หน้าผ้า!F49</f>
        <v xml:space="preserve">แปดแต้มแดง  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45958</v>
      </c>
      <c r="U40" s="11">
        <f>[2]หน้าผ้า!AA49</f>
        <v>5000</v>
      </c>
      <c r="V40" s="10">
        <f>[2]หน้าผ้า!AJ49</f>
        <v>5000</v>
      </c>
      <c r="W40" s="10">
        <f>[2]หน้าผ้า!AL49</f>
        <v>0</v>
      </c>
      <c r="X40" s="10">
        <f>[2]หน้าผ้า!AM49</f>
        <v>5400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PDR250349</v>
      </c>
      <c r="AG40" s="1" t="str">
        <f>[3]หน้าผ้า!DC52</f>
        <v>ผ้าขาว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45958</v>
      </c>
      <c r="AK40" s="3">
        <f>[2]หน้าผ้า!DQ49</f>
        <v>0</v>
      </c>
      <c r="AL40" s="3">
        <f>[2]หน้าผ้า!DR49</f>
        <v>45949</v>
      </c>
      <c r="AM40" s="3">
        <f>[2]หน้าผ้า!DS49</f>
        <v>45956</v>
      </c>
      <c r="AN40" s="3">
        <f>[2]หน้าผ้า!DT49</f>
        <v>45957</v>
      </c>
      <c r="AO40" s="3">
        <f>[2]หน้าผ้า!DU49</f>
        <v>45957</v>
      </c>
      <c r="AP40" s="3">
        <f>[2]หน้าผ้า!DP49</f>
        <v>45953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 t="str">
        <f>[2]หน้าผ้า!AG49</f>
        <v>ลบสี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45941</v>
      </c>
      <c r="B41" s="14" t="str">
        <f>[2]หน้าผ้า!B50</f>
        <v>MK68-001227</v>
      </c>
      <c r="C41" s="9" t="str">
        <f>[2]หน้าผ้า!E50</f>
        <v>บจก.เคอรี่ฟลาวมิลล์</v>
      </c>
      <c r="D41" s="13" t="str">
        <f>[2]หน้าผ้า!F50</f>
        <v>PBKF2-01-03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45958</v>
      </c>
      <c r="U41" s="11">
        <f>[2]หน้าผ้า!AA50</f>
        <v>5000</v>
      </c>
      <c r="V41" s="10">
        <f>[2]หน้าผ้า!AJ50</f>
        <v>5000</v>
      </c>
      <c r="W41" s="10">
        <f>[2]หน้าผ้า!AL50</f>
        <v>0</v>
      </c>
      <c r="X41" s="10">
        <f>[2]หน้าผ้า!AM50</f>
        <v>5400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PDR250349</v>
      </c>
      <c r="AG41" s="1" t="str">
        <f>[3]หน้าผ้า!DC53</f>
        <v>ผ้าขาว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45958</v>
      </c>
      <c r="AK41" s="3">
        <f>[2]หน้าผ้า!DQ50</f>
        <v>0</v>
      </c>
      <c r="AL41" s="3">
        <f>[2]หน้าผ้า!DR50</f>
        <v>45949</v>
      </c>
      <c r="AM41" s="3">
        <f>[2]หน้าผ้า!DS50</f>
        <v>45956</v>
      </c>
      <c r="AN41" s="3">
        <f>[2]หน้าผ้า!DT50</f>
        <v>45957</v>
      </c>
      <c r="AO41" s="3">
        <f>[2]หน้าผ้า!DU50</f>
        <v>45957</v>
      </c>
      <c r="AP41" s="3">
        <f>[2]หน้าผ้า!DP50</f>
        <v>45953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45941</v>
      </c>
      <c r="B42" s="14" t="str">
        <f>[2]หน้าผ้า!B51</f>
        <v>MK68-001227</v>
      </c>
      <c r="C42" s="9" t="str">
        <f>[2]หน้าผ้า!E51</f>
        <v>บจก.เคอรี่ฟลาวมิลล์</v>
      </c>
      <c r="D42" s="13" t="str">
        <f>[2]หน้าผ้า!F51</f>
        <v>ถุงเขียว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45958</v>
      </c>
      <c r="U42" s="11">
        <f>[2]หน้าผ้า!AA51</f>
        <v>10000</v>
      </c>
      <c r="V42" s="10">
        <f>[2]หน้าผ้า!AJ51</f>
        <v>10000</v>
      </c>
      <c r="W42" s="10">
        <f>[2]หน้าผ้า!AL51</f>
        <v>0</v>
      </c>
      <c r="X42" s="10">
        <f>[2]หน้าผ้า!AM51</f>
        <v>10400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PDR250349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45958</v>
      </c>
      <c r="AK42" s="3">
        <f>[2]หน้าผ้า!DQ51</f>
        <v>0</v>
      </c>
      <c r="AL42" s="3">
        <f>[2]หน้าผ้า!DR51</f>
        <v>45949</v>
      </c>
      <c r="AM42" s="3">
        <f>[2]หน้าผ้า!DS51</f>
        <v>45956</v>
      </c>
      <c r="AN42" s="3">
        <f>[2]หน้าผ้า!DT51</f>
        <v>45957</v>
      </c>
      <c r="AO42" s="3">
        <f>[2]หน้าผ้า!DU51</f>
        <v>45957</v>
      </c>
      <c r="AP42" s="3">
        <f>[2]หน้าผ้า!DP51</f>
        <v>45953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 t="str">
        <f>[2]หน้าผ้า!AG51</f>
        <v>ลบสีจำนวนมาก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45919</v>
      </c>
      <c r="B43" s="14" t="str">
        <f>[2]หน้าผ้า!B52</f>
        <v>MK68-001143</v>
      </c>
      <c r="C43" s="9" t="str">
        <f>[2]หน้าผ้า!E52</f>
        <v>บจก.เคอรี่ฟลาวมิลล์</v>
      </c>
      <c r="D43" s="13" t="str">
        <f>[2]หน้าผ้า!F52</f>
        <v>ไม่พิมพ์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45968</v>
      </c>
      <c r="U43" s="11">
        <f>[2]หน้าผ้า!AA52</f>
        <v>20000</v>
      </c>
      <c r="V43" s="10">
        <f>[2]หน้าผ้า!AJ52</f>
        <v>21000</v>
      </c>
      <c r="W43" s="10">
        <f>[2]หน้าผ้า!AL52</f>
        <v>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PDR250323</v>
      </c>
      <c r="AG43" s="1" t="str">
        <f>[3]หน้าผ้า!DC55</f>
        <v>ยังไม่ได้พิมพ์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45968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45967</v>
      </c>
      <c r="AP43" s="3">
        <f>[2]หน้าผ้า!DP52</f>
        <v>45963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45941</v>
      </c>
      <c r="B44" s="14" t="str">
        <f>[2]หน้าผ้า!B53</f>
        <v>MK68-001231</v>
      </c>
      <c r="C44" s="9" t="str">
        <f>[2]หน้าผ้า!E53</f>
        <v>บจก.เคอรี่ฟลาวมิลล์</v>
      </c>
      <c r="D44" s="13" t="str">
        <f>[2]หน้าผ้า!F53</f>
        <v>ไม่พิมพ์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45968</v>
      </c>
      <c r="U44" s="11">
        <f>[2]หน้าผ้า!AA53</f>
        <v>20000</v>
      </c>
      <c r="V44" s="10">
        <f>[2]หน้าผ้า!AJ53</f>
        <v>20775</v>
      </c>
      <c r="W44" s="10">
        <f>[2]หน้าผ้า!AL53</f>
        <v>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PDR250350</v>
      </c>
      <c r="AG44" s="1" t="str">
        <f>[3]หน้าผ้า!DC56</f>
        <v>ยังไม่ได้พิมพ์</v>
      </c>
      <c r="AH44" s="1" t="str">
        <f>[2]หน้าผ้า!DL53</f>
        <v>P3</v>
      </c>
      <c r="AI44" s="1">
        <f>[2]หน้าผ้า!DM53</f>
        <v>1</v>
      </c>
      <c r="AJ44" s="3">
        <f>[2]หน้าผ้า!DN53</f>
        <v>45968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45967</v>
      </c>
      <c r="AP44" s="3">
        <f>[2]หน้าผ้า!DP53</f>
        <v>45963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ตัด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45953</v>
      </c>
      <c r="B45" s="14" t="str">
        <f>[2]หน้าผ้า!B54</f>
        <v>MK68-001270</v>
      </c>
      <c r="C45" s="9" t="str">
        <f>[2]หน้าผ้า!E54</f>
        <v>บจก.เคอรี่ฟลาวมิลล์</v>
      </c>
      <c r="D45" s="13" t="str">
        <f>[2]หน้าผ้า!F54</f>
        <v>ดอกไม้เหลือง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45965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PDR250354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45965</v>
      </c>
      <c r="AK45" s="3">
        <f>[2]หน้าผ้า!DQ54</f>
        <v>0</v>
      </c>
      <c r="AL45" s="3">
        <f>[2]หน้าผ้า!DR54</f>
        <v>45956</v>
      </c>
      <c r="AM45" s="3">
        <f>[2]หน้าผ้า!DS54</f>
        <v>45963</v>
      </c>
      <c r="AN45" s="3">
        <f>[2]หน้าผ้า!DT54</f>
        <v>45964</v>
      </c>
      <c r="AO45" s="3">
        <f>[2]หน้าผ้า!DU54</f>
        <v>45964</v>
      </c>
      <c r="AP45" s="3">
        <f>[2]หน้าผ้า!DP54</f>
        <v>45960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45953</v>
      </c>
      <c r="B46" s="14" t="str">
        <f>[2]หน้าผ้า!B55</f>
        <v>MK68-001270</v>
      </c>
      <c r="C46" s="9" t="str">
        <f>[2]หน้าผ้า!E55</f>
        <v>บจก.เคอรี่ฟลาวมิลล์</v>
      </c>
      <c r="D46" s="13" t="str">
        <f>[2]หน้าผ้า!F55</f>
        <v xml:space="preserve">โบว์แดง 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45965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PDR250354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45965</v>
      </c>
      <c r="AK46" s="3">
        <f>[2]หน้าผ้า!DQ55</f>
        <v>0</v>
      </c>
      <c r="AL46" s="3">
        <f>[2]หน้าผ้า!DR55</f>
        <v>45956</v>
      </c>
      <c r="AM46" s="3">
        <f>[2]หน้าผ้า!DS55</f>
        <v>45963</v>
      </c>
      <c r="AN46" s="3">
        <f>[2]หน้าผ้า!DT55</f>
        <v>45964</v>
      </c>
      <c r="AO46" s="3">
        <f>[2]หน้าผ้า!DU55</f>
        <v>45964</v>
      </c>
      <c r="AP46" s="3">
        <f>[2]หน้าผ้า!DP55</f>
        <v>45960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45953</v>
      </c>
      <c r="B47" s="14" t="str">
        <f>[2]หน้าผ้า!B56</f>
        <v>MK68-001270</v>
      </c>
      <c r="C47" s="9" t="str">
        <f>[2]หน้าผ้า!E56</f>
        <v>บจก.เคอรี่ฟลาวมิลล์</v>
      </c>
      <c r="D47" s="13" t="str">
        <f>[2]หน้าผ้า!F56</f>
        <v>บลูทีมเหลือง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45965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PDR250354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45965</v>
      </c>
      <c r="AK47" s="3">
        <f>[2]หน้าผ้า!DQ56</f>
        <v>0</v>
      </c>
      <c r="AL47" s="3">
        <f>[2]หน้าผ้า!DR56</f>
        <v>45956</v>
      </c>
      <c r="AM47" s="3">
        <f>[2]หน้าผ้า!DS56</f>
        <v>45963</v>
      </c>
      <c r="AN47" s="3">
        <f>[2]หน้าผ้า!DT56</f>
        <v>45964</v>
      </c>
      <c r="AO47" s="3">
        <f>[2]หน้าผ้า!DU56</f>
        <v>45964</v>
      </c>
      <c r="AP47" s="3">
        <f>[2]หน้าผ้า!DP56</f>
        <v>45960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45953</v>
      </c>
      <c r="B48" s="14" t="str">
        <f>[2]หน้าผ้า!B57</f>
        <v>MK68-001270</v>
      </c>
      <c r="C48" s="9" t="str">
        <f>[2]หน้าผ้า!E57</f>
        <v>บจก.เคอรี่ฟลาวมิลล์</v>
      </c>
      <c r="D48" s="13" t="str">
        <f>[2]หน้าผ้า!F57</f>
        <v>กุ้งแดง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45965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9359.9000000000015</v>
      </c>
      <c r="AB48" s="8">
        <f>[2]หน้าผ้า!AR57</f>
        <v>9359.9000000000015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PDR250354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45965</v>
      </c>
      <c r="AK48" s="3">
        <f>[2]หน้าผ้า!DQ57</f>
        <v>0</v>
      </c>
      <c r="AL48" s="3">
        <f>[2]หน้าผ้า!DR57</f>
        <v>45956</v>
      </c>
      <c r="AM48" s="3">
        <f>[2]หน้าผ้า!DS57</f>
        <v>45963</v>
      </c>
      <c r="AN48" s="3">
        <f>[2]หน้าผ้า!DT57</f>
        <v>45964</v>
      </c>
      <c r="AO48" s="3">
        <f>[2]หน้าผ้า!DU57</f>
        <v>45964</v>
      </c>
      <c r="AP48" s="3">
        <f>[2]หน้าผ้า!DP57</f>
        <v>45960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45953</v>
      </c>
      <c r="B49" s="14" t="str">
        <f>[2]หน้าผ้า!B58</f>
        <v>MK68-001271</v>
      </c>
      <c r="C49" s="9" t="str">
        <f>[2]หน้าผ้า!E58</f>
        <v>บจก.เคอรี่ฟลาวมิลล์</v>
      </c>
      <c r="D49" s="13" t="str">
        <f>[2]หน้าผ้า!F58</f>
        <v>แต้มเขียว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45965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4679.9500000000007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PDR250355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45965</v>
      </c>
      <c r="AK49" s="3">
        <f>[2]หน้าผ้า!DQ58</f>
        <v>0</v>
      </c>
      <c r="AL49" s="3">
        <f>[2]หน้าผ้า!DR58</f>
        <v>45956</v>
      </c>
      <c r="AM49" s="3">
        <f>[2]หน้าผ้า!DS58</f>
        <v>45963</v>
      </c>
      <c r="AN49" s="3">
        <f>[2]หน้าผ้า!DT58</f>
        <v>45964</v>
      </c>
      <c r="AO49" s="3">
        <f>[2]หน้าผ้า!DU58</f>
        <v>45964</v>
      </c>
      <c r="AP49" s="3">
        <f>[2]หน้าผ้า!DP58</f>
        <v>45960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45953</v>
      </c>
      <c r="B50" s="14" t="str">
        <f>[2]หน้าผ้า!B59</f>
        <v>MK68-001271</v>
      </c>
      <c r="C50" s="9" t="str">
        <f>[2]หน้าผ้า!E59</f>
        <v>บจก.เคอรี่ฟลาวมิลล์</v>
      </c>
      <c r="D50" s="13" t="str">
        <f>[2]หน้าผ้า!F59</f>
        <v>บะหมี่ไข่คุณภาพดี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45965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4679.9500000000007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PDR250355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45965</v>
      </c>
      <c r="AK50" s="3">
        <f>[2]หน้าผ้า!DQ59</f>
        <v>0</v>
      </c>
      <c r="AL50" s="3">
        <f>[2]หน้าผ้า!DR59</f>
        <v>45956</v>
      </c>
      <c r="AM50" s="3">
        <f>[2]หน้าผ้า!DS59</f>
        <v>45963</v>
      </c>
      <c r="AN50" s="3">
        <f>[2]หน้าผ้า!DT59</f>
        <v>45964</v>
      </c>
      <c r="AO50" s="3">
        <f>[2]หน้าผ้า!DU59</f>
        <v>45964</v>
      </c>
      <c r="AP50" s="3">
        <f>[2]หน้าผ้า!DP59</f>
        <v>45960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45953</v>
      </c>
      <c r="B51" s="14" t="str">
        <f>[2]หน้าผ้า!B60</f>
        <v>MK68-001271</v>
      </c>
      <c r="C51" s="9" t="str">
        <f>[2]หน้าผ้า!E60</f>
        <v>บจก.เคอรี่ฟลาวมิลล์</v>
      </c>
      <c r="D51" s="13" t="str">
        <f>[2]หน้าผ้า!F60</f>
        <v>HARD FLOUR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45965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4679.9500000000007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PDR250355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45965</v>
      </c>
      <c r="AK51" s="3">
        <f>[2]หน้าผ้า!DQ60</f>
        <v>0</v>
      </c>
      <c r="AL51" s="3">
        <f>[2]หน้าผ้า!DR60</f>
        <v>45956</v>
      </c>
      <c r="AM51" s="3">
        <f>[2]หน้าผ้า!DS60</f>
        <v>45963</v>
      </c>
      <c r="AN51" s="3">
        <f>[2]หน้าผ้า!DT60</f>
        <v>45964</v>
      </c>
      <c r="AO51" s="3">
        <f>[2]หน้าผ้า!DU60</f>
        <v>45964</v>
      </c>
      <c r="AP51" s="3">
        <f>[2]หน้าผ้า!DP60</f>
        <v>45960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45953</v>
      </c>
      <c r="B52" s="14" t="str">
        <f>[2]หน้าผ้า!B61</f>
        <v>MK68-001271</v>
      </c>
      <c r="C52" s="9" t="str">
        <f>[2]หน้าผ้า!E61</f>
        <v>บจก.เคอรี่ฟลาวมิลล์</v>
      </c>
      <c r="D52" s="13" t="str">
        <f>[2]หน้าผ้า!F61</f>
        <v>8S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45965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4679.9500000000007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PDR250355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45965</v>
      </c>
      <c r="AK52" s="3">
        <f>[2]หน้าผ้า!DQ61</f>
        <v>0</v>
      </c>
      <c r="AL52" s="3">
        <f>[2]หน้าผ้า!DR61</f>
        <v>45956</v>
      </c>
      <c r="AM52" s="3">
        <f>[2]หน้าผ้า!DS61</f>
        <v>45963</v>
      </c>
      <c r="AN52" s="3">
        <f>[2]หน้าผ้า!DT61</f>
        <v>45964</v>
      </c>
      <c r="AO52" s="3">
        <f>[2]หน้าผ้า!DU61</f>
        <v>45964</v>
      </c>
      <c r="AP52" s="3">
        <f>[2]หน้าผ้า!DP61</f>
        <v>45960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45953</v>
      </c>
      <c r="B53" s="14" t="str">
        <f>[2]หน้าผ้า!B62</f>
        <v>MK68-001271</v>
      </c>
      <c r="C53" s="9" t="str">
        <f>[2]หน้าผ้า!E62</f>
        <v>บจก.เคอรี่ฟลาวมิลล์</v>
      </c>
      <c r="D53" s="13" t="str">
        <f>[2]หน้าผ้า!F62</f>
        <v>WHOLE WHEAT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45965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4679.9500000000007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PDR250355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45965</v>
      </c>
      <c r="AK53" s="3">
        <f>[2]หน้าผ้า!DQ62</f>
        <v>0</v>
      </c>
      <c r="AL53" s="3">
        <f>[2]หน้าผ้า!DR62</f>
        <v>45956</v>
      </c>
      <c r="AM53" s="3">
        <f>[2]หน้าผ้า!DS62</f>
        <v>45963</v>
      </c>
      <c r="AN53" s="3">
        <f>[2]หน้าผ้า!DT62</f>
        <v>45964</v>
      </c>
      <c r="AO53" s="3">
        <f>[2]หน้าผ้า!DU62</f>
        <v>45964</v>
      </c>
      <c r="AP53" s="3">
        <f>[2]หน้าผ้า!DP62</f>
        <v>45960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45953</v>
      </c>
      <c r="B54" s="14" t="str">
        <f>[2]หน้าผ้า!B63</f>
        <v>MK68-001270</v>
      </c>
      <c r="C54" s="9" t="str">
        <f>[2]หน้าผ้า!E63</f>
        <v>บจก.เคอรี่ฟลาวมิลล์</v>
      </c>
      <c r="D54" s="13" t="str">
        <f>[2]หน้าผ้า!F63</f>
        <v>ปลาโลมาเทา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45967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4679.9500000000007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PDR250356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45967</v>
      </c>
      <c r="AK54" s="3">
        <f>[2]หน้าผ้า!DQ63</f>
        <v>0</v>
      </c>
      <c r="AL54" s="3">
        <f>[2]หน้าผ้า!DR63</f>
        <v>45958</v>
      </c>
      <c r="AM54" s="3">
        <f>[2]หน้าผ้า!DS63</f>
        <v>45965</v>
      </c>
      <c r="AN54" s="3">
        <f>[2]หน้าผ้า!DT63</f>
        <v>45966</v>
      </c>
      <c r="AO54" s="3">
        <f>[2]หน้าผ้า!DU63</f>
        <v>45966</v>
      </c>
      <c r="AP54" s="3">
        <f>[2]หน้าผ้า!DP63</f>
        <v>45962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45953</v>
      </c>
      <c r="B55" s="14" t="str">
        <f>[2]หน้าผ้า!B64</f>
        <v>MK68-001270</v>
      </c>
      <c r="C55" s="9" t="str">
        <f>[2]หน้าผ้า!E64</f>
        <v>บจก.เคอรี่ฟลาวมิลล์</v>
      </c>
      <c r="D55" s="13" t="str">
        <f>[2]หน้าผ้า!F64</f>
        <v>ปลาโลมาแดง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45967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4679.9500000000007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PDR250356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45967</v>
      </c>
      <c r="AK55" s="3">
        <f>[2]หน้าผ้า!DQ64</f>
        <v>0</v>
      </c>
      <c r="AL55" s="3">
        <f>[2]หน้าผ้า!DR64</f>
        <v>45958</v>
      </c>
      <c r="AM55" s="3">
        <f>[2]หน้าผ้า!DS64</f>
        <v>45965</v>
      </c>
      <c r="AN55" s="3">
        <f>[2]หน้าผ้า!DT64</f>
        <v>45966</v>
      </c>
      <c r="AO55" s="3">
        <f>[2]หน้าผ้า!DU64</f>
        <v>45966</v>
      </c>
      <c r="AP55" s="3">
        <f>[2]หน้าผ้า!DP64</f>
        <v>45962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45953</v>
      </c>
      <c r="B56" s="14" t="str">
        <f>[2]หน้าผ้า!B65</f>
        <v>MK68-001270</v>
      </c>
      <c r="C56" s="9" t="str">
        <f>[2]หน้าผ้า!E65</f>
        <v>บจก.เคอรี่ฟลาวมิลล์</v>
      </c>
      <c r="D56" s="13" t="str">
        <f>[2]หน้าผ้า!F65</f>
        <v>FW-Y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45967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4679.9500000000007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PDR250356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45967</v>
      </c>
      <c r="AK56" s="3">
        <f>[2]หน้าผ้า!DQ65</f>
        <v>0</v>
      </c>
      <c r="AL56" s="3">
        <f>[2]หน้าผ้า!DR65</f>
        <v>45958</v>
      </c>
      <c r="AM56" s="3">
        <f>[2]หน้าผ้า!DS65</f>
        <v>45965</v>
      </c>
      <c r="AN56" s="3">
        <f>[2]หน้าผ้า!DT65</f>
        <v>45966</v>
      </c>
      <c r="AO56" s="3">
        <f>[2]หน้าผ้า!DU65</f>
        <v>45966</v>
      </c>
      <c r="AP56" s="3">
        <f>[2]หน้าผ้า!DP65</f>
        <v>45962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45953</v>
      </c>
      <c r="B57" s="14" t="str">
        <f>[2]หน้าผ้า!B66</f>
        <v>MK68-001270</v>
      </c>
      <c r="C57" s="9" t="str">
        <f>[2]หน้าผ้า!E66</f>
        <v>บจก.เคอรี่ฟลาวมิลล์</v>
      </c>
      <c r="D57" s="13" t="str">
        <f>[2]หน้าผ้า!F66</f>
        <v xml:space="preserve">แปดแต้มแดง  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45967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4679.9500000000007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PDR250356</v>
      </c>
      <c r="AG57" s="1" t="str">
        <f>[3]หน้าผ้า!DC69</f>
        <v>พร้อมส่ง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45967</v>
      </c>
      <c r="AK57" s="3">
        <f>[2]หน้าผ้า!DQ66</f>
        <v>0</v>
      </c>
      <c r="AL57" s="3">
        <f>[2]หน้าผ้า!DR66</f>
        <v>45958</v>
      </c>
      <c r="AM57" s="3">
        <f>[2]หน้าผ้า!DS66</f>
        <v>45965</v>
      </c>
      <c r="AN57" s="3">
        <f>[2]หน้าผ้า!DT66</f>
        <v>45966</v>
      </c>
      <c r="AO57" s="3">
        <f>[2]หน้าผ้า!DU66</f>
        <v>45966</v>
      </c>
      <c r="AP57" s="3">
        <f>[2]หน้าผ้า!DP66</f>
        <v>45962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45953</v>
      </c>
      <c r="B58" s="14" t="str">
        <f>[2]หน้าผ้า!B67</f>
        <v>MK68-001270</v>
      </c>
      <c r="C58" s="9" t="str">
        <f>[2]หน้าผ้า!E67</f>
        <v>บจก.เคอรี่ฟลาวมิลล์</v>
      </c>
      <c r="D58" s="13" t="str">
        <f>[2]หน้าผ้า!F67</f>
        <v>KFM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45967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4679.9500000000007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PDR250356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45967</v>
      </c>
      <c r="AK58" s="3">
        <f>[2]หน้าผ้า!DQ67</f>
        <v>0</v>
      </c>
      <c r="AL58" s="3">
        <f>[2]หน้าผ้า!DR67</f>
        <v>45958</v>
      </c>
      <c r="AM58" s="3">
        <f>[2]หน้าผ้า!DS67</f>
        <v>45965</v>
      </c>
      <c r="AN58" s="3">
        <f>[2]หน้าผ้า!DT67</f>
        <v>45966</v>
      </c>
      <c r="AO58" s="3">
        <f>[2]หน้าผ้า!DU67</f>
        <v>45966</v>
      </c>
      <c r="AP58" s="3">
        <f>[2]หน้าผ้า!DP67</f>
        <v>45962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>รอART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45953</v>
      </c>
      <c r="B59" s="14" t="str">
        <f>[2]หน้าผ้า!B68</f>
        <v>MK68-001270</v>
      </c>
      <c r="C59" s="9" t="str">
        <f>[2]หน้าผ้า!E68</f>
        <v>บจก.เคอรี่ฟลาวมิลล์</v>
      </c>
      <c r="D59" s="13" t="str">
        <f>[2]หน้าผ้า!F68</f>
        <v>เคเอ็ม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45969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4679.9500000000007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PDR250357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45969</v>
      </c>
      <c r="AK59" s="3">
        <f>[2]หน้าผ้า!DQ68</f>
        <v>0</v>
      </c>
      <c r="AL59" s="3">
        <f>[2]หน้าผ้า!DR68</f>
        <v>45960</v>
      </c>
      <c r="AM59" s="3">
        <f>[2]หน้าผ้า!DS68</f>
        <v>45967</v>
      </c>
      <c r="AN59" s="3">
        <f>[2]หน้าผ้า!DT68</f>
        <v>45968</v>
      </c>
      <c r="AO59" s="3">
        <f>[2]หน้าผ้า!DU68</f>
        <v>45968</v>
      </c>
      <c r="AP59" s="3">
        <f>[2]หน้าผ้า!DP68</f>
        <v>45964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>รอART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45953</v>
      </c>
      <c r="B60" s="14" t="str">
        <f>[2]หน้าผ้า!B69</f>
        <v>MK68-001270</v>
      </c>
      <c r="C60" s="9" t="str">
        <f>[2]หน้าผ้า!E69</f>
        <v>บจก.เคอรี่ฟลาวมิลล์</v>
      </c>
      <c r="D60" s="13" t="str">
        <f>[2]หน้าผ้า!F69</f>
        <v>แต้มแดง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45969</v>
      </c>
      <c r="U60" s="11">
        <f>[2]หน้าผ้า!AA69</f>
        <v>5000</v>
      </c>
      <c r="V60" s="10">
        <f>[2]หน้าผ้า!AJ69</f>
        <v>5232</v>
      </c>
      <c r="W60" s="10">
        <f>[2]หน้าผ้า!AL69</f>
        <v>0</v>
      </c>
      <c r="X60" s="10">
        <f>[2]หน้าผ้า!AM69</f>
        <v>5400</v>
      </c>
      <c r="Y60" s="10">
        <f>[2]หน้าผ้า!AN69</f>
        <v>0</v>
      </c>
      <c r="Z60" s="9" t="str">
        <f>[2]หน้าผ้า!AO69</f>
        <v>WSWT1921720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PDR250357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45969</v>
      </c>
      <c r="AK60" s="3">
        <f>[2]หน้าผ้า!DQ69</f>
        <v>0</v>
      </c>
      <c r="AL60" s="3">
        <f>[2]หน้าผ้า!DR69</f>
        <v>45960</v>
      </c>
      <c r="AM60" s="3">
        <f>[2]หน้าผ้า!DS69</f>
        <v>45967</v>
      </c>
      <c r="AN60" s="3">
        <f>[2]หน้าผ้า!DT69</f>
        <v>45968</v>
      </c>
      <c r="AO60" s="3">
        <f>[2]หน้าผ้า!DU69</f>
        <v>45968</v>
      </c>
      <c r="AP60" s="3">
        <f>[2]หน้าผ้า!DP69</f>
        <v>45964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45953</v>
      </c>
      <c r="B61" s="14" t="str">
        <f>[2]หน้าผ้า!B70</f>
        <v>MK68-001270</v>
      </c>
      <c r="C61" s="9" t="str">
        <f>[2]หน้าผ้า!E70</f>
        <v>บจก.เคอรี่ฟลาวมิลล์</v>
      </c>
      <c r="D61" s="13">
        <f>[2]หน้าผ้า!F70</f>
        <v>913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45969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3262</v>
      </c>
      <c r="AC61" s="8">
        <f>[2]หน้าผ้า!AS70</f>
        <v>1417.9500000000007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PDR250357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45969</v>
      </c>
      <c r="AK61" s="3">
        <f>[2]หน้าผ้า!DQ70</f>
        <v>0</v>
      </c>
      <c r="AL61" s="3">
        <f>[2]หน้าผ้า!DR70</f>
        <v>45960</v>
      </c>
      <c r="AM61" s="3">
        <f>[2]หน้าผ้า!DS70</f>
        <v>45967</v>
      </c>
      <c r="AN61" s="3">
        <f>[2]หน้าผ้า!DT70</f>
        <v>45968</v>
      </c>
      <c r="AO61" s="3">
        <f>[2]หน้าผ้า!DU70</f>
        <v>45968</v>
      </c>
      <c r="AP61" s="3">
        <f>[2]หน้าผ้า!DP70</f>
        <v>45964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>รอART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106.80629600000005</v>
      </c>
    </row>
    <row r="62" spans="1:56" ht="27.75" customHeight="1" x14ac:dyDescent="0.45">
      <c r="A62" s="3">
        <f>[2]หน้าผ้า!C71</f>
        <v>45953</v>
      </c>
      <c r="B62" s="14" t="str">
        <f>[2]หน้าผ้า!B71</f>
        <v>MK68-001270</v>
      </c>
      <c r="C62" s="9" t="str">
        <f>[2]หน้าผ้า!E71</f>
        <v>บจก.เคอรี่ฟลาวมิลล์</v>
      </c>
      <c r="D62" s="13" t="str">
        <f>[2]หน้าผ้า!F71</f>
        <v>ถุงเขียว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45969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9359.9000000000015</v>
      </c>
      <c r="AB62" s="8">
        <f>[2]หน้าผ้า!AR71</f>
        <v>0</v>
      </c>
      <c r="AC62" s="8">
        <f>[2]หน้าผ้า!AS71</f>
        <v>9359.9000000000015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PDR250357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45969</v>
      </c>
      <c r="AK62" s="3">
        <f>[2]หน้าผ้า!DQ71</f>
        <v>0</v>
      </c>
      <c r="AL62" s="3">
        <f>[2]หน้าผ้า!DR71</f>
        <v>45960</v>
      </c>
      <c r="AM62" s="3">
        <f>[2]หน้าผ้า!DS71</f>
        <v>45967</v>
      </c>
      <c r="AN62" s="3">
        <f>[2]หน้าผ้า!DT71</f>
        <v>45968</v>
      </c>
      <c r="AO62" s="3">
        <f>[2]หน้าผ้า!DU71</f>
        <v>45968</v>
      </c>
      <c r="AP62" s="3">
        <f>[2]หน้าผ้า!DP71</f>
        <v>45964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>รอART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705.02926755555563</v>
      </c>
    </row>
    <row r="63" spans="1:56" ht="27.75" customHeight="1" x14ac:dyDescent="0.45">
      <c r="A63" s="3">
        <f>[2]หน้าผ้า!C72</f>
        <v>45953</v>
      </c>
      <c r="B63" s="14" t="str">
        <f>[2]หน้าผ้า!B72</f>
        <v>MK68-001271</v>
      </c>
      <c r="C63" s="9" t="str">
        <f>[2]หน้าผ้า!E72</f>
        <v>บจก.เคอรี่ฟลาวมิลล์</v>
      </c>
      <c r="D63" s="13" t="str">
        <f>[2]หน้าผ้า!F72</f>
        <v>ถุงเขียว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45969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PDR250358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45969</v>
      </c>
      <c r="AK63" s="3">
        <f>[2]หน้าผ้า!DQ72</f>
        <v>0</v>
      </c>
      <c r="AL63" s="3">
        <f>[2]หน้าผ้า!DR72</f>
        <v>45960</v>
      </c>
      <c r="AM63" s="3">
        <f>[2]หน้าผ้า!DS72</f>
        <v>45967</v>
      </c>
      <c r="AN63" s="3">
        <f>[2]หน้าผ้า!DT72</f>
        <v>45968</v>
      </c>
      <c r="AO63" s="3">
        <f>[2]หน้าผ้า!DU72</f>
        <v>45968</v>
      </c>
      <c r="AP63" s="3">
        <f>[2]หน้าผ้า!DP72</f>
        <v>45964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>รอART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45953</v>
      </c>
      <c r="B64" s="14" t="str">
        <f>[2]หน้าผ้า!B73</f>
        <v>MK68-001271</v>
      </c>
      <c r="C64" s="9" t="str">
        <f>[2]หน้าผ้า!E73</f>
        <v>บจก.เคอรี่ฟลาวมิลล์</v>
      </c>
      <c r="D64" s="13" t="str">
        <f>[2]หน้าผ้า!F73</f>
        <v>BS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45969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4679.9500000000007</v>
      </c>
      <c r="AB64" s="8">
        <f>[2]หน้าผ้า!AR73</f>
        <v>0</v>
      </c>
      <c r="AC64" s="8">
        <f>[2]หน้าผ้า!AS73</f>
        <v>4679.9500000000007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PDR250358</v>
      </c>
      <c r="AG64" s="1" t="str">
        <f>[3]หน้าผ้า!DC76</f>
        <v>รอแบบ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45969</v>
      </c>
      <c r="AK64" s="3">
        <f>[2]หน้าผ้า!DQ73</f>
        <v>0</v>
      </c>
      <c r="AL64" s="3">
        <f>[2]หน้าผ้า!DR73</f>
        <v>45960</v>
      </c>
      <c r="AM64" s="3">
        <f>[2]หน้าผ้า!DS73</f>
        <v>45967</v>
      </c>
      <c r="AN64" s="3">
        <f>[2]หน้าผ้า!DT73</f>
        <v>45968</v>
      </c>
      <c r="AO64" s="3">
        <f>[2]หน้าผ้า!DU73</f>
        <v>45968</v>
      </c>
      <c r="AP64" s="3">
        <f>[2]หน้าผ้า!DP73</f>
        <v>45964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>รอART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352.51463377777782</v>
      </c>
    </row>
    <row r="65" spans="1:56" ht="27.75" customHeight="1" x14ac:dyDescent="0.45">
      <c r="A65" s="3">
        <f>[2]หน้าผ้า!C74</f>
        <v>45953</v>
      </c>
      <c r="B65" s="14" t="str">
        <f>[2]หน้าผ้า!B74</f>
        <v>MK68-001271</v>
      </c>
      <c r="C65" s="9" t="str">
        <f>[2]หน้าผ้า!E74</f>
        <v>บจก.เคอรี่ฟลาวมิลล์</v>
      </c>
      <c r="D65" s="13" t="str">
        <f>[2]หน้าผ้า!F74</f>
        <v>BS(แต้มฟ้า)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45969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PDR250358</v>
      </c>
      <c r="AG65" s="1" t="str">
        <f>[3]หน้าผ้า!DC77</f>
        <v>พร้อมส่ง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45969</v>
      </c>
      <c r="AK65" s="3">
        <f>[2]หน้าผ้า!DQ74</f>
        <v>0</v>
      </c>
      <c r="AL65" s="3">
        <f>[2]หน้าผ้า!DR74</f>
        <v>45960</v>
      </c>
      <c r="AM65" s="3">
        <f>[2]หน้าผ้า!DS74</f>
        <v>45967</v>
      </c>
      <c r="AN65" s="3">
        <f>[2]หน้าผ้า!DT74</f>
        <v>45968</v>
      </c>
      <c r="AO65" s="3">
        <f>[2]หน้าผ้า!DU74</f>
        <v>45968</v>
      </c>
      <c r="AP65" s="3">
        <f>[2]หน้าผ้า!DP74</f>
        <v>45964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>รอART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7.75" customHeight="1" x14ac:dyDescent="0.45">
      <c r="A66" s="3">
        <f>[2]หน้าผ้า!C75</f>
        <v>45953</v>
      </c>
      <c r="B66" s="14" t="str">
        <f>[2]หน้าผ้า!B75</f>
        <v>MK68-001271</v>
      </c>
      <c r="C66" s="9" t="str">
        <f>[2]หน้าผ้า!E75</f>
        <v>บจก.เคอรี่ฟลาวมิลล์</v>
      </c>
      <c r="D66" s="13" t="str">
        <f>[2]หน้าผ้า!F75</f>
        <v>กุ้งแดง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45969</v>
      </c>
      <c r="U66" s="11">
        <f>[2]หน้าผ้า!AA75</f>
        <v>10000</v>
      </c>
      <c r="V66" s="10">
        <f>[2]หน้าผ้า!AJ75</f>
        <v>0</v>
      </c>
      <c r="W66" s="10">
        <f>[2]หน้าผ้า!AL75</f>
        <v>10000</v>
      </c>
      <c r="X66" s="10">
        <f>[2]หน้าผ้า!AM75</f>
        <v>0</v>
      </c>
      <c r="Y66" s="10">
        <f>[2]หน้าผ้า!AN75</f>
        <v>10500</v>
      </c>
      <c r="Z66" s="9" t="str">
        <f>[2]หน้าผ้า!AO75</f>
        <v>WSWT1921720</v>
      </c>
      <c r="AA66" s="8">
        <f>[2]หน้าผ้า!AQ75</f>
        <v>9359.9000000000015</v>
      </c>
      <c r="AB66" s="8">
        <f>[2]หน้าผ้า!AR75</f>
        <v>0</v>
      </c>
      <c r="AC66" s="8">
        <f>[2]หน้าผ้า!AS75</f>
        <v>9359.9000000000015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PDR250358</v>
      </c>
      <c r="AG66" s="1" t="str">
        <f>[3]หน้าผ้า!DC78</f>
        <v>พร้อมส่ง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45969</v>
      </c>
      <c r="AK66" s="3">
        <f>[2]หน้าผ้า!DQ75</f>
        <v>0</v>
      </c>
      <c r="AL66" s="3">
        <f>[2]หน้าผ้า!DR75</f>
        <v>45960</v>
      </c>
      <c r="AM66" s="3">
        <f>[2]หน้าผ้า!DS75</f>
        <v>45967</v>
      </c>
      <c r="AN66" s="3">
        <f>[2]หน้าผ้า!DT75</f>
        <v>45968</v>
      </c>
      <c r="AO66" s="3">
        <f>[2]หน้าผ้า!DU75</f>
        <v>45968</v>
      </c>
      <c r="AP66" s="3">
        <f>[2]หน้าผ้า!DP75</f>
        <v>45964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705.02926755555563</v>
      </c>
    </row>
    <row r="67" spans="1:56" ht="27.75" customHeight="1" x14ac:dyDescent="0.45">
      <c r="A67" s="3" t="str">
        <f>[2]หน้าผ้า!C76</f>
        <v>ประมาณการ</v>
      </c>
      <c r="B67" s="14" t="str">
        <f>[2]หน้าผ้า!B76</f>
        <v>ประมาณการ</v>
      </c>
      <c r="C67" s="9" t="str">
        <f>[2]หน้าผ้า!E76</f>
        <v>บจก.เคอรี่ฟลาวมิลล์</v>
      </c>
      <c r="D67" s="13" t="str">
        <f>[2]หน้าผ้า!F76</f>
        <v>รอแบบ</v>
      </c>
      <c r="E67" s="9">
        <f>[2]หน้าผ้า!G76</f>
        <v>19</v>
      </c>
      <c r="F67" s="9">
        <f>[2]หน้าผ้า!H76</f>
        <v>32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67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45991</v>
      </c>
      <c r="U67" s="11">
        <f>[2]หน้าผ้า!AA76</f>
        <v>225000</v>
      </c>
      <c r="V67" s="10">
        <f>[2]หน้าผ้า!AJ76</f>
        <v>0</v>
      </c>
      <c r="W67" s="10">
        <f>[2]หน้าผ้า!AL76</f>
        <v>225000</v>
      </c>
      <c r="X67" s="10">
        <f>[2]หน้าผ้า!AM76</f>
        <v>0</v>
      </c>
      <c r="Y67" s="10">
        <f>[2]หน้าผ้า!AN76</f>
        <v>236250</v>
      </c>
      <c r="Z67" s="9" t="str">
        <f>[2]หน้าผ้า!AO76</f>
        <v>WSWT1921720</v>
      </c>
      <c r="AA67" s="8">
        <f>[2]หน้าผ้า!AQ76</f>
        <v>210597.75000000003</v>
      </c>
      <c r="AB67" s="8">
        <f>[2]หน้าผ้า!AR76</f>
        <v>0</v>
      </c>
      <c r="AC67" s="8">
        <f>[2]หน้าผ้า!AS76</f>
        <v>210597.75000000003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45991</v>
      </c>
      <c r="AK67" s="3">
        <f>[2]หน้าผ้า!DQ76</f>
        <v>0</v>
      </c>
      <c r="AL67" s="3">
        <f>[2]หน้าผ้า!DR76</f>
        <v>45982</v>
      </c>
      <c r="AM67" s="3">
        <f>[2]หน้าผ้า!DS76</f>
        <v>45989</v>
      </c>
      <c r="AN67" s="3">
        <f>[2]หน้าผ้า!DT76</f>
        <v>45990</v>
      </c>
      <c r="AO67" s="3">
        <f>[2]หน้าผ้า!DU76</f>
        <v>45990</v>
      </c>
      <c r="AP67" s="3">
        <f>[2]หน้าผ้า!DP76</f>
        <v>45986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15863.158520000001</v>
      </c>
    </row>
    <row r="68" spans="1:56" ht="27.75" customHeight="1" x14ac:dyDescent="0.45">
      <c r="A68" s="3">
        <f>[2]หน้าผ้า!C77</f>
        <v>0</v>
      </c>
      <c r="B68" s="14">
        <f>[2]หน้าผ้า!B77</f>
        <v>0</v>
      </c>
      <c r="C68" s="9">
        <f>[2]หน้าผ้า!E77</f>
        <v>0</v>
      </c>
      <c r="D68" s="13">
        <f>[2]หน้าผ้า!F77</f>
        <v>0</v>
      </c>
      <c r="E68" s="9">
        <f>[2]หน้าผ้า!G77</f>
        <v>19</v>
      </c>
      <c r="F68" s="9">
        <f>[2]หน้าผ้า!H77</f>
        <v>30</v>
      </c>
      <c r="G68" s="9">
        <f>[2]หน้าผ้า!I77</f>
        <v>0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>
        <f>[2]หน้าผ้า!R77</f>
        <v>0</v>
      </c>
      <c r="M68" s="10">
        <f>[2]หน้าผ้า!T77</f>
        <v>0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>
        <f>[2]หน้าผ้า!Z77</f>
        <v>0</v>
      </c>
      <c r="T68" s="12">
        <f>[2]หน้าผ้า!X77</f>
        <v>0</v>
      </c>
      <c r="U68" s="11">
        <f>[2]หน้าผ้า!AA77</f>
        <v>0</v>
      </c>
      <c r="V68" s="10">
        <f>[2]หน้าผ้า!AJ77</f>
        <v>0</v>
      </c>
      <c r="W68" s="10">
        <f>[2]หน้าผ้า!AL77</f>
        <v>0</v>
      </c>
      <c r="X68" s="10">
        <f>[2]หน้าผ้า!AM77</f>
        <v>0</v>
      </c>
      <c r="Y68" s="10">
        <f>[2]หน้าผ้า!AN77</f>
        <v>0</v>
      </c>
      <c r="Z68" s="9" t="str">
        <f>[2]หน้าผ้า!AO77</f>
        <v>WSWT1921720</v>
      </c>
      <c r="AA68" s="8">
        <f>[2]หน้าผ้า!AQ77</f>
        <v>322916.55000000005</v>
      </c>
      <c r="AB68" s="8">
        <f>[2]หน้าผ้า!AR77</f>
        <v>78141.199999999983</v>
      </c>
      <c r="AC68" s="8">
        <f>[2]หน้าผ้า!AS77</f>
        <v>244775.35000000003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ระบุในSD</v>
      </c>
      <c r="AG68" s="1" t="str">
        <f>[3]หน้าผ้า!DC80</f>
        <v>ยังไม่ได้พิมพ์</v>
      </c>
      <c r="AH68" s="1">
        <f>[2]หน้าผ้า!DL77</f>
        <v>0</v>
      </c>
      <c r="AI68" s="1" t="str">
        <f>[2]หน้าผ้า!DM77</f>
        <v>Lead time</v>
      </c>
      <c r="AJ68" s="3">
        <f>[2]หน้าผ้า!DN77</f>
        <v>0</v>
      </c>
      <c r="AK68" s="3">
        <f>[2]หน้าผ้า!DQ77</f>
        <v>0</v>
      </c>
      <c r="AL68" s="3">
        <f>[2]หน้าผ้า!DR77</f>
        <v>0</v>
      </c>
      <c r="AM68" s="3">
        <f>[2]หน้าผ้า!DS77</f>
        <v>0</v>
      </c>
      <c r="AN68" s="3">
        <f>[2]หน้าผ้า!DT77</f>
        <v>0</v>
      </c>
      <c r="AO68" s="3">
        <f>[2]หน้าผ้า!DU77</f>
        <v>0</v>
      </c>
      <c r="AP68" s="3">
        <f>[2]หน้าผ้า!DP77</f>
        <v>0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>
        <f>[2]หน้าผ้า!EC77</f>
        <v>0</v>
      </c>
      <c r="AX68" s="2">
        <f>[2]หน้าผ้า!ED77</f>
        <v>0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WRWT190720/WRWT25800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0</v>
      </c>
      <c r="B69" s="14">
        <f>[2]หน้าผ้า!B78</f>
        <v>0</v>
      </c>
      <c r="C69" s="9">
        <f>[2]หน้าผ้า!E78</f>
        <v>0</v>
      </c>
      <c r="D69" s="13">
        <f>[2]หน้าผ้า!F78</f>
        <v>0</v>
      </c>
      <c r="E69" s="9">
        <f>[2]หน้าผ้า!G78</f>
        <v>19</v>
      </c>
      <c r="F69" s="9">
        <f>[2]หน้าผ้า!H78</f>
        <v>30</v>
      </c>
      <c r="G69" s="9">
        <f>[2]หน้าผ้า!I78</f>
        <v>0</v>
      </c>
      <c r="H69" s="9">
        <f>[2]หน้าผ้า!J78</f>
        <v>0</v>
      </c>
      <c r="I69" s="9">
        <f>[2]หน้าผ้า!L78</f>
        <v>56</v>
      </c>
      <c r="J69" s="9" t="str">
        <f>[2]หน้าผ้า!M78</f>
        <v>±</v>
      </c>
      <c r="K69" s="9">
        <f>[2]หน้าผ้า!N78</f>
        <v>5</v>
      </c>
      <c r="L69" s="9">
        <f>[2]หน้าผ้า!R78</f>
        <v>0</v>
      </c>
      <c r="M69" s="10">
        <f>[2]หน้าผ้า!T78</f>
        <v>0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>
        <f>[2]หน้าผ้า!Z78</f>
        <v>0</v>
      </c>
      <c r="T69" s="12">
        <f>[2]หน้าผ้า!X78</f>
        <v>0</v>
      </c>
      <c r="U69" s="11">
        <f>[2]หน้าผ้า!AA78</f>
        <v>0</v>
      </c>
      <c r="V69" s="10" t="str">
        <f>[2]หน้าผ้า!AJ78</f>
        <v xml:space="preserve"> </v>
      </c>
      <c r="W69" s="10">
        <f>[2]หน้าผ้า!AL78</f>
        <v>0</v>
      </c>
      <c r="X69" s="10">
        <f>[2]หน้าผ้า!AM78</f>
        <v>0</v>
      </c>
      <c r="Y69" s="10">
        <f>[2]หน้าผ้า!AN78</f>
        <v>0</v>
      </c>
      <c r="Z69" s="9" t="str">
        <f>[2]หน้าผ้า!AO78</f>
        <v>WSWT1925800SM</v>
      </c>
      <c r="AA69" s="8" t="e">
        <f>[2]หน้าผ้า!AQ78</f>
        <v>#REF!</v>
      </c>
      <c r="AB69" s="8" t="e">
        <f>[2]หน้าผ้า!AR78</f>
        <v>#REF!</v>
      </c>
      <c r="AC69" s="8" t="e">
        <f>[2]หน้าผ้า!AS78</f>
        <v>#REF!</v>
      </c>
      <c r="AD69" s="8" t="e">
        <f>[2]หน้าผ้า!AT78</f>
        <v>#REF!</v>
      </c>
      <c r="AE69" s="8" t="e">
        <f>[2]หน้าผ้า!AU78</f>
        <v>#REF!</v>
      </c>
      <c r="AF69" s="8" t="str">
        <f>[2]หน้าผ้า!AI78</f>
        <v>ระบุในSD</v>
      </c>
      <c r="AG69" s="1" t="str">
        <f>[3]หน้าผ้า!DC81</f>
        <v>พร้อมส่ง</v>
      </c>
      <c r="AH69" s="1">
        <f>[2]หน้าผ้า!DL78</f>
        <v>0</v>
      </c>
      <c r="AI69" s="1" t="str">
        <f>[2]หน้าผ้า!DM78</f>
        <v>Lead time</v>
      </c>
      <c r="AJ69" s="3">
        <f>[2]หน้าผ้า!DN78</f>
        <v>0</v>
      </c>
      <c r="AK69" s="3">
        <f>[2]หน้าผ้า!DQ78</f>
        <v>0</v>
      </c>
      <c r="AL69" s="3">
        <f>[2]หน้าผ้า!DR78</f>
        <v>0</v>
      </c>
      <c r="AM69" s="3">
        <f>[2]หน้าผ้า!DS78</f>
        <v>0</v>
      </c>
      <c r="AN69" s="3">
        <f>[2]หน้าผ้า!DT78</f>
        <v>0</v>
      </c>
      <c r="AO69" s="3">
        <f>[2]หน้าผ้า!DU78</f>
        <v>0</v>
      </c>
      <c r="AP69" s="3">
        <f>[2]หน้าผ้า!DP78</f>
        <v>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>
        <f>[2]หน้าผ้า!EC78</f>
        <v>0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WRWT190800/WRWT25800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45951</v>
      </c>
      <c r="B70" s="14" t="str">
        <f>[2]หน้าผ้า!B79</f>
        <v>MK68-001261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เพอเฟคค์103S โกลด์</v>
      </c>
      <c r="E70" s="9">
        <f>[2]หน้าผ้า!G79</f>
        <v>19</v>
      </c>
      <c r="F70" s="9">
        <f>[2]หน้าผ้า!H79</f>
        <v>35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102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45960</v>
      </c>
      <c r="U70" s="11">
        <f>[2]หน้าผ้า!AA79</f>
        <v>5040</v>
      </c>
      <c r="V70" s="10">
        <f>[2]หน้าผ้า!AJ79</f>
        <v>0</v>
      </c>
      <c r="W70" s="10">
        <f>[2]หน้าผ้า!AL79</f>
        <v>5040</v>
      </c>
      <c r="X70" s="10">
        <f>[2]หน้าผ้า!AM79</f>
        <v>0</v>
      </c>
      <c r="Y70" s="10">
        <f>[2]หน้าผ้า!AN79</f>
        <v>5292</v>
      </c>
      <c r="Z70" s="9" t="str">
        <f>[2]หน้าผ้า!AO79</f>
        <v>WSWT19251000SM</v>
      </c>
      <c r="AA70" s="8">
        <f>[2]หน้าผ้า!AQ79</f>
        <v>5139.8424000000005</v>
      </c>
      <c r="AB70" s="8">
        <f>[2]หน้าผ้า!AR79</f>
        <v>5139.8424000000005</v>
      </c>
      <c r="AC70" s="8">
        <f>[2]หน้าผ้า!AS79</f>
        <v>0</v>
      </c>
      <c r="AD70" s="8">
        <f>[2]หน้าผ้า!AT79</f>
        <v>3688</v>
      </c>
      <c r="AE70" s="8">
        <f>[2]หน้าผ้า!AU79</f>
        <v>1451.8424000000005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45960</v>
      </c>
      <c r="AK70" s="3">
        <f>[2]หน้าผ้า!DQ79</f>
        <v>45956</v>
      </c>
      <c r="AL70" s="3">
        <f>[2]หน้าผ้า!DR79</f>
        <v>45949</v>
      </c>
      <c r="AM70" s="3">
        <f>[2]หน้าผ้า!DS79</f>
        <v>45957</v>
      </c>
      <c r="AN70" s="3">
        <f>[2]หน้าผ้า!DT79</f>
        <v>45958</v>
      </c>
      <c r="AO70" s="3">
        <f>[2]หน้าผ้า!DU79</f>
        <v>45959</v>
      </c>
      <c r="AP70" s="3">
        <f>[2]หน้าผ้า!DP79</f>
        <v>45955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WRWT251000/WRWT251000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45951</v>
      </c>
      <c r="B71" s="14" t="str">
        <f>[2]หน้าผ้า!B80</f>
        <v>MK68-001261</v>
      </c>
      <c r="C71" s="9" t="str">
        <f>[2]หน้าผ้า!E80</f>
        <v>บจก.อินเทคค์ โกลบอล</v>
      </c>
      <c r="D71" s="13" t="str">
        <f>[2]หน้าผ้า!F80</f>
        <v>เพอเฟคค์103P โกลด์</v>
      </c>
      <c r="E71" s="9">
        <f>[2]หน้าผ้า!G80</f>
        <v>19</v>
      </c>
      <c r="F71" s="9">
        <f>[2]หน้าผ้า!H80</f>
        <v>34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จับจีบ4"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45960</v>
      </c>
      <c r="U71" s="11">
        <f>[2]หน้าผ้า!AA80</f>
        <v>5040</v>
      </c>
      <c r="V71" s="10">
        <f>[2]หน้าผ้า!AJ80</f>
        <v>0</v>
      </c>
      <c r="W71" s="10">
        <f>[2]หน้าผ้า!AL80</f>
        <v>5040</v>
      </c>
      <c r="X71" s="10">
        <f>[2]หน้าผ้า!AM80</f>
        <v>0</v>
      </c>
      <c r="Y71" s="10">
        <f>[2]หน้าผ้า!AN80</f>
        <v>5292</v>
      </c>
      <c r="Z71" s="9" t="str">
        <f>[2]หน้าผ้า!AO80</f>
        <v>WSWT19251000SM</v>
      </c>
      <c r="AA71" s="8">
        <f>[2]หน้าผ้า!AQ80</f>
        <v>4999.0247999999992</v>
      </c>
      <c r="AB71" s="8">
        <f>[2]หน้าผ้า!AR80</f>
        <v>0</v>
      </c>
      <c r="AC71" s="8">
        <f>[2]หน้าผ้า!AS80</f>
        <v>4999.0247999999992</v>
      </c>
      <c r="AD71" s="8">
        <f>[2]หน้าผ้า!AT80</f>
        <v>0</v>
      </c>
      <c r="AE71" s="8">
        <f>[2]หน้าผ้า!AU80</f>
        <v>4999.0247999999992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45960</v>
      </c>
      <c r="AK71" s="3">
        <f>[2]หน้าผ้า!DQ80</f>
        <v>45956</v>
      </c>
      <c r="AL71" s="3">
        <f>[2]หน้าผ้า!DR80</f>
        <v>45949</v>
      </c>
      <c r="AM71" s="3">
        <f>[2]หน้าผ้า!DS80</f>
        <v>45957</v>
      </c>
      <c r="AN71" s="3">
        <f>[2]หน้าผ้า!DT80</f>
        <v>45958</v>
      </c>
      <c r="AO71" s="3">
        <f>[2]หน้าผ้า!DU80</f>
        <v>45959</v>
      </c>
      <c r="AP71" s="3">
        <f>[2]หน้าผ้า!DP80</f>
        <v>45955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WRWT251000/WRWT251000</v>
      </c>
      <c r="BD71" s="56">
        <f>[2]หน้าผ้า!CA80</f>
        <v>422.13987199999997</v>
      </c>
    </row>
    <row r="72" spans="1:56" ht="27.75" customHeight="1" x14ac:dyDescent="0.45">
      <c r="A72" s="3">
        <f>[2]หน้าผ้า!C81</f>
        <v>45905</v>
      </c>
      <c r="B72" s="14" t="str">
        <f>[2]หน้าผ้า!B81</f>
        <v>MK68-001080</v>
      </c>
      <c r="C72" s="9" t="str">
        <f>[2]หน้าผ้า!E81</f>
        <v>บจก.อินเทคค์ โกลบอล</v>
      </c>
      <c r="D72" s="13" t="str">
        <f>[2]หน้าผ้า!F81</f>
        <v>เพอเฟคค์104 โกลด์</v>
      </c>
      <c r="E72" s="9">
        <f>[2]หน้าผ้า!G81</f>
        <v>19</v>
      </c>
      <c r="F72" s="9">
        <f>[2]หน้าผ้า!H81</f>
        <v>34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 t="str">
        <f>[2]หน้าผ้า!X81</f>
        <v>รอแจ้ง</v>
      </c>
      <c r="U72" s="11">
        <f>[2]หน้าผ้า!AA81</f>
        <v>109</v>
      </c>
      <c r="V72" s="10">
        <f>[2]หน้าผ้า!AJ81</f>
        <v>0</v>
      </c>
      <c r="W72" s="10">
        <f>[2]หน้าผ้า!AL81</f>
        <v>109</v>
      </c>
      <c r="X72" s="10">
        <f>[2]หน้าผ้า!AM81</f>
        <v>6124</v>
      </c>
      <c r="Y72" s="10">
        <f>[2]หน้าผ้า!AN81</f>
        <v>0</v>
      </c>
      <c r="Z72" s="9" t="str">
        <f>[2]หน้าผ้า!AO81</f>
        <v>WSWT19251000SM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WRWT251000/WRWT251000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19</v>
      </c>
      <c r="F73" s="9">
        <f>[2]หน้าผ้า!H82</f>
        <v>34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80</v>
      </c>
      <c r="J73" s="9" t="str">
        <f>[2]หน้าผ้า!M82</f>
        <v>±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>
        <f>[2]หน้าผ้า!AJ82</f>
        <v>0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WSWT19251000SM</v>
      </c>
      <c r="AA73" s="8">
        <f>[2]หน้าผ้า!AQ82</f>
        <v>10138.867200000001</v>
      </c>
      <c r="AB73" s="8">
        <f>[2]หน้าผ้า!AR82</f>
        <v>5139.8424000000005</v>
      </c>
      <c r="AC73" s="8">
        <f>[2]หน้าผ้า!AS82</f>
        <v>4999.0247999999992</v>
      </c>
      <c r="AD73" s="8">
        <f>[2]หน้าผ้า!AT82</f>
        <v>3688</v>
      </c>
      <c r="AE73" s="8">
        <f>[2]หน้าผ้า!AU82</f>
        <v>6450.8671999999997</v>
      </c>
      <c r="AF73" s="8" t="str">
        <f>[2]หน้าผ้า!AI82</f>
        <v>ระบุในSD</v>
      </c>
      <c r="AG73" s="1" t="str">
        <f>[3]หน้าผ้า!DC85</f>
        <v>พร้อมส่ง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WRWT251000/WRYL251000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0</v>
      </c>
      <c r="B74" s="14">
        <f>[2]หน้าผ้า!B83</f>
        <v>0</v>
      </c>
      <c r="C74" s="9">
        <f>[2]หน้าผ้า!E83</f>
        <v>0</v>
      </c>
      <c r="D74" s="13">
        <f>[2]หน้าผ้า!F83</f>
        <v>0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65</v>
      </c>
      <c r="J74" s="9" t="str">
        <f>[2]หน้าผ้า!M83</f>
        <v>±</v>
      </c>
      <c r="K74" s="9">
        <f>[2]หน้าผ้า!N83</f>
        <v>5</v>
      </c>
      <c r="L74" s="9">
        <f>[2]หน้าผ้า!R83</f>
        <v>0</v>
      </c>
      <c r="M74" s="10">
        <f>[2]หน้าผ้า!T83</f>
        <v>0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>
        <f>[2]หน้าผ้า!Z83</f>
        <v>0</v>
      </c>
      <c r="T74" s="12">
        <f>[2]หน้าผ้า!X83</f>
        <v>0</v>
      </c>
      <c r="U74" s="11">
        <f>[2]หน้าผ้า!AA83</f>
        <v>0</v>
      </c>
      <c r="V74" s="10">
        <f>[2]หน้าผ้า!AJ83</f>
        <v>0</v>
      </c>
      <c r="W74" s="10">
        <f>[2]หน้าผ้า!AL83</f>
        <v>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WSWT2025650</v>
      </c>
      <c r="AA74" s="8" t="e">
        <f>[2]หน้าผ้า!AQ83</f>
        <v>#REF!</v>
      </c>
      <c r="AB74" s="8" t="e">
        <f>[2]หน้าผ้า!AR83</f>
        <v>#REF!</v>
      </c>
      <c r="AC74" s="8" t="e">
        <f>[2]หน้าผ้า!AS83</f>
        <v>#REF!</v>
      </c>
      <c r="AD74" s="8" t="e">
        <f>[2]หน้าผ้า!AT83</f>
        <v>#REF!</v>
      </c>
      <c r="AE74" s="8" t="e">
        <f>[2]หน้าผ้า!AU83</f>
        <v>#REF!</v>
      </c>
      <c r="AF74" s="8" t="str">
        <f>[2]หน้าผ้า!AI83</f>
        <v>ระบุในSD</v>
      </c>
      <c r="AG74" s="1" t="str">
        <f>[3]หน้าผ้า!DC86</f>
        <v>พร้อมส่ง</v>
      </c>
      <c r="AH74" s="1">
        <f>[2]หน้าผ้า!DL83</f>
        <v>0</v>
      </c>
      <c r="AI74" s="1" t="str">
        <f>[2]หน้าผ้า!DM83</f>
        <v>Lead time</v>
      </c>
      <c r="AJ74" s="3">
        <f>[2]หน้าผ้า!DN83</f>
        <v>0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0</v>
      </c>
      <c r="AP74" s="3">
        <f>[2]หน้าผ้า!DP83</f>
        <v>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>
        <f>[2]หน้าผ้า!EC83</f>
        <v>0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WRWT25650/WRWT25650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45948</v>
      </c>
      <c r="B75" s="14" t="str">
        <f>[2]หน้าผ้า!B84</f>
        <v>MK68-001246</v>
      </c>
      <c r="C75" s="9" t="str">
        <f>[2]หน้าผ้า!E84</f>
        <v>บจก.เอ็มทีเอส</v>
      </c>
      <c r="D75" s="13" t="str">
        <f>[2]หน้าผ้า!F84</f>
        <v>แป้งหมักไก่แดงMTS(ถุงในเจาะรู)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70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>
        <f>[2]หน้าผ้า!T84</f>
        <v>21</v>
      </c>
      <c r="N75" s="9">
        <f>[2]หน้าผ้า!U84</f>
        <v>40</v>
      </c>
      <c r="O75" s="9">
        <f>[2]หน้าผ้า!V84</f>
        <v>40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</v>
      </c>
      <c r="T75" s="12">
        <f>[2]หน้าผ้า!X84</f>
        <v>45954</v>
      </c>
      <c r="U75" s="11">
        <f>[2]หน้าผ้า!AA84</f>
        <v>4000</v>
      </c>
      <c r="V75" s="10">
        <f>[2]หน้าผ้า!AJ84</f>
        <v>4000</v>
      </c>
      <c r="W75" s="10">
        <f>[2]หน้าผ้า!AL84</f>
        <v>0</v>
      </c>
      <c r="X75" s="10">
        <f>[2]หน้าผ้า!AM84</f>
        <v>4200</v>
      </c>
      <c r="Y75" s="10">
        <f>[2]หน้าผ้า!AN84</f>
        <v>0</v>
      </c>
      <c r="Z75" s="9" t="str">
        <f>[2]หน้าผ้า!AO84</f>
        <v>WSWT2025700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P9</v>
      </c>
      <c r="AI75" s="1">
        <f>[2]หน้าผ้า!DM84</f>
        <v>3</v>
      </c>
      <c r="AJ75" s="3">
        <f>[2]หน้าผ้า!DN84</f>
        <v>45954</v>
      </c>
      <c r="AK75" s="3">
        <f>[2]หน้าผ้า!DQ84</f>
        <v>0</v>
      </c>
      <c r="AL75" s="3">
        <f>[2]หน้าผ้า!DR84</f>
        <v>45944</v>
      </c>
      <c r="AM75" s="3">
        <f>[2]หน้าผ้า!DS84</f>
        <v>45951</v>
      </c>
      <c r="AN75" s="3">
        <f>[2]หน้าผ้า!DT84</f>
        <v>45952</v>
      </c>
      <c r="AO75" s="3">
        <f>[2]หน้าผ้า!DU84</f>
        <v>45952</v>
      </c>
      <c r="AP75" s="3">
        <f>[2]หน้าผ้า!DP84</f>
        <v>45949</v>
      </c>
      <c r="AQ75" s="3">
        <f>[2]หน้าผ้า!DW84</f>
        <v>45953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WRWT25800/WRWT25650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70</v>
      </c>
      <c r="J76" s="9" t="str">
        <f>[2]หน้าผ้า!M85</f>
        <v>±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WSWT2025700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ระบุในSD</v>
      </c>
      <c r="AG76" s="1" t="str">
        <f>[3]หน้าผ้า!DC88</f>
        <v>พร้อมส่ง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WRWT25800/WRWT25650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 t="str">
        <f>[2]หน้าผ้า!F86</f>
        <v>ขุนศึกเบอร์ 1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45954</v>
      </c>
      <c r="U77" s="11">
        <f>[2]หน้าผ้า!AA86</f>
        <v>5000</v>
      </c>
      <c r="V77" s="10">
        <f>[2]หน้าผ้า!AJ86</f>
        <v>5100</v>
      </c>
      <c r="W77" s="10">
        <f>[2]หน้าผ้า!AL86</f>
        <v>0</v>
      </c>
      <c r="X77" s="10">
        <f>[2]หน้าผ้า!AM86</f>
        <v>5050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45954</v>
      </c>
      <c r="AK77" s="3">
        <f>[2]หน้าผ้า!DQ86</f>
        <v>45950</v>
      </c>
      <c r="AL77" s="3">
        <f>[2]หน้าผ้า!DR86</f>
        <v>45943</v>
      </c>
      <c r="AM77" s="3">
        <f>[2]หน้าผ้า!DS86</f>
        <v>45951</v>
      </c>
      <c r="AN77" s="3">
        <f>[2]หน้าผ้า!DT86</f>
        <v>45952</v>
      </c>
      <c r="AO77" s="3">
        <f>[2]หน้าผ้า!DU86</f>
        <v>45953</v>
      </c>
      <c r="AP77" s="3">
        <f>[2]หน้าผ้า!DP86</f>
        <v>45949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>
        <f>[2]หน้าผ้า!F87</f>
        <v>953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45961</v>
      </c>
      <c r="U78" s="11">
        <f>[2]หน้าผ้า!AA87</f>
        <v>5000</v>
      </c>
      <c r="V78" s="10">
        <f>[2]หน้าผ้า!AJ87</f>
        <v>5000</v>
      </c>
      <c r="W78" s="10">
        <f>[2]หน้าผ้า!AL87</f>
        <v>0</v>
      </c>
      <c r="X78" s="10">
        <f>[2]หน้าผ้า!AM87</f>
        <v>5482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45961</v>
      </c>
      <c r="AK78" s="3">
        <f>[2]หน้าผ้า!DQ87</f>
        <v>45957</v>
      </c>
      <c r="AL78" s="3">
        <f>[2]หน้าผ้า!DR87</f>
        <v>45950</v>
      </c>
      <c r="AM78" s="3">
        <f>[2]หน้าผ้า!DS87</f>
        <v>45958</v>
      </c>
      <c r="AN78" s="3">
        <f>[2]หน้าผ้า!DT87</f>
        <v>45959</v>
      </c>
      <c r="AO78" s="3">
        <f>[2]หน้าผ้า!DU87</f>
        <v>45960</v>
      </c>
      <c r="AP78" s="3">
        <f>[2]หน้าผ้า!DP87</f>
        <v>45956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ไอฟีดสุกร เบอร์ 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45957</v>
      </c>
      <c r="U79" s="11">
        <f>[2]หน้าผ้า!AA88</f>
        <v>3500</v>
      </c>
      <c r="V79" s="10">
        <f>[2]หน้าผ้า!AJ88</f>
        <v>3500</v>
      </c>
      <c r="W79" s="10">
        <f>[2]หน้าผ้า!AL88</f>
        <v>0</v>
      </c>
      <c r="X79" s="10">
        <f>[2]หน้าผ้า!AM88</f>
        <v>3700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45957</v>
      </c>
      <c r="AK79" s="3">
        <f>[2]หน้าผ้า!DQ88</f>
        <v>45953</v>
      </c>
      <c r="AL79" s="3">
        <f>[2]หน้าผ้า!DR88</f>
        <v>45946</v>
      </c>
      <c r="AM79" s="3">
        <f>[2]หน้าผ้า!DS88</f>
        <v>45954</v>
      </c>
      <c r="AN79" s="3">
        <f>[2]หน้าผ้า!DT88</f>
        <v>45955</v>
      </c>
      <c r="AO79" s="3">
        <f>[2]หน้าผ้า!DU88</f>
        <v>45956</v>
      </c>
      <c r="AP79" s="3">
        <f>[2]หน้าผ้า!DP88</f>
        <v>45952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 t="str">
        <f>[2]หน้าผ้า!AG88</f>
        <v>ลบสี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 t="str">
        <f>[2]หน้าผ้า!F89</f>
        <v>ขุนศึกเบอร์ 2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45958</v>
      </c>
      <c r="U80" s="11">
        <f>[2]หน้าผ้า!AA89</f>
        <v>5000</v>
      </c>
      <c r="V80" s="10">
        <f>[2]หน้าผ้า!AJ89</f>
        <v>5000</v>
      </c>
      <c r="W80" s="10">
        <f>[2]หน้าผ้า!AL89</f>
        <v>0</v>
      </c>
      <c r="X80" s="10">
        <f>[2]หน้าผ้า!AM89</f>
        <v>5100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45958</v>
      </c>
      <c r="AK80" s="3">
        <f>[2]หน้าผ้า!DQ89</f>
        <v>45954</v>
      </c>
      <c r="AL80" s="3">
        <f>[2]หน้าผ้า!DR89</f>
        <v>45947</v>
      </c>
      <c r="AM80" s="3">
        <f>[2]หน้าผ้า!DS89</f>
        <v>45955</v>
      </c>
      <c r="AN80" s="3">
        <f>[2]หน้าผ้า!DT89</f>
        <v>45956</v>
      </c>
      <c r="AO80" s="3">
        <f>[2]หน้าผ้า!DU89</f>
        <v>45957</v>
      </c>
      <c r="AP80" s="3">
        <f>[2]หน้าผ้า!DP89</f>
        <v>45953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45916</v>
      </c>
      <c r="B81" s="14" t="str">
        <f>[2]หน้าผ้า!B90</f>
        <v>MK68-001119</v>
      </c>
      <c r="C81" s="9" t="str">
        <f>[2]หน้าผ้า!E90</f>
        <v>บจก.ซันฟีด</v>
      </c>
      <c r="D81" s="13" t="str">
        <f>[2]หน้าผ้า!F90</f>
        <v>ขุนศึกเบอร์ 1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+</v>
      </c>
      <c r="K81" s="9">
        <f>[2]หน้าผ้า!N90</f>
        <v>0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 xml:space="preserve">300กระสอบแบนเต็มใบ </v>
      </c>
      <c r="T81" s="12">
        <f>[2]หน้าผ้า!X90</f>
        <v>45959</v>
      </c>
      <c r="U81" s="11">
        <f>[2]หน้าผ้า!AA90</f>
        <v>7500</v>
      </c>
      <c r="V81" s="10">
        <f>[2]หน้าผ้า!AJ90</f>
        <v>7500</v>
      </c>
      <c r="W81" s="10">
        <f>[2]หน้าผ้า!AL90</f>
        <v>0</v>
      </c>
      <c r="X81" s="10">
        <f>[2]หน้าผ้า!AM90</f>
        <v>7600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45959</v>
      </c>
      <c r="AK81" s="3">
        <f>[2]หน้าผ้า!DQ90</f>
        <v>45955</v>
      </c>
      <c r="AL81" s="3">
        <f>[2]หน้าผ้า!DR90</f>
        <v>45948</v>
      </c>
      <c r="AM81" s="3">
        <f>[2]หน้าผ้า!DS90</f>
        <v>45956</v>
      </c>
      <c r="AN81" s="3">
        <f>[2]หน้าผ้า!DT90</f>
        <v>45957</v>
      </c>
      <c r="AO81" s="3">
        <f>[2]หน้าผ้า!DU90</f>
        <v>45958</v>
      </c>
      <c r="AP81" s="3">
        <f>[2]หน้าผ้า!DP90</f>
        <v>45954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45892</v>
      </c>
      <c r="B82" s="14" t="str">
        <f>[2]หน้าผ้า!B91</f>
        <v>MK68-001027</v>
      </c>
      <c r="C82" s="9" t="str">
        <f>[2]หน้าผ้า!E91</f>
        <v>บจก.เอสพีเอ็ม อาหารสัตว์</v>
      </c>
      <c r="D82" s="13" t="str">
        <f>[2]หน้าผ้า!F91</f>
        <v>นีโอ 05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45960</v>
      </c>
      <c r="U82" s="11">
        <f>[2]หน้าผ้า!AA91</f>
        <v>6000</v>
      </c>
      <c r="V82" s="10">
        <f>[2]หน้าผ้า!AJ91</f>
        <v>6000</v>
      </c>
      <c r="W82" s="10">
        <f>[2]หน้าผ้า!AL91</f>
        <v>0</v>
      </c>
      <c r="X82" s="10">
        <f>[2]หน้าผ้า!AM91</f>
        <v>6100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45960</v>
      </c>
      <c r="AK82" s="3">
        <f>[2]หน้าผ้า!DQ91</f>
        <v>45956</v>
      </c>
      <c r="AL82" s="3">
        <f>[2]หน้าผ้า!DR91</f>
        <v>45949</v>
      </c>
      <c r="AM82" s="3">
        <f>[2]หน้าผ้า!DS91</f>
        <v>45957</v>
      </c>
      <c r="AN82" s="3">
        <f>[2]หน้าผ้า!DT91</f>
        <v>45958</v>
      </c>
      <c r="AO82" s="3">
        <f>[2]หน้าผ้า!DU91</f>
        <v>45959</v>
      </c>
      <c r="AP82" s="3">
        <f>[2]หน้าผ้า!DP91</f>
        <v>45955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>
        <f>[2]หน้าผ้า!F92</f>
        <v>952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45958</v>
      </c>
      <c r="U83" s="11">
        <f>[2]หน้าผ้า!AA92</f>
        <v>5000</v>
      </c>
      <c r="V83" s="10">
        <f>[2]หน้าผ้า!AJ92</f>
        <v>4596</v>
      </c>
      <c r="W83" s="10">
        <f>[2]หน้าผ้า!AL92</f>
        <v>404</v>
      </c>
      <c r="X83" s="10">
        <f>[2]หน้าผ้า!AM92</f>
        <v>5050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45958</v>
      </c>
      <c r="AK83" s="3">
        <f>[2]หน้าผ้า!DQ92</f>
        <v>45954</v>
      </c>
      <c r="AL83" s="3">
        <f>[2]หน้าผ้า!DR92</f>
        <v>45947</v>
      </c>
      <c r="AM83" s="3">
        <f>[2]หน้าผ้า!DS92</f>
        <v>45955</v>
      </c>
      <c r="AN83" s="3">
        <f>[2]หน้าผ้า!DT92</f>
        <v>45956</v>
      </c>
      <c r="AO83" s="3">
        <f>[2]หน้าผ้า!DU92</f>
        <v>45957</v>
      </c>
      <c r="AP83" s="3">
        <f>[2]หน้าผ้า!DP92</f>
        <v>45953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45951</v>
      </c>
      <c r="B84" s="14" t="str">
        <f>[2]หน้าผ้า!B93</f>
        <v>MK68-001253</v>
      </c>
      <c r="C84" s="9" t="str">
        <f>[2]หน้าผ้า!E93</f>
        <v>บจก.อินเทคค์ โกลบอล</v>
      </c>
      <c r="D84" s="13" t="str">
        <f>[2]หน้าผ้า!F93</f>
        <v>เฟิร์สช้อย 902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จับจีบ4"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45960</v>
      </c>
      <c r="U84" s="11">
        <f>[2]หน้าผ้า!AA93</f>
        <v>5040</v>
      </c>
      <c r="V84" s="10">
        <f>[2]หน้าผ้า!AJ93</f>
        <v>0</v>
      </c>
      <c r="W84" s="10">
        <f>[2]หน้าผ้า!AL93</f>
        <v>5040</v>
      </c>
      <c r="X84" s="10">
        <f>[2]หน้าผ้า!AM93</f>
        <v>0</v>
      </c>
      <c r="Y84" s="10">
        <f>[2]หน้าผ้า!AN93</f>
        <v>5292</v>
      </c>
      <c r="Z84" s="9" t="str">
        <f>[2]หน้าผ้า!AO93</f>
        <v>WSWT2025800SM</v>
      </c>
      <c r="AA84" s="8">
        <f>[2]หน้าผ้า!AQ93</f>
        <v>5280.6600000000008</v>
      </c>
      <c r="AB84" s="8">
        <f>[2]หน้าผ้า!AR93</f>
        <v>5280.6600000000008</v>
      </c>
      <c r="AC84" s="8">
        <f>[2]หน้าผ้า!AS93</f>
        <v>0</v>
      </c>
      <c r="AD84" s="8">
        <f>[2]หน้าผ้า!AT93</f>
        <v>5280.6600000000008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45960</v>
      </c>
      <c r="AK84" s="3">
        <f>[2]หน้าผ้า!DQ93</f>
        <v>45956</v>
      </c>
      <c r="AL84" s="3">
        <f>[2]หน้าผ้า!DR93</f>
        <v>45949</v>
      </c>
      <c r="AM84" s="3">
        <f>[2]หน้าผ้า!DS93</f>
        <v>45957</v>
      </c>
      <c r="AN84" s="3">
        <f>[2]หน้าผ้า!DT93</f>
        <v>45958</v>
      </c>
      <c r="AO84" s="3">
        <f>[2]หน้าผ้า!DU93</f>
        <v>45959</v>
      </c>
      <c r="AP84" s="3">
        <f>[2]หน้าผ้า!DP93</f>
        <v>45955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45905</v>
      </c>
      <c r="B85" s="14" t="str">
        <f>[2]หน้าผ้า!B94</f>
        <v>MK68-001079</v>
      </c>
      <c r="C85" s="9" t="str">
        <f>[2]หน้าผ้า!E94</f>
        <v>บจก.อินเทคค์ โกลบอล</v>
      </c>
      <c r="D85" s="13" t="str">
        <f>[2]หน้าผ้า!F94</f>
        <v>เฟิร์สช้อย 902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จับจีบ4"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45960</v>
      </c>
      <c r="U85" s="11">
        <f>[2]หน้าผ้า!AA94</f>
        <v>243</v>
      </c>
      <c r="V85" s="10">
        <f>[2]หน้าผ้า!AJ94</f>
        <v>0</v>
      </c>
      <c r="W85" s="10">
        <f>[2]หน้าผ้า!AL94</f>
        <v>243</v>
      </c>
      <c r="X85" s="10">
        <f>[2]หน้าผ้า!AM94</f>
        <v>0</v>
      </c>
      <c r="Y85" s="10">
        <f>[2]หน้าผ้า!AN94</f>
        <v>255.15</v>
      </c>
      <c r="Z85" s="9" t="str">
        <f>[2]หน้าผ้า!AO94</f>
        <v>WSWT2025800SM</v>
      </c>
      <c r="AA85" s="8">
        <f>[2]หน้าผ้า!AQ94</f>
        <v>254.60325000000003</v>
      </c>
      <c r="AB85" s="8">
        <f>[2]หน้าผ้า!AR94</f>
        <v>254.60325000000003</v>
      </c>
      <c r="AC85" s="8">
        <f>[2]หน้าผ้า!AS94</f>
        <v>0</v>
      </c>
      <c r="AD85" s="8">
        <f>[2]หน้าผ้า!AT94</f>
        <v>254.60325000000003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45960</v>
      </c>
      <c r="AK85" s="3">
        <f>[2]หน้าผ้า!DQ94</f>
        <v>45956</v>
      </c>
      <c r="AL85" s="3">
        <f>[2]หน้าผ้า!DR94</f>
        <v>45949</v>
      </c>
      <c r="AM85" s="3">
        <f>[2]หน้าผ้า!DS94</f>
        <v>45957</v>
      </c>
      <c r="AN85" s="3">
        <f>[2]หน้าผ้า!DT94</f>
        <v>45958</v>
      </c>
      <c r="AO85" s="3">
        <f>[2]หน้าผ้า!DU94</f>
        <v>45959</v>
      </c>
      <c r="AP85" s="3">
        <f>[2]หน้าผ้า!DP94</f>
        <v>45955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 t="str">
        <f>[2]หน้าผ้า!AG94</f>
        <v>ลบสี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45951</v>
      </c>
      <c r="B86" s="14" t="str">
        <f>[2]หน้าผ้า!B95</f>
        <v>MK68-001253</v>
      </c>
      <c r="C86" s="9" t="str">
        <f>[2]หน้าผ้า!E95</f>
        <v>บจก.อินเทคค์ โกลบอล</v>
      </c>
      <c r="D86" s="13" t="str">
        <f>[2]หน้าผ้า!F95</f>
        <v>เฟิร์สช้อย 911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จับจีบ4"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45960</v>
      </c>
      <c r="U86" s="11">
        <f>[2]หน้าผ้า!AA95</f>
        <v>5040</v>
      </c>
      <c r="V86" s="10">
        <f>[2]หน้าผ้า!AJ95</f>
        <v>0</v>
      </c>
      <c r="W86" s="10">
        <f>[2]หน้าผ้า!AL95</f>
        <v>5040</v>
      </c>
      <c r="X86" s="10">
        <f>[2]หน้าผ้า!AM95</f>
        <v>0</v>
      </c>
      <c r="Y86" s="10">
        <f>[2]หน้าผ้า!AN95</f>
        <v>5292</v>
      </c>
      <c r="Z86" s="9" t="str">
        <f>[2]หน้าผ้า!AO95</f>
        <v>WSWT2025800SM</v>
      </c>
      <c r="AA86" s="8">
        <f>[2]หน้าผ้า!AQ95</f>
        <v>5280.6600000000008</v>
      </c>
      <c r="AB86" s="8">
        <f>[2]หน้าผ้า!AR95</f>
        <v>5280.6600000000008</v>
      </c>
      <c r="AC86" s="8">
        <f>[2]หน้าผ้า!AS95</f>
        <v>0</v>
      </c>
      <c r="AD86" s="8">
        <f>[2]หน้าผ้า!AT95</f>
        <v>5280.6600000000008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45960</v>
      </c>
      <c r="AK86" s="3">
        <f>[2]หน้าผ้า!DQ95</f>
        <v>45956</v>
      </c>
      <c r="AL86" s="3">
        <f>[2]หน้าผ้า!DR95</f>
        <v>45949</v>
      </c>
      <c r="AM86" s="3">
        <f>[2]หน้าผ้า!DS95</f>
        <v>45957</v>
      </c>
      <c r="AN86" s="3">
        <f>[2]หน้าผ้า!DT95</f>
        <v>45958</v>
      </c>
      <c r="AO86" s="3">
        <f>[2]หน้าผ้า!DU95</f>
        <v>45959</v>
      </c>
      <c r="AP86" s="3">
        <f>[2]หน้าผ้า!DP95</f>
        <v>45955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45951</v>
      </c>
      <c r="B87" s="14" t="str">
        <f>[2]หน้าผ้า!B96</f>
        <v>MK68-001254</v>
      </c>
      <c r="C87" s="9" t="str">
        <f>[2]หน้าผ้า!E96</f>
        <v>บจก.อินเทคค์ โกลบอล</v>
      </c>
      <c r="D87" s="13" t="str">
        <f>[2]หน้าผ้า!F96</f>
        <v>เฟิร์สช้อย 912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จับจีบ4"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45960</v>
      </c>
      <c r="U87" s="11">
        <f>[2]หน้าผ้า!AA96</f>
        <v>20000</v>
      </c>
      <c r="V87" s="10">
        <f>[2]หน้าผ้า!AJ96</f>
        <v>0</v>
      </c>
      <c r="W87" s="10">
        <f>[2]หน้าผ้า!AL96</f>
        <v>20000</v>
      </c>
      <c r="X87" s="10">
        <f>[2]หน้าผ้า!AM96</f>
        <v>0</v>
      </c>
      <c r="Y87" s="10">
        <f>[2]หน้าผ้า!AN96</f>
        <v>21000</v>
      </c>
      <c r="Z87" s="9" t="str">
        <f>[2]หน้าผ้า!AO96</f>
        <v>WSWT2025800SM</v>
      </c>
      <c r="AA87" s="8">
        <f>[2]หน้าผ้า!AQ96</f>
        <v>20955</v>
      </c>
      <c r="AB87" s="8">
        <f>[2]หน้าผ้า!AR96</f>
        <v>20955</v>
      </c>
      <c r="AC87" s="8">
        <f>[2]หน้าผ้า!AS96</f>
        <v>0</v>
      </c>
      <c r="AD87" s="8">
        <f>[2]หน้าผ้า!AT96</f>
        <v>20955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45960</v>
      </c>
      <c r="AK87" s="3">
        <f>[2]หน้าผ้า!DQ96</f>
        <v>45956</v>
      </c>
      <c r="AL87" s="3">
        <f>[2]หน้าผ้า!DR96</f>
        <v>45949</v>
      </c>
      <c r="AM87" s="3">
        <f>[2]หน้าผ้า!DS96</f>
        <v>45957</v>
      </c>
      <c r="AN87" s="3">
        <f>[2]หน้าผ้า!DT96</f>
        <v>45958</v>
      </c>
      <c r="AO87" s="3">
        <f>[2]หน้าผ้า!DU96</f>
        <v>45959</v>
      </c>
      <c r="AP87" s="3">
        <f>[2]หน้าผ้า!DP96</f>
        <v>45955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 t="str">
        <f>[2]หน้าผ้า!AG96</f>
        <v>4/11 10000   10/11   10000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45919</v>
      </c>
      <c r="B88" s="14" t="str">
        <f>[2]หน้าผ้า!B97</f>
        <v>MK68-001121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เฟิร์สช้อย 912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45960</v>
      </c>
      <c r="U88" s="11">
        <f>[2]หน้าผ้า!AA97</f>
        <v>604</v>
      </c>
      <c r="V88" s="10">
        <f>[2]หน้าผ้า!AJ97</f>
        <v>0</v>
      </c>
      <c r="W88" s="10">
        <f>[2]หน้าผ้า!AL97</f>
        <v>604</v>
      </c>
      <c r="X88" s="10">
        <f>[2]หน้าผ้า!AM97</f>
        <v>0</v>
      </c>
      <c r="Y88" s="10">
        <f>[2]หน้าผ้า!AN97</f>
        <v>634.20000000000005</v>
      </c>
      <c r="Z88" s="9" t="str">
        <f>[2]หน้าผ้า!AO97</f>
        <v>WSWT2025800SM</v>
      </c>
      <c r="AA88" s="8">
        <f>[2]หน้าผ้า!AQ97</f>
        <v>632.84100000000012</v>
      </c>
      <c r="AB88" s="8">
        <f>[2]หน้าผ้า!AR97</f>
        <v>632.84100000000012</v>
      </c>
      <c r="AC88" s="8">
        <f>[2]หน้าผ้า!AS97</f>
        <v>0</v>
      </c>
      <c r="AD88" s="8">
        <f>[2]หน้าผ้า!AT97</f>
        <v>632.84100000000012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45960</v>
      </c>
      <c r="AK88" s="3">
        <f>[2]หน้าผ้า!DQ97</f>
        <v>45956</v>
      </c>
      <c r="AL88" s="3">
        <f>[2]หน้าผ้า!DR97</f>
        <v>45949</v>
      </c>
      <c r="AM88" s="3">
        <f>[2]หน้าผ้า!DS97</f>
        <v>45957</v>
      </c>
      <c r="AN88" s="3">
        <f>[2]หน้าผ้า!DT97</f>
        <v>45958</v>
      </c>
      <c r="AO88" s="3">
        <f>[2]หน้าผ้า!DU97</f>
        <v>45959</v>
      </c>
      <c r="AP88" s="3">
        <f>[2]หน้าผ้า!DP97</f>
        <v>45955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45951</v>
      </c>
      <c r="B89" s="14" t="str">
        <f>[2]หน้าผ้า!B98</f>
        <v>MK68-001254</v>
      </c>
      <c r="C89" s="9" t="str">
        <f>[2]หน้าผ้า!E98</f>
        <v>บจก.อินเทคค์ โกลบอล</v>
      </c>
      <c r="D89" s="13" t="str">
        <f>[2]หน้าผ้า!F98</f>
        <v>เฟิร์สช้อย 913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45960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0</v>
      </c>
      <c r="Y89" s="10">
        <f>[2]หน้าผ้า!AN98</f>
        <v>10500</v>
      </c>
      <c r="Z89" s="9" t="str">
        <f>[2]หน้าผ้า!AO98</f>
        <v>WSWT2025800SM</v>
      </c>
      <c r="AA89" s="8">
        <f>[2]หน้าผ้า!AQ98</f>
        <v>10477.5</v>
      </c>
      <c r="AB89" s="8">
        <f>[2]หน้าผ้า!AR98</f>
        <v>10477.5</v>
      </c>
      <c r="AC89" s="8">
        <f>[2]หน้าผ้า!AS98</f>
        <v>0</v>
      </c>
      <c r="AD89" s="8">
        <f>[2]หน้าผ้า!AT98</f>
        <v>10477.5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45960</v>
      </c>
      <c r="AK89" s="3">
        <f>[2]หน้าผ้า!DQ98</f>
        <v>45956</v>
      </c>
      <c r="AL89" s="3">
        <f>[2]หน้าผ้า!DR98</f>
        <v>45949</v>
      </c>
      <c r="AM89" s="3">
        <f>[2]หน้าผ้า!DS98</f>
        <v>45957</v>
      </c>
      <c r="AN89" s="3">
        <f>[2]หน้าผ้า!DT98</f>
        <v>45958</v>
      </c>
      <c r="AO89" s="3">
        <f>[2]หน้าผ้า!DU98</f>
        <v>45959</v>
      </c>
      <c r="AP89" s="3">
        <f>[2]หน้าผ้า!DP98</f>
        <v>45955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45951</v>
      </c>
      <c r="B90" s="14" t="str">
        <f>[2]หน้าผ้า!B99</f>
        <v>MK68-001255</v>
      </c>
      <c r="C90" s="9" t="str">
        <f>[2]หน้าผ้า!E99</f>
        <v>บจก.อินเทคค์ โกลบอล</v>
      </c>
      <c r="D90" s="13" t="str">
        <f>[2]หน้าผ้า!F99</f>
        <v>เฟิร์สช้อย 914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จับจีบ4"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>
        <f>[2]หน้าผ้า!X99</f>
        <v>45960</v>
      </c>
      <c r="U90" s="11">
        <f>[2]หน้าผ้า!AA99</f>
        <v>5040</v>
      </c>
      <c r="V90" s="10">
        <f>[2]หน้าผ้า!AJ99</f>
        <v>0</v>
      </c>
      <c r="W90" s="10">
        <f>[2]หน้าผ้า!AL99</f>
        <v>5040</v>
      </c>
      <c r="X90" s="10">
        <f>[2]หน้าผ้า!AM99</f>
        <v>0</v>
      </c>
      <c r="Y90" s="10">
        <f>[2]หน้าผ้า!AN99</f>
        <v>5292</v>
      </c>
      <c r="Z90" s="9" t="str">
        <f>[2]หน้าผ้า!AO99</f>
        <v>WSWT2025800SM</v>
      </c>
      <c r="AA90" s="8">
        <f>[2]หน้าผ้า!AQ99</f>
        <v>5280.6600000000008</v>
      </c>
      <c r="AB90" s="8">
        <f>[2]หน้าผ้า!AR99</f>
        <v>5280.6600000000008</v>
      </c>
      <c r="AC90" s="8">
        <f>[2]หน้าผ้า!AS99</f>
        <v>0</v>
      </c>
      <c r="AD90" s="8">
        <f>[2]หน้าผ้า!AT99</f>
        <v>5280.6600000000008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45960</v>
      </c>
      <c r="AK90" s="3">
        <f>[2]หน้าผ้า!DQ99</f>
        <v>45956</v>
      </c>
      <c r="AL90" s="3">
        <f>[2]หน้าผ้า!DR99</f>
        <v>45949</v>
      </c>
      <c r="AM90" s="3">
        <f>[2]หน้าผ้า!DS99</f>
        <v>45957</v>
      </c>
      <c r="AN90" s="3">
        <f>[2]หน้าผ้า!DT99</f>
        <v>45958</v>
      </c>
      <c r="AO90" s="3">
        <f>[2]หน้าผ้า!DU99</f>
        <v>45959</v>
      </c>
      <c r="AP90" s="3">
        <f>[2]หน้าผ้า!DP99</f>
        <v>45955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45951</v>
      </c>
      <c r="B91" s="14" t="str">
        <f>[2]หน้าผ้า!B100</f>
        <v>MK68-001255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 911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จับจีบ4"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>
        <f>[2]หน้าผ้า!X100</f>
        <v>45960</v>
      </c>
      <c r="U91" s="11">
        <f>[2]หน้าผ้า!AA100</f>
        <v>5040</v>
      </c>
      <c r="V91" s="10">
        <f>[2]หน้าผ้า!AJ100</f>
        <v>0</v>
      </c>
      <c r="W91" s="10">
        <f>[2]หน้าผ้า!AL100</f>
        <v>5040</v>
      </c>
      <c r="X91" s="10">
        <f>[2]หน้าผ้า!AM100</f>
        <v>0</v>
      </c>
      <c r="Y91" s="10">
        <f>[2]หน้าผ้า!AN100</f>
        <v>5292</v>
      </c>
      <c r="Z91" s="9" t="str">
        <f>[2]หน้าผ้า!AO100</f>
        <v>WSWT2025800SM</v>
      </c>
      <c r="AA91" s="8">
        <f>[2]หน้าผ้า!AQ100</f>
        <v>5280.6600000000008</v>
      </c>
      <c r="AB91" s="8">
        <f>[2]หน้าผ้า!AR100</f>
        <v>5280.6600000000008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5280.6600000000008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45960</v>
      </c>
      <c r="AK91" s="3">
        <f>[2]หน้าผ้า!DQ100</f>
        <v>45956</v>
      </c>
      <c r="AL91" s="3">
        <f>[2]หน้าผ้า!DR100</f>
        <v>45949</v>
      </c>
      <c r="AM91" s="3">
        <f>[2]หน้าผ้า!DS100</f>
        <v>45957</v>
      </c>
      <c r="AN91" s="3">
        <f>[2]หน้าผ้า!DT100</f>
        <v>45958</v>
      </c>
      <c r="AO91" s="3">
        <f>[2]หน้าผ้า!DU100</f>
        <v>45959</v>
      </c>
      <c r="AP91" s="3">
        <f>[2]หน้าผ้า!DP100</f>
        <v>45955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45951</v>
      </c>
      <c r="B92" s="14" t="str">
        <f>[2]หน้าผ้า!B101</f>
        <v>MK68-001256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912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จับจีบ4"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>
        <f>[2]หน้าผ้า!X101</f>
        <v>45960</v>
      </c>
      <c r="U92" s="11">
        <f>[2]หน้าผ้า!AA101</f>
        <v>10000</v>
      </c>
      <c r="V92" s="10">
        <f>[2]หน้าผ้า!AJ101</f>
        <v>0</v>
      </c>
      <c r="W92" s="10">
        <f>[2]หน้าผ้า!AL101</f>
        <v>10000</v>
      </c>
      <c r="X92" s="10">
        <f>[2]หน้าผ้า!AM101</f>
        <v>0</v>
      </c>
      <c r="Y92" s="10">
        <f>[2]หน้าผ้า!AN101</f>
        <v>10500</v>
      </c>
      <c r="Z92" s="9" t="str">
        <f>[2]หน้าผ้า!AO101</f>
        <v>WSWT2025800SM</v>
      </c>
      <c r="AA92" s="8">
        <f>[2]หน้าผ้า!AQ101</f>
        <v>10477.5</v>
      </c>
      <c r="AB92" s="8">
        <f>[2]หน้าผ้า!AR101</f>
        <v>10477.5</v>
      </c>
      <c r="AC92" s="8">
        <f>[2]หน้าผ้า!AS101</f>
        <v>0</v>
      </c>
      <c r="AD92" s="8">
        <f>[2]หน้าผ้า!AT101</f>
        <v>10477.5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45960</v>
      </c>
      <c r="AK92" s="3">
        <f>[2]หน้าผ้า!DQ101</f>
        <v>45956</v>
      </c>
      <c r="AL92" s="3">
        <f>[2]หน้าผ้า!DR101</f>
        <v>45949</v>
      </c>
      <c r="AM92" s="3">
        <f>[2]หน้าผ้า!DS101</f>
        <v>45957</v>
      </c>
      <c r="AN92" s="3">
        <f>[2]หน้าผ้า!DT101</f>
        <v>45958</v>
      </c>
      <c r="AO92" s="3">
        <f>[2]หน้าผ้า!DU101</f>
        <v>45959</v>
      </c>
      <c r="AP92" s="3">
        <f>[2]หน้าผ้า!DP101</f>
        <v>45955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45919</v>
      </c>
      <c r="B93" s="14" t="str">
        <f>[2]หน้าผ้า!B102</f>
        <v>MK68-001123</v>
      </c>
      <c r="C93" s="9" t="str">
        <f>[2]หน้าผ้า!E102</f>
        <v>บจก.อินเทคค์ โกลบอล</v>
      </c>
      <c r="D93" s="13" t="str">
        <f>[2]หน้าผ้า!F102</f>
        <v>เพอเฟคค์ 912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จับจีบ4"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>
        <f>[2]หน้าผ้า!X102</f>
        <v>45960</v>
      </c>
      <c r="U93" s="11">
        <f>[2]หน้าผ้า!AA102</f>
        <v>928</v>
      </c>
      <c r="V93" s="10">
        <f>[2]หน้าผ้า!AJ102</f>
        <v>0</v>
      </c>
      <c r="W93" s="10">
        <f>[2]หน้าผ้า!AL102</f>
        <v>928</v>
      </c>
      <c r="X93" s="10">
        <f>[2]หน้าผ้า!AM102</f>
        <v>0</v>
      </c>
      <c r="Y93" s="10">
        <f>[2]หน้าผ้า!AN102</f>
        <v>974.40000000000009</v>
      </c>
      <c r="Z93" s="9" t="str">
        <f>[2]หน้าผ้า!AO102</f>
        <v>WSWT2025800SM</v>
      </c>
      <c r="AA93" s="8">
        <f>[2]หน้าผ้า!AQ102</f>
        <v>972.31200000000001</v>
      </c>
      <c r="AB93" s="8">
        <f>[2]หน้าผ้า!AR102</f>
        <v>972.31200000000001</v>
      </c>
      <c r="AC93" s="8">
        <f>[2]หน้าผ้า!AS102</f>
        <v>0</v>
      </c>
      <c r="AD93" s="8">
        <f>[2]หน้าผ้า!AT102</f>
        <v>972.31200000000001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45960</v>
      </c>
      <c r="AK93" s="3">
        <f>[2]หน้าผ้า!DQ102</f>
        <v>45956</v>
      </c>
      <c r="AL93" s="3">
        <f>[2]หน้าผ้า!DR102</f>
        <v>45949</v>
      </c>
      <c r="AM93" s="3">
        <f>[2]หน้าผ้า!DS102</f>
        <v>45957</v>
      </c>
      <c r="AN93" s="3">
        <f>[2]หน้าผ้า!DT102</f>
        <v>45958</v>
      </c>
      <c r="AO93" s="3">
        <f>[2]หน้าผ้า!DU102</f>
        <v>45959</v>
      </c>
      <c r="AP93" s="3">
        <f>[2]หน้าผ้า!DP102</f>
        <v>45955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 t="str">
        <f>[2]หน้าผ้า!AG102</f>
        <v>ลบสีจำนวนมาก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45951</v>
      </c>
      <c r="B94" s="14" t="str">
        <f>[2]หน้าผ้า!B103</f>
        <v>MK68-001256</v>
      </c>
      <c r="C94" s="9" t="str">
        <f>[2]หน้าผ้า!E103</f>
        <v>บจก.อินเทคค์ โกลบอล</v>
      </c>
      <c r="D94" s="13" t="str">
        <f>[2]หน้าผ้า!F103</f>
        <v>เพอเฟคค์ 914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จับจีบ4"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>
        <f>[2]หน้าผ้า!X103</f>
        <v>45960</v>
      </c>
      <c r="U94" s="11">
        <f>[2]หน้าผ้า!AA103</f>
        <v>20000</v>
      </c>
      <c r="V94" s="10">
        <f>[2]หน้าผ้า!AJ103</f>
        <v>0</v>
      </c>
      <c r="W94" s="10">
        <f>[2]หน้าผ้า!AL103</f>
        <v>20000</v>
      </c>
      <c r="X94" s="10">
        <f>[2]หน้าผ้า!AM103</f>
        <v>0</v>
      </c>
      <c r="Y94" s="10">
        <f>[2]หน้าผ้า!AN103</f>
        <v>21000</v>
      </c>
      <c r="Z94" s="9" t="str">
        <f>[2]หน้าผ้า!AO103</f>
        <v>WSWT2025800SM</v>
      </c>
      <c r="AA94" s="8">
        <f>[2]หน้าผ้า!AQ103</f>
        <v>20955</v>
      </c>
      <c r="AB94" s="8">
        <f>[2]หน้าผ้า!AR103</f>
        <v>13246</v>
      </c>
      <c r="AC94" s="8">
        <f>[2]หน้าผ้า!AS103</f>
        <v>7709</v>
      </c>
      <c r="AD94" s="8">
        <f>[2]หน้าผ้า!AT103</f>
        <v>0</v>
      </c>
      <c r="AE94" s="8">
        <f>[2]หน้าผ้า!AU103</f>
        <v>20955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45960</v>
      </c>
      <c r="AK94" s="3">
        <f>[2]หน้าผ้า!DQ103</f>
        <v>45956</v>
      </c>
      <c r="AL94" s="3">
        <f>[2]หน้าผ้า!DR103</f>
        <v>45949</v>
      </c>
      <c r="AM94" s="3">
        <f>[2]หน้าผ้า!DS103</f>
        <v>45957</v>
      </c>
      <c r="AN94" s="3">
        <f>[2]หน้าผ้า!DT103</f>
        <v>45958</v>
      </c>
      <c r="AO94" s="3">
        <f>[2]หน้าผ้า!DU103</f>
        <v>45959</v>
      </c>
      <c r="AP94" s="3">
        <f>[2]หน้าผ้า!DP103</f>
        <v>45955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 t="str">
        <f>[2]หน้าผ้า!AG103</f>
        <v>3/11  10000    10/11   10000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582.45777777777766</v>
      </c>
    </row>
    <row r="95" spans="1:56" ht="27.75" customHeight="1" x14ac:dyDescent="0.45">
      <c r="A95" s="3">
        <f>[2]หน้าผ้า!C104</f>
        <v>45919</v>
      </c>
      <c r="B95" s="14" t="str">
        <f>[2]หน้าผ้า!B104</f>
        <v>MK68-001122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914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จับจีบ4"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>
        <f>[2]หน้าผ้า!X104</f>
        <v>45960</v>
      </c>
      <c r="U95" s="11">
        <f>[2]หน้าผ้า!AA104</f>
        <v>1174</v>
      </c>
      <c r="V95" s="10">
        <f>[2]หน้าผ้า!AJ104</f>
        <v>0</v>
      </c>
      <c r="W95" s="10">
        <f>[2]หน้าผ้า!AL104</f>
        <v>1174</v>
      </c>
      <c r="X95" s="10">
        <f>[2]หน้าผ้า!AM104</f>
        <v>0</v>
      </c>
      <c r="Y95" s="10">
        <f>[2]หน้าผ้า!AN104</f>
        <v>1232.7</v>
      </c>
      <c r="Z95" s="9" t="str">
        <f>[2]หน้าผ้า!AO104</f>
        <v>WSWT2025800SM</v>
      </c>
      <c r="AA95" s="8">
        <f>[2]หน้าผ้า!AQ104</f>
        <v>1230.0585000000003</v>
      </c>
      <c r="AB95" s="8">
        <f>[2]หน้าผ้า!AR104</f>
        <v>0</v>
      </c>
      <c r="AC95" s="8">
        <f>[2]หน้าผ้า!AS104</f>
        <v>1230.0585000000003</v>
      </c>
      <c r="AD95" s="8">
        <f>[2]หน้าผ้า!AT104</f>
        <v>0</v>
      </c>
      <c r="AE95" s="8">
        <f>[2]หน้าผ้า!AU104</f>
        <v>1230.0585000000003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45960</v>
      </c>
      <c r="AK95" s="3">
        <f>[2]หน้าผ้า!DQ104</f>
        <v>45956</v>
      </c>
      <c r="AL95" s="3">
        <f>[2]หน้าผ้า!DR104</f>
        <v>45949</v>
      </c>
      <c r="AM95" s="3">
        <f>[2]หน้าผ้า!DS104</f>
        <v>45957</v>
      </c>
      <c r="AN95" s="3">
        <f>[2]หน้าผ้า!DT104</f>
        <v>45958</v>
      </c>
      <c r="AO95" s="3">
        <f>[2]หน้าผ้า!DU104</f>
        <v>45959</v>
      </c>
      <c r="AP95" s="3">
        <f>[2]หน้าผ้า!DP104</f>
        <v>45955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92.937753333333347</v>
      </c>
    </row>
    <row r="96" spans="1:56" ht="27.75" customHeight="1" x14ac:dyDescent="0.45">
      <c r="A96" s="3">
        <f>[2]หน้าผ้า!C105</f>
        <v>45951</v>
      </c>
      <c r="B96" s="14" t="str">
        <f>[2]หน้าผ้า!B105</f>
        <v>MK68-001257</v>
      </c>
      <c r="C96" s="9" t="str">
        <f>[2]หน้าผ้า!E105</f>
        <v>บจก.อินเทคค์ โกลบอล</v>
      </c>
      <c r="D96" s="13" t="str">
        <f>[2]หน้าผ้า!F105</f>
        <v>เพอเฟคค์ 913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จับจีบ4"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>
        <f>[2]หน้าผ้า!X105</f>
        <v>45960</v>
      </c>
      <c r="U96" s="11">
        <f>[2]หน้าผ้า!AA105</f>
        <v>30000</v>
      </c>
      <c r="V96" s="10">
        <f>[2]หน้าผ้า!AJ105</f>
        <v>0</v>
      </c>
      <c r="W96" s="10">
        <f>[2]หน้าผ้า!AL105</f>
        <v>30000</v>
      </c>
      <c r="X96" s="10">
        <f>[2]หน้าผ้า!AM105</f>
        <v>0</v>
      </c>
      <c r="Y96" s="10">
        <f>[2]หน้าผ้า!AN105</f>
        <v>31500</v>
      </c>
      <c r="Z96" s="9" t="str">
        <f>[2]หน้าผ้า!AO105</f>
        <v>WSWT2025800SM</v>
      </c>
      <c r="AA96" s="8">
        <f>[2]หน้าผ้า!AQ105</f>
        <v>31432.500000000004</v>
      </c>
      <c r="AB96" s="8">
        <f>[2]หน้าผ้า!AR105</f>
        <v>0</v>
      </c>
      <c r="AC96" s="8">
        <f>[2]หน้าผ้า!AS105</f>
        <v>31432.500000000004</v>
      </c>
      <c r="AD96" s="8">
        <f>[2]หน้าผ้า!AT105</f>
        <v>0</v>
      </c>
      <c r="AE96" s="8">
        <f>[2]หน้าผ้า!AU105</f>
        <v>31432.500000000004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45960</v>
      </c>
      <c r="AK96" s="3">
        <f>[2]หน้าผ้า!DQ105</f>
        <v>45956</v>
      </c>
      <c r="AL96" s="3">
        <f>[2]หน้าผ้า!DR105</f>
        <v>45949</v>
      </c>
      <c r="AM96" s="3">
        <f>[2]หน้าผ้า!DS105</f>
        <v>45957</v>
      </c>
      <c r="AN96" s="3">
        <f>[2]หน้าผ้า!DT105</f>
        <v>45958</v>
      </c>
      <c r="AO96" s="3">
        <f>[2]หน้าผ้า!DU105</f>
        <v>45959</v>
      </c>
      <c r="AP96" s="3">
        <f>[2]หน้าผ้า!DP105</f>
        <v>45955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 t="str">
        <f>[2]หน้าผ้า!AG105</f>
        <v>3/11,10000  10/11,10000  17/11 ,10000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2374.8999999999996</v>
      </c>
    </row>
    <row r="97" spans="1:56" ht="27.75" customHeight="1" x14ac:dyDescent="0.45">
      <c r="A97" s="3">
        <f>[2]หน้าผ้า!C106</f>
        <v>45919</v>
      </c>
      <c r="B97" s="14" t="str">
        <f>[2]หน้าผ้า!B106</f>
        <v>MK68-001124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913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>
        <f>[2]หน้าผ้า!X106</f>
        <v>45960</v>
      </c>
      <c r="U97" s="11">
        <f>[2]หน้าผ้า!AA106</f>
        <v>1933</v>
      </c>
      <c r="V97" s="10">
        <f>[2]หน้าผ้า!AJ106</f>
        <v>0</v>
      </c>
      <c r="W97" s="10">
        <f>[2]หน้าผ้า!AL106</f>
        <v>1933</v>
      </c>
      <c r="X97" s="10">
        <f>[2]หน้าผ้า!AM106</f>
        <v>0</v>
      </c>
      <c r="Y97" s="10">
        <f>[2]หน้าผ้า!AN106</f>
        <v>2029.65</v>
      </c>
      <c r="Z97" s="9" t="str">
        <f>[2]หน้าผ้า!AO106</f>
        <v>WSWT2025800SM</v>
      </c>
      <c r="AA97" s="8">
        <f>[2]หน้าผ้า!AQ106</f>
        <v>2025.3007500000003</v>
      </c>
      <c r="AB97" s="8">
        <f>[2]หน้าผ้า!AR106</f>
        <v>2025.3007500000003</v>
      </c>
      <c r="AC97" s="8">
        <f>[2]หน้าผ้า!AS106</f>
        <v>0</v>
      </c>
      <c r="AD97" s="8">
        <f>[2]หน้าผ้า!AT106</f>
        <v>2025.3007500000003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45960</v>
      </c>
      <c r="AK97" s="3">
        <f>[2]หน้าผ้า!DQ106</f>
        <v>45956</v>
      </c>
      <c r="AL97" s="3">
        <f>[2]หน้าผ้า!DR106</f>
        <v>45949</v>
      </c>
      <c r="AM97" s="3">
        <f>[2]หน้าผ้า!DS106</f>
        <v>45957</v>
      </c>
      <c r="AN97" s="3">
        <f>[2]หน้าผ้า!DT106</f>
        <v>45958</v>
      </c>
      <c r="AO97" s="3">
        <f>[2]หน้าผ้า!DU106</f>
        <v>45959</v>
      </c>
      <c r="AP97" s="3">
        <f>[2]หน้าผ้า!DP106</f>
        <v>45955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45951</v>
      </c>
      <c r="B98" s="14" t="str">
        <f>[2]หน้าผ้า!B107</f>
        <v>MK68-001262</v>
      </c>
      <c r="C98" s="9" t="str">
        <f>[2]หน้าผ้า!E107</f>
        <v>บจก.อินเทคค์ โกลบอล</v>
      </c>
      <c r="D98" s="13" t="str">
        <f>[2]หน้าผ้า!F107</f>
        <v>สุบรรณ 222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จับจีบ3.5"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45960</v>
      </c>
      <c r="U98" s="11">
        <f>[2]หน้าผ้า!AA107</f>
        <v>5040</v>
      </c>
      <c r="V98" s="10">
        <f>[2]หน้าผ้า!AJ107</f>
        <v>0</v>
      </c>
      <c r="W98" s="10">
        <f>[2]หน้าผ้า!AL107</f>
        <v>5040</v>
      </c>
      <c r="X98" s="10">
        <f>[2]หน้าผ้า!AM107</f>
        <v>0</v>
      </c>
      <c r="Y98" s="10">
        <f>[2]หน้าผ้า!AN107</f>
        <v>5292</v>
      </c>
      <c r="Z98" s="9" t="str">
        <f>[2]หน้าผ้า!AO107</f>
        <v>WSWT2025800SM</v>
      </c>
      <c r="AA98" s="8">
        <f>[2]หน้าผ้า!AQ107</f>
        <v>5280.6600000000008</v>
      </c>
      <c r="AB98" s="8">
        <f>[2]หน้าผ้า!AR107</f>
        <v>5280.6600000000008</v>
      </c>
      <c r="AC98" s="8">
        <f>[2]หน้าผ้า!AS107</f>
        <v>0</v>
      </c>
      <c r="AD98" s="8">
        <f>[2]หน้าผ้า!AT107</f>
        <v>5280.6600000000008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45960</v>
      </c>
      <c r="AK98" s="3">
        <f>[2]หน้าผ้า!DQ107</f>
        <v>45956</v>
      </c>
      <c r="AL98" s="3">
        <f>[2]หน้าผ้า!DR107</f>
        <v>45949</v>
      </c>
      <c r="AM98" s="3">
        <f>[2]หน้าผ้า!DS107</f>
        <v>45957</v>
      </c>
      <c r="AN98" s="3">
        <f>[2]หน้าผ้า!DT107</f>
        <v>45958</v>
      </c>
      <c r="AO98" s="3">
        <f>[2]หน้าผ้า!DU107</f>
        <v>45959</v>
      </c>
      <c r="AP98" s="3">
        <f>[2]หน้าผ้า!DP107</f>
        <v>45955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45951</v>
      </c>
      <c r="B99" s="14" t="str">
        <f>[2]หน้าผ้า!B108</f>
        <v>MK68-001262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333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จับจีบ3.5"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>
        <f>[2]หน้าผ้า!X108</f>
        <v>45960</v>
      </c>
      <c r="U99" s="11">
        <f>[2]หน้าผ้า!AA108</f>
        <v>5040</v>
      </c>
      <c r="V99" s="10">
        <f>[2]หน้าผ้า!AJ108</f>
        <v>0</v>
      </c>
      <c r="W99" s="10">
        <f>[2]หน้าผ้า!AL108</f>
        <v>5040</v>
      </c>
      <c r="X99" s="10">
        <f>[2]หน้าผ้า!AM108</f>
        <v>0</v>
      </c>
      <c r="Y99" s="10">
        <f>[2]หน้าผ้า!AN108</f>
        <v>5292</v>
      </c>
      <c r="Z99" s="9" t="str">
        <f>[2]หน้าผ้า!AO108</f>
        <v>WSWT2025800SM</v>
      </c>
      <c r="AA99" s="8">
        <f>[2]หน้าผ้า!AQ108</f>
        <v>5280.6600000000008</v>
      </c>
      <c r="AB99" s="8">
        <f>[2]หน้าผ้า!AR108</f>
        <v>5280.6600000000008</v>
      </c>
      <c r="AC99" s="8">
        <f>[2]หน้าผ้า!AS108</f>
        <v>0</v>
      </c>
      <c r="AD99" s="8">
        <f>[2]หน้าผ้า!AT108</f>
        <v>5280.6600000000008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45960</v>
      </c>
      <c r="AK99" s="3">
        <f>[2]หน้าผ้า!DQ108</f>
        <v>45956</v>
      </c>
      <c r="AL99" s="3">
        <f>[2]หน้าผ้า!DR108</f>
        <v>45949</v>
      </c>
      <c r="AM99" s="3">
        <f>[2]หน้าผ้า!DS108</f>
        <v>45957</v>
      </c>
      <c r="AN99" s="3">
        <f>[2]หน้าผ้า!DT108</f>
        <v>45958</v>
      </c>
      <c r="AO99" s="3">
        <f>[2]หน้าผ้า!DU108</f>
        <v>45959</v>
      </c>
      <c r="AP99" s="3">
        <f>[2]หน้าผ้า!DP108</f>
        <v>45955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45951</v>
      </c>
      <c r="B100" s="14" t="str">
        <f>[2]หน้าผ้า!B109</f>
        <v>MK68-001263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เฟิร์สคลาส 912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>
        <f>[2]หน้าผ้า!X109</f>
        <v>45960</v>
      </c>
      <c r="U100" s="11">
        <f>[2]หน้าผ้า!AA109</f>
        <v>5040</v>
      </c>
      <c r="V100" s="10">
        <f>[2]หน้าผ้า!AJ109</f>
        <v>0</v>
      </c>
      <c r="W100" s="10">
        <f>[2]หน้าผ้า!AL109</f>
        <v>5040</v>
      </c>
      <c r="X100" s="10">
        <f>[2]หน้าผ้า!AM109</f>
        <v>0</v>
      </c>
      <c r="Y100" s="10">
        <f>[2]หน้าผ้า!AN109</f>
        <v>5292</v>
      </c>
      <c r="Z100" s="9" t="str">
        <f>[2]หน้าผ้า!AO109</f>
        <v>WSWT2025800SM</v>
      </c>
      <c r="AA100" s="8">
        <f>[2]หน้าผ้า!AQ109</f>
        <v>5139.8424000000005</v>
      </c>
      <c r="AB100" s="8">
        <f>[2]หน้าผ้า!AR109</f>
        <v>5139.8424000000005</v>
      </c>
      <c r="AC100" s="8">
        <f>[2]หน้าผ้า!AS109</f>
        <v>0</v>
      </c>
      <c r="AD100" s="8">
        <f>[2]หน้าผ้า!AT109</f>
        <v>5139.8424000000005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45960</v>
      </c>
      <c r="AK100" s="3">
        <f>[2]หน้าผ้า!DQ109</f>
        <v>45956</v>
      </c>
      <c r="AL100" s="3">
        <f>[2]หน้าผ้า!DR109</f>
        <v>45949</v>
      </c>
      <c r="AM100" s="3">
        <f>[2]หน้าผ้า!DS109</f>
        <v>45957</v>
      </c>
      <c r="AN100" s="3">
        <f>[2]หน้าผ้า!DT109</f>
        <v>45958</v>
      </c>
      <c r="AO100" s="3">
        <f>[2]หน้าผ้า!DU109</f>
        <v>45959</v>
      </c>
      <c r="AP100" s="3">
        <f>[2]หน้าผ้า!DP109</f>
        <v>45955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 t="str">
        <f>[2]หน้าผ้า!F110</f>
        <v>007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45961</v>
      </c>
      <c r="U101" s="11">
        <f>[2]หน้าผ้า!AA110</f>
        <v>2500</v>
      </c>
      <c r="V101" s="10">
        <f>[2]หน้าผ้า!AJ110</f>
        <v>2500</v>
      </c>
      <c r="W101" s="10">
        <f>[2]หน้าผ้า!AL110</f>
        <v>0</v>
      </c>
      <c r="X101" s="10">
        <f>[2]หน้าผ้า!AM110</f>
        <v>2550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45961</v>
      </c>
      <c r="AK101" s="3">
        <f>[2]หน้าผ้า!DQ110</f>
        <v>45957</v>
      </c>
      <c r="AL101" s="3">
        <f>[2]หน้าผ้า!DR110</f>
        <v>45950</v>
      </c>
      <c r="AM101" s="3">
        <f>[2]หน้าผ้า!DS110</f>
        <v>45958</v>
      </c>
      <c r="AN101" s="3">
        <f>[2]หน้าผ้า!DT110</f>
        <v>45959</v>
      </c>
      <c r="AO101" s="3">
        <f>[2]หน้าผ้า!DU110</f>
        <v>45960</v>
      </c>
      <c r="AP101" s="3">
        <f>[2]หน้าผ้า!DP110</f>
        <v>45956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45911</v>
      </c>
      <c r="B102" s="14" t="str">
        <f>[2]หน้าผ้า!B111</f>
        <v>MK68-001106</v>
      </c>
      <c r="C102" s="9" t="str">
        <f>[2]หน้าผ้า!E111</f>
        <v>บจก.เอพีเอ็ม อะโกร</v>
      </c>
      <c r="D102" s="13" t="str">
        <f>[2]หน้าผ้า!F111</f>
        <v>วี-ฟีด วี 06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45961</v>
      </c>
      <c r="U102" s="11">
        <f>[2]หน้าผ้า!AA111</f>
        <v>3000</v>
      </c>
      <c r="V102" s="10">
        <f>[2]หน้าผ้า!AJ111</f>
        <v>3000</v>
      </c>
      <c r="W102" s="10">
        <f>[2]หน้าผ้า!AL111</f>
        <v>0</v>
      </c>
      <c r="X102" s="10">
        <f>[2]หน้าผ้า!AM111</f>
        <v>3100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45961</v>
      </c>
      <c r="AK102" s="3">
        <f>[2]หน้าผ้า!DQ111</f>
        <v>45957</v>
      </c>
      <c r="AL102" s="3">
        <f>[2]หน้าผ้า!DR111</f>
        <v>45950</v>
      </c>
      <c r="AM102" s="3">
        <f>[2]หน้าผ้า!DS111</f>
        <v>45958</v>
      </c>
      <c r="AN102" s="3">
        <f>[2]หน้าผ้า!DT111</f>
        <v>45959</v>
      </c>
      <c r="AO102" s="3">
        <f>[2]หน้าผ้า!DU111</f>
        <v>45960</v>
      </c>
      <c r="AP102" s="3">
        <f>[2]หน้าผ้า!DP111</f>
        <v>45956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45891</v>
      </c>
      <c r="B103" s="14" t="str">
        <f>[2]หน้าผ้า!B112</f>
        <v>MK68-001035</v>
      </c>
      <c r="C103" s="9" t="str">
        <f>[2]หน้าผ้า!E112</f>
        <v>บจก.เอสพีเอ็ม อาหารสัตว์</v>
      </c>
      <c r="D103" s="13" t="str">
        <f>[2]หน้าผ้า!F112</f>
        <v>นาโน 02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>
        <f>[2]หน้าผ้า!X112</f>
        <v>45962</v>
      </c>
      <c r="U103" s="11">
        <f>[2]หน้าผ้า!AA112</f>
        <v>6000</v>
      </c>
      <c r="V103" s="10">
        <f>[2]หน้าผ้า!AJ112</f>
        <v>5500</v>
      </c>
      <c r="W103" s="10">
        <f>[2]หน้าผ้า!AL112</f>
        <v>500</v>
      </c>
      <c r="X103" s="10">
        <f>[2]หน้าผ้า!AM112</f>
        <v>9455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5</v>
      </c>
      <c r="AJ103" s="3">
        <f>[2]หน้าผ้า!DN112</f>
        <v>45962</v>
      </c>
      <c r="AK103" s="3">
        <f>[2]หน้าผ้า!DQ112</f>
        <v>45957</v>
      </c>
      <c r="AL103" s="3">
        <f>[2]หน้าผ้า!DR112</f>
        <v>45950</v>
      </c>
      <c r="AM103" s="3">
        <f>[2]หน้าผ้า!DS112</f>
        <v>45958</v>
      </c>
      <c r="AN103" s="3">
        <f>[2]หน้าผ้า!DT112</f>
        <v>45959</v>
      </c>
      <c r="AO103" s="3">
        <f>[2]หน้าผ้า!DU112</f>
        <v>45960</v>
      </c>
      <c r="AP103" s="3">
        <f>[2]หน้าผ้า!DP112</f>
        <v>45957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8500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45916</v>
      </c>
      <c r="B104" s="14" t="str">
        <f>[2]หน้าผ้า!B113</f>
        <v>MK68-001119</v>
      </c>
      <c r="C104" s="9" t="str">
        <f>[2]หน้าผ้า!E113</f>
        <v>บจก.ซันฟีด</v>
      </c>
      <c r="D104" s="13">
        <f>[2]หน้าผ้า!F113</f>
        <v>952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ไม่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45964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5518.15</v>
      </c>
      <c r="AB104" s="8">
        <f>[2]หน้าผ้า!AR113</f>
        <v>5518.15</v>
      </c>
      <c r="AC104" s="8">
        <f>[2]หน้าผ้า!AS113</f>
        <v>0</v>
      </c>
      <c r="AD104" s="8">
        <f>[2]หน้าผ้า!AT113</f>
        <v>5518.15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45964</v>
      </c>
      <c r="AK104" s="3">
        <f>[2]หน้าผ้า!DQ113</f>
        <v>45960</v>
      </c>
      <c r="AL104" s="3">
        <f>[2]หน้าผ้า!DR113</f>
        <v>45953</v>
      </c>
      <c r="AM104" s="3">
        <f>[2]หน้าผ้า!DS113</f>
        <v>45961</v>
      </c>
      <c r="AN104" s="3">
        <f>[2]หน้าผ้า!DT113</f>
        <v>45962</v>
      </c>
      <c r="AO104" s="3">
        <f>[2]หน้าผ้า!DU113</f>
        <v>45963</v>
      </c>
      <c r="AP104" s="3">
        <f>[2]หน้าผ้า!DP113</f>
        <v>45959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45916</v>
      </c>
      <c r="B105" s="14" t="str">
        <f>[2]หน้าผ้า!B114</f>
        <v>MK68-001119</v>
      </c>
      <c r="C105" s="9" t="str">
        <f>[2]หน้าผ้า!E114</f>
        <v>บจก.ซันฟีด</v>
      </c>
      <c r="D105" s="13">
        <f>[2]หน้าผ้า!F114</f>
        <v>956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ไม่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45965</v>
      </c>
      <c r="U105" s="11">
        <f>[2]หน้าผ้า!AA114</f>
        <v>2500</v>
      </c>
      <c r="V105" s="10">
        <f>[2]หน้าผ้า!AJ114</f>
        <v>1371</v>
      </c>
      <c r="W105" s="10">
        <f>[2]หน้าผ้า!AL114</f>
        <v>1129</v>
      </c>
      <c r="X105" s="10">
        <f>[2]หน้าผ้า!AM114</f>
        <v>0</v>
      </c>
      <c r="Y105" s="10">
        <f>[2]หน้าผ้า!AN114</f>
        <v>1185.45</v>
      </c>
      <c r="Z105" s="9" t="str">
        <f>[2]หน้าผ้า!AO114</f>
        <v>WSWT2025800SM</v>
      </c>
      <c r="AA105" s="8">
        <f>[2]หน้าผ้า!AQ114</f>
        <v>1245.9982699999998</v>
      </c>
      <c r="AB105" s="8">
        <f>[2]หน้าผ้า!AR114</f>
        <v>0</v>
      </c>
      <c r="AC105" s="8">
        <f>[2]หน้าผ้า!AS114</f>
        <v>1245.9982699999998</v>
      </c>
      <c r="AD105" s="8">
        <f>[2]หน้าผ้า!AT114</f>
        <v>0</v>
      </c>
      <c r="AE105" s="8">
        <f>[2]หน้าผ้า!AU114</f>
        <v>1245.9982699999998</v>
      </c>
      <c r="AF105" s="8">
        <f>[2]หน้าผ้า!AI114</f>
        <v>0</v>
      </c>
      <c r="AG105" s="1" t="str">
        <f>[3]หน้าผ้า!DC117</f>
        <v>พิมพ์ไม่ครบ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45965</v>
      </c>
      <c r="AK105" s="3">
        <f>[2]หน้าผ้า!DQ114</f>
        <v>45961</v>
      </c>
      <c r="AL105" s="3">
        <f>[2]หน้าผ้า!DR114</f>
        <v>45954</v>
      </c>
      <c r="AM105" s="3">
        <f>[2]หน้าผ้า!DS114</f>
        <v>45962</v>
      </c>
      <c r="AN105" s="3">
        <f>[2]หน้าผ้า!DT114</f>
        <v>45963</v>
      </c>
      <c r="AO105" s="3">
        <f>[2]หน้าผ้า!DU114</f>
        <v>45964</v>
      </c>
      <c r="AP105" s="3">
        <f>[2]หน้าผ้า!DP114</f>
        <v>45960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94.142091511111104</v>
      </c>
    </row>
    <row r="106" spans="1:56" ht="27.75" customHeight="1" x14ac:dyDescent="0.45">
      <c r="A106" s="3">
        <f>[2]หน้าผ้า!C115</f>
        <v>45916</v>
      </c>
      <c r="B106" s="14" t="str">
        <f>[2]หน้าผ้า!B115</f>
        <v>MK68-001119</v>
      </c>
      <c r="C106" s="9" t="str">
        <f>[2]หน้าผ้า!E115</f>
        <v>บจก.ซันฟีด</v>
      </c>
      <c r="D106" s="13">
        <f>[2]หน้าผ้า!F115</f>
        <v>953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+</v>
      </c>
      <c r="K106" s="9">
        <f>[2]หน้าผ้า!N115</f>
        <v>0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 xml:space="preserve">300กระสอบแบนเต็มใบ </v>
      </c>
      <c r="T106" s="12">
        <f>[2]หน้าผ้า!X115</f>
        <v>45965</v>
      </c>
      <c r="U106" s="11">
        <f>[2]หน้าผ้า!AA115</f>
        <v>5000</v>
      </c>
      <c r="V106" s="10">
        <f>[2]หน้าผ้า!AJ115</f>
        <v>4750</v>
      </c>
      <c r="W106" s="10">
        <f>[2]หน้าผ้า!AL115</f>
        <v>250</v>
      </c>
      <c r="X106" s="10">
        <f>[2]หน้าผ้า!AM115</f>
        <v>5482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45965</v>
      </c>
      <c r="AK106" s="3">
        <f>[2]หน้าผ้า!DQ115</f>
        <v>45961</v>
      </c>
      <c r="AL106" s="3">
        <f>[2]หน้าผ้า!DR115</f>
        <v>45954</v>
      </c>
      <c r="AM106" s="3">
        <f>[2]หน้าผ้า!DS115</f>
        <v>45962</v>
      </c>
      <c r="AN106" s="3">
        <f>[2]หน้าผ้า!DT115</f>
        <v>45963</v>
      </c>
      <c r="AO106" s="3">
        <f>[2]หน้าผ้า!DU115</f>
        <v>45964</v>
      </c>
      <c r="AP106" s="3">
        <f>[2]หน้าผ้า!DP115</f>
        <v>45960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45916</v>
      </c>
      <c r="B107" s="14" t="str">
        <f>[2]หน้าผ้า!B116</f>
        <v>MK68-001119</v>
      </c>
      <c r="C107" s="9" t="str">
        <f>[2]หน้าผ้า!E116</f>
        <v>บจก.ซันฟีด</v>
      </c>
      <c r="D107" s="13" t="str">
        <f>[2]หน้าผ้า!F116</f>
        <v>ขุนศึกเบอร์ 2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+</v>
      </c>
      <c r="K107" s="9">
        <f>[2]หน้าผ้า!N116</f>
        <v>0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45965</v>
      </c>
      <c r="U107" s="11">
        <f>[2]หน้าผ้า!AA116</f>
        <v>5000</v>
      </c>
      <c r="V107" s="10">
        <f>[2]หน้าผ้า!AJ116</f>
        <v>4900</v>
      </c>
      <c r="W107" s="10">
        <f>[2]หน้าผ้า!AL116</f>
        <v>100</v>
      </c>
      <c r="X107" s="10">
        <f>[2]หน้าผ้า!AM116</f>
        <v>5385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45965</v>
      </c>
      <c r="AK107" s="3">
        <f>[2]หน้าผ้า!DQ116</f>
        <v>45961</v>
      </c>
      <c r="AL107" s="3">
        <f>[2]หน้าผ้า!DR116</f>
        <v>45954</v>
      </c>
      <c r="AM107" s="3">
        <f>[2]หน้าผ้า!DS116</f>
        <v>45962</v>
      </c>
      <c r="AN107" s="3">
        <f>[2]หน้าผ้า!DT116</f>
        <v>45963</v>
      </c>
      <c r="AO107" s="3">
        <f>[2]หน้าผ้า!DU116</f>
        <v>45964</v>
      </c>
      <c r="AP107" s="3">
        <f>[2]หน้าผ้า!DP116</f>
        <v>45960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 t="str">
        <f>[2]หน้าผ้า!F117</f>
        <v>ขุนศึกเบอร์ 1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45965</v>
      </c>
      <c r="U108" s="11">
        <f>[2]หน้าผ้า!AA117</f>
        <v>5000</v>
      </c>
      <c r="V108" s="10">
        <f>[2]หน้าผ้า!AJ117</f>
        <v>3000</v>
      </c>
      <c r="W108" s="10">
        <f>[2]หน้าผ้า!AL117</f>
        <v>2000</v>
      </c>
      <c r="X108" s="10">
        <f>[2]หน้าผ้า!AM117</f>
        <v>4400</v>
      </c>
      <c r="Y108" s="10">
        <f>[2]หน้าผ้า!AN117</f>
        <v>630</v>
      </c>
      <c r="Z108" s="9" t="str">
        <f>[2]หน้าผ้า!AO117</f>
        <v>WSWT2025800SM</v>
      </c>
      <c r="AA108" s="8">
        <f>[2]หน้าผ้า!AQ117</f>
        <v>695.28689999999995</v>
      </c>
      <c r="AB108" s="8">
        <f>[2]หน้าผ้า!AR117</f>
        <v>695.28689999999995</v>
      </c>
      <c r="AC108" s="8">
        <f>[2]หน้าผ้า!AS117</f>
        <v>0</v>
      </c>
      <c r="AD108" s="8">
        <f>[2]หน้าผ้า!AT117</f>
        <v>695.28689999999995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รอตัด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45965</v>
      </c>
      <c r="AK108" s="3">
        <f>[2]หน้าผ้า!DQ117</f>
        <v>45961</v>
      </c>
      <c r="AL108" s="3">
        <f>[2]หน้าผ้า!DR117</f>
        <v>45954</v>
      </c>
      <c r="AM108" s="3">
        <f>[2]หน้าผ้า!DS117</f>
        <v>45962</v>
      </c>
      <c r="AN108" s="3">
        <f>[2]หน้าผ้า!DT117</f>
        <v>45963</v>
      </c>
      <c r="AO108" s="3">
        <f>[2]หน้าผ้า!DU117</f>
        <v>45964</v>
      </c>
      <c r="AP108" s="3">
        <f>[2]หน้าผ้า!DP117</f>
        <v>45960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 t="str">
        <f>[2]หน้าผ้า!B118</f>
        <v>ใบรับคำสั่งซื้อ</v>
      </c>
      <c r="C109" s="9" t="str">
        <f>[2]หน้าผ้า!E118</f>
        <v>โรงสีข้าวธัญญาวัฒน์</v>
      </c>
      <c r="D109" s="13" t="str">
        <f>[2]หน้าผ้า!F118</f>
        <v>ข้าวหอมชาวไทย(ถุงในเจาะรู)</v>
      </c>
      <c r="E109" s="9">
        <f>[2]หน้าผ้า!G118</f>
        <v>20</v>
      </c>
      <c r="F109" s="9">
        <f>[2]หน้าผ้า!H118</f>
        <v>32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85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>
        <f>[2]หน้าผ้า!T118</f>
        <v>21</v>
      </c>
      <c r="N109" s="9">
        <f>[2]หน้าผ้า!U118</f>
        <v>35</v>
      </c>
      <c r="O109" s="9">
        <f>[2]หน้าผ้า!V118</f>
        <v>40</v>
      </c>
      <c r="P109" s="10">
        <f>[2]หน้าผ้า!AB118</f>
        <v>90.665625120000001</v>
      </c>
      <c r="Q109" s="10">
        <f>[2]หน้าผ้า!AC118</f>
        <v>0</v>
      </c>
      <c r="R109" s="10">
        <f>[2]หน้าผ้า!AD118</f>
        <v>90.665625120000001</v>
      </c>
      <c r="S109" s="9" t="str">
        <f>[2]หน้าผ้า!Z118</f>
        <v>500กระสอบแบน</v>
      </c>
      <c r="T109" s="12">
        <f>[2]หน้าผ้า!X118</f>
        <v>45966</v>
      </c>
      <c r="U109" s="11">
        <f>[2]หน้าผ้า!AA118</f>
        <v>5000</v>
      </c>
      <c r="V109" s="10">
        <f>[2]หน้าผ้า!AJ118</f>
        <v>0</v>
      </c>
      <c r="W109" s="10">
        <f>[2]หน้าผ้า!AL118</f>
        <v>5000</v>
      </c>
      <c r="X109" s="10">
        <f>[2]หน้าผ้า!AM118</f>
        <v>0</v>
      </c>
      <c r="Y109" s="10">
        <f>[2]หน้าผ้า!AN118</f>
        <v>5250</v>
      </c>
      <c r="Z109" s="9" t="str">
        <f>[2]หน้าผ้า!AO118</f>
        <v>WSWT2025800SM</v>
      </c>
      <c r="AA109" s="8">
        <f>[2]หน้าผ้า!AQ118</f>
        <v>4679.9500000000007</v>
      </c>
      <c r="AB109" s="8">
        <f>[2]หน้าผ้า!AR118</f>
        <v>4679.9500000000007</v>
      </c>
      <c r="AC109" s="8">
        <f>[2]หน้าผ้า!AS118</f>
        <v>0</v>
      </c>
      <c r="AD109" s="8">
        <f>[2]หน้าผ้า!AT118</f>
        <v>4679.9500000000007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P8</v>
      </c>
      <c r="AI109" s="1">
        <f>[2]หน้าผ้า!DM118</f>
        <v>4</v>
      </c>
      <c r="AJ109" s="3">
        <f>[2]หน้าผ้า!DN118</f>
        <v>45966</v>
      </c>
      <c r="AK109" s="3">
        <f>[2]หน้าผ้า!DQ118</f>
        <v>45962</v>
      </c>
      <c r="AL109" s="3">
        <f>[2]หน้าผ้า!DR118</f>
        <v>45956</v>
      </c>
      <c r="AM109" s="3">
        <f>[2]หน้าผ้า!DS118</f>
        <v>45963</v>
      </c>
      <c r="AN109" s="3">
        <f>[2]หน้าผ้า!DT118</f>
        <v>45964</v>
      </c>
      <c r="AO109" s="3">
        <f>[2]หน้าผ้า!DU118</f>
        <v>45964</v>
      </c>
      <c r="AP109" s="3">
        <f>[2]หน้าผ้า!DP118</f>
        <v>45961</v>
      </c>
      <c r="AQ109" s="3">
        <f>[2]หน้าผ้า!DW118</f>
        <v>45965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45916</v>
      </c>
      <c r="B110" s="14" t="str">
        <f>[2]หน้าผ้า!B119</f>
        <v>MK68-001119</v>
      </c>
      <c r="C110" s="9" t="str">
        <f>[2]หน้าผ้า!E119</f>
        <v>บจก.ซันฟีด</v>
      </c>
      <c r="D110" s="13">
        <f>[2]หน้าผ้า!F119</f>
        <v>952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ไม่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45968</v>
      </c>
      <c r="U110" s="11">
        <f>[2]หน้าผ้า!AA119</f>
        <v>5000</v>
      </c>
      <c r="V110" s="10">
        <f>[2]หน้าผ้า!AJ119</f>
        <v>0</v>
      </c>
      <c r="W110" s="10">
        <f>[2]หน้าผ้า!AL119</f>
        <v>5000</v>
      </c>
      <c r="X110" s="10">
        <f>[2]หน้าผ้า!AM119</f>
        <v>0</v>
      </c>
      <c r="Y110" s="10">
        <f>[2]หน้าผ้า!AN119</f>
        <v>5250</v>
      </c>
      <c r="Z110" s="9" t="str">
        <f>[2]หน้าผ้า!AO119</f>
        <v>WSWT2025800SM</v>
      </c>
      <c r="AA110" s="8">
        <f>[2]หน้าผ้า!AQ119</f>
        <v>5518.15</v>
      </c>
      <c r="AB110" s="8">
        <f>[2]หน้าผ้า!AR119</f>
        <v>5518.15</v>
      </c>
      <c r="AC110" s="8">
        <f>[2]หน้าผ้า!AS119</f>
        <v>0</v>
      </c>
      <c r="AD110" s="8">
        <f>[2]หน้าผ้า!AT119</f>
        <v>5518.15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45968</v>
      </c>
      <c r="AK110" s="3">
        <f>[2]หน้าผ้า!DQ119</f>
        <v>45964</v>
      </c>
      <c r="AL110" s="3">
        <f>[2]หน้าผ้า!DR119</f>
        <v>45957</v>
      </c>
      <c r="AM110" s="3">
        <f>[2]หน้าผ้า!DS119</f>
        <v>45965</v>
      </c>
      <c r="AN110" s="3">
        <f>[2]หน้าผ้า!DT119</f>
        <v>45966</v>
      </c>
      <c r="AO110" s="3">
        <f>[2]หน้าผ้า!DU119</f>
        <v>45967</v>
      </c>
      <c r="AP110" s="3">
        <f>[2]หน้าผ้า!DP119</f>
        <v>45963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45916</v>
      </c>
      <c r="B111" s="14" t="str">
        <f>[2]หน้าผ้า!B120</f>
        <v>MK68-001119</v>
      </c>
      <c r="C111" s="9" t="str">
        <f>[2]หน้าผ้า!E120</f>
        <v>บจก.ซันฟีด</v>
      </c>
      <c r="D111" s="13" t="str">
        <f>[2]หน้าผ้า!F120</f>
        <v>007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ไม่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45968</v>
      </c>
      <c r="U111" s="11">
        <f>[2]หน้าผ้า!AA120</f>
        <v>2500</v>
      </c>
      <c r="V111" s="10">
        <f>[2]หน้าผ้า!AJ120</f>
        <v>1129</v>
      </c>
      <c r="W111" s="10">
        <f>[2]หน้าผ้า!AL120</f>
        <v>1371</v>
      </c>
      <c r="X111" s="10">
        <f>[2]หน้าผ้า!AM120</f>
        <v>2550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45968</v>
      </c>
      <c r="AK111" s="3">
        <f>[2]หน้าผ้า!DQ120</f>
        <v>45964</v>
      </c>
      <c r="AL111" s="3">
        <f>[2]หน้าผ้า!DR120</f>
        <v>45957</v>
      </c>
      <c r="AM111" s="3">
        <f>[2]หน้าผ้า!DS120</f>
        <v>45965</v>
      </c>
      <c r="AN111" s="3">
        <f>[2]หน้าผ้า!DT120</f>
        <v>45966</v>
      </c>
      <c r="AO111" s="3">
        <f>[2]หน้าผ้า!DU120</f>
        <v>45967</v>
      </c>
      <c r="AP111" s="3">
        <f>[2]หน้าผ้า!DP120</f>
        <v>45963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45916</v>
      </c>
      <c r="B112" s="14" t="str">
        <f>[2]หน้าผ้า!B121</f>
        <v>MK68-001119</v>
      </c>
      <c r="C112" s="9" t="str">
        <f>[2]หน้าผ้า!E121</f>
        <v>บจก.ซันฟีด</v>
      </c>
      <c r="D112" s="13">
        <f>[2]หน้าผ้า!F121</f>
        <v>953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45972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0</v>
      </c>
      <c r="AC112" s="8">
        <f>[2]หน้าผ้า!AS121</f>
        <v>5518.15</v>
      </c>
      <c r="AD112" s="8">
        <f>[2]หน้าผ้า!AT121</f>
        <v>0</v>
      </c>
      <c r="AE112" s="8">
        <f>[2]หน้าผ้า!AU121</f>
        <v>5518.15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45972</v>
      </c>
      <c r="AK112" s="3">
        <f>[2]หน้าผ้า!DQ121</f>
        <v>45968</v>
      </c>
      <c r="AL112" s="3">
        <f>[2]หน้าผ้า!DR121</f>
        <v>45961</v>
      </c>
      <c r="AM112" s="3">
        <f>[2]หน้าผ้า!DS121</f>
        <v>45969</v>
      </c>
      <c r="AN112" s="3">
        <f>[2]หน้าผ้า!DT121</f>
        <v>45970</v>
      </c>
      <c r="AO112" s="3">
        <f>[2]หน้าผ้า!DU121</f>
        <v>45971</v>
      </c>
      <c r="AP112" s="3">
        <f>[2]หน้าผ้า!DP121</f>
        <v>45967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416.92688888888887</v>
      </c>
    </row>
    <row r="113" spans="1:56" ht="27.75" customHeight="1" x14ac:dyDescent="0.45">
      <c r="A113" s="3">
        <f>[2]หน้าผ้า!C122</f>
        <v>45916</v>
      </c>
      <c r="B113" s="14" t="str">
        <f>[2]หน้าผ้า!B122</f>
        <v>MK68-001119</v>
      </c>
      <c r="C113" s="9" t="str">
        <f>[2]หน้าผ้า!E122</f>
        <v>บจก.ซันฟีด</v>
      </c>
      <c r="D113" s="13">
        <f>[2]หน้าผ้า!F122</f>
        <v>957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ไม่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45972</v>
      </c>
      <c r="U113" s="11">
        <f>[2]หน้าผ้า!AA122</f>
        <v>2500</v>
      </c>
      <c r="V113" s="10">
        <f>[2]หน้าผ้า!AJ122</f>
        <v>0</v>
      </c>
      <c r="W113" s="10">
        <f>[2]หน้าผ้า!AL122</f>
        <v>2500</v>
      </c>
      <c r="X113" s="10">
        <f>[2]หน้าผ้า!AM122</f>
        <v>0</v>
      </c>
      <c r="Y113" s="10">
        <f>[2]หน้าผ้า!AN122</f>
        <v>2625</v>
      </c>
      <c r="Z113" s="9" t="str">
        <f>[2]หน้าผ้า!AO122</f>
        <v>WSWT2025800SM</v>
      </c>
      <c r="AA113" s="8">
        <f>[2]หน้าผ้า!AQ122</f>
        <v>2759.0749999999998</v>
      </c>
      <c r="AB113" s="8">
        <f>[2]หน้าผ้า!AR122</f>
        <v>0</v>
      </c>
      <c r="AC113" s="8">
        <f>[2]หน้าผ้า!AS122</f>
        <v>2759.0749999999998</v>
      </c>
      <c r="AD113" s="8">
        <f>[2]หน้าผ้า!AT122</f>
        <v>0</v>
      </c>
      <c r="AE113" s="8">
        <f>[2]หน้าผ้า!AU122</f>
        <v>2759.0749999999998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45972</v>
      </c>
      <c r="AK113" s="3">
        <f>[2]หน้าผ้า!DQ122</f>
        <v>45968</v>
      </c>
      <c r="AL113" s="3">
        <f>[2]หน้าผ้า!DR122</f>
        <v>45961</v>
      </c>
      <c r="AM113" s="3">
        <f>[2]หน้าผ้า!DS122</f>
        <v>45969</v>
      </c>
      <c r="AN113" s="3">
        <f>[2]หน้าผ้า!DT122</f>
        <v>45970</v>
      </c>
      <c r="AO113" s="3">
        <f>[2]หน้าผ้า!DU122</f>
        <v>45971</v>
      </c>
      <c r="AP113" s="3">
        <f>[2]หน้าผ้า!DP122</f>
        <v>45967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208.46344444444443</v>
      </c>
    </row>
    <row r="114" spans="1:56" ht="27.75" customHeight="1" x14ac:dyDescent="0.45">
      <c r="A114" s="3">
        <f>[2]หน้าผ้า!C123</f>
        <v>45916</v>
      </c>
      <c r="B114" s="14" t="str">
        <f>[2]หน้าผ้า!B123</f>
        <v>MK68-001119</v>
      </c>
      <c r="C114" s="9" t="str">
        <f>[2]หน้าผ้า!E123</f>
        <v>บจก.ซันฟีด</v>
      </c>
      <c r="D114" s="13">
        <f>[2]หน้าผ้า!F123</f>
        <v>964</v>
      </c>
      <c r="E114" s="9">
        <f>[2]หน้าผ้า!G123</f>
        <v>20</v>
      </c>
      <c r="F114" s="9">
        <f>[2]หน้าผ้า!H123</f>
        <v>39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102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45972</v>
      </c>
      <c r="U114" s="11">
        <f>[2]หน้าผ้า!AA123</f>
        <v>3500</v>
      </c>
      <c r="V114" s="10">
        <f>[2]หน้าผ้า!AJ123</f>
        <v>0</v>
      </c>
      <c r="W114" s="10">
        <f>[2]หน้าผ้า!AL123</f>
        <v>3500</v>
      </c>
      <c r="X114" s="10">
        <f>[2]หน้าผ้า!AM123</f>
        <v>0</v>
      </c>
      <c r="Y114" s="10">
        <f>[2]หน้าผ้า!AN123</f>
        <v>3675</v>
      </c>
      <c r="Z114" s="9" t="str">
        <f>[2]หน้าผ้า!AO123</f>
        <v>WSWT2025800SM</v>
      </c>
      <c r="AA114" s="8">
        <f>[2]หน้าผ้า!AQ123</f>
        <v>3960.4950000000003</v>
      </c>
      <c r="AB114" s="8">
        <f>[2]หน้าผ้า!AR123</f>
        <v>0</v>
      </c>
      <c r="AC114" s="8">
        <f>[2]หน้าผ้า!AS123</f>
        <v>3960.4950000000003</v>
      </c>
      <c r="AD114" s="8">
        <f>[2]หน้าผ้า!AT123</f>
        <v>0</v>
      </c>
      <c r="AE114" s="8">
        <f>[2]หน้าผ้า!AU123</f>
        <v>3960.4950000000003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45972</v>
      </c>
      <c r="AK114" s="3">
        <f>[2]หน้าผ้า!DQ123</f>
        <v>45968</v>
      </c>
      <c r="AL114" s="3">
        <f>[2]หน้าผ้า!DR123</f>
        <v>45961</v>
      </c>
      <c r="AM114" s="3">
        <f>[2]หน้าผ้า!DS123</f>
        <v>45969</v>
      </c>
      <c r="AN114" s="3">
        <f>[2]หน้าผ้า!DT123</f>
        <v>45970</v>
      </c>
      <c r="AO114" s="3">
        <f>[2]หน้าผ้า!DU123</f>
        <v>45971</v>
      </c>
      <c r="AP114" s="3">
        <f>[2]หน้าผ้า!DP123</f>
        <v>45967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299.23740000000004</v>
      </c>
    </row>
    <row r="115" spans="1:56" ht="27.75" customHeight="1" x14ac:dyDescent="0.45">
      <c r="A115" s="3">
        <f>[2]หน้าผ้า!C124</f>
        <v>45916</v>
      </c>
      <c r="B115" s="14" t="str">
        <f>[2]หน้าผ้า!B124</f>
        <v>MK68-001119</v>
      </c>
      <c r="C115" s="9" t="str">
        <f>[2]หน้าผ้า!E124</f>
        <v>บจก.ซันฟีด</v>
      </c>
      <c r="D115" s="13" t="str">
        <f>[2]หน้าผ้า!F124</f>
        <v>ขุนศึกเบอร์ 1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+</v>
      </c>
      <c r="K115" s="9">
        <f>[2]หน้าผ้า!N124</f>
        <v>0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>
        <f>[2]หน้าผ้า!X124</f>
        <v>45972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0</v>
      </c>
      <c r="AC115" s="8">
        <f>[2]หน้าผ้า!AS124</f>
        <v>5518.15</v>
      </c>
      <c r="AD115" s="8">
        <f>[2]หน้าผ้า!AT124</f>
        <v>0</v>
      </c>
      <c r="AE115" s="8">
        <f>[2]หน้าผ้า!AU124</f>
        <v>5518.15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45972</v>
      </c>
      <c r="AK115" s="3">
        <f>[2]หน้าผ้า!DQ124</f>
        <v>45968</v>
      </c>
      <c r="AL115" s="3">
        <f>[2]หน้าผ้า!DR124</f>
        <v>45961</v>
      </c>
      <c r="AM115" s="3">
        <f>[2]หน้าผ้า!DS124</f>
        <v>45969</v>
      </c>
      <c r="AN115" s="3">
        <f>[2]หน้าผ้า!DT124</f>
        <v>45970</v>
      </c>
      <c r="AO115" s="3">
        <f>[2]หน้าผ้า!DU124</f>
        <v>45971</v>
      </c>
      <c r="AP115" s="3">
        <f>[2]หน้าผ้า!DP124</f>
        <v>45967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416.92688888888887</v>
      </c>
    </row>
    <row r="116" spans="1:56" ht="27.75" customHeight="1" x14ac:dyDescent="0.45">
      <c r="A116" s="3">
        <f>[2]หน้าผ้า!C125</f>
        <v>45916</v>
      </c>
      <c r="B116" s="14" t="str">
        <f>[2]หน้าผ้า!B125</f>
        <v>MK68-001119</v>
      </c>
      <c r="C116" s="9" t="str">
        <f>[2]หน้าผ้า!E125</f>
        <v>บจก.ซันฟีด</v>
      </c>
      <c r="D116" s="13" t="str">
        <f>[2]หน้าผ้า!F125</f>
        <v>ขุนศึกเบอร์ 2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+</v>
      </c>
      <c r="K116" s="9">
        <f>[2]หน้าผ้า!N125</f>
        <v>0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45972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0</v>
      </c>
      <c r="AC116" s="8">
        <f>[2]หน้าผ้า!AS125</f>
        <v>5518.15</v>
      </c>
      <c r="AD116" s="8">
        <f>[2]หน้าผ้า!AT125</f>
        <v>0</v>
      </c>
      <c r="AE116" s="8">
        <f>[2]หน้าผ้า!AU125</f>
        <v>5518.15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45972</v>
      </c>
      <c r="AK116" s="3">
        <f>[2]หน้าผ้า!DQ125</f>
        <v>45968</v>
      </c>
      <c r="AL116" s="3">
        <f>[2]หน้าผ้า!DR125</f>
        <v>45961</v>
      </c>
      <c r="AM116" s="3">
        <f>[2]หน้าผ้า!DS125</f>
        <v>45969</v>
      </c>
      <c r="AN116" s="3">
        <f>[2]หน้าผ้า!DT125</f>
        <v>45970</v>
      </c>
      <c r="AO116" s="3">
        <f>[2]หน้าผ้า!DU125</f>
        <v>45971</v>
      </c>
      <c r="AP116" s="3">
        <f>[2]หน้าผ้า!DP125</f>
        <v>45967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416.92688888888887</v>
      </c>
    </row>
    <row r="117" spans="1:56" ht="27.75" customHeight="1" x14ac:dyDescent="0.45">
      <c r="A117" s="3">
        <f>[2]หน้าผ้า!C126</f>
        <v>45923</v>
      </c>
      <c r="B117" s="14" t="str">
        <f>[2]หน้าผ้า!B126</f>
        <v>MK68-001158</v>
      </c>
      <c r="C117" s="9" t="str">
        <f>[2]หน้าผ้า!E126</f>
        <v>บจก.เอสพีเอ็ม อาหารสัตว์</v>
      </c>
      <c r="D117" s="13" t="str">
        <f>[2]หน้าผ้า!F126</f>
        <v>SW 441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45972</v>
      </c>
      <c r="U117" s="11">
        <f>[2]หน้าผ้า!AA126</f>
        <v>12000</v>
      </c>
      <c r="V117" s="10">
        <f>[2]หน้าผ้า!AJ126</f>
        <v>0</v>
      </c>
      <c r="W117" s="10">
        <f>[2]หน้าผ้า!AL126</f>
        <v>12000</v>
      </c>
      <c r="X117" s="10">
        <f>[2]หน้าผ้า!AM126</f>
        <v>0</v>
      </c>
      <c r="Y117" s="10">
        <f>[2]หน้าผ้า!AN126</f>
        <v>12600</v>
      </c>
      <c r="Z117" s="9" t="str">
        <f>[2]หน้าผ้า!AO126</f>
        <v>WSWT2025800SM</v>
      </c>
      <c r="AA117" s="8">
        <f>[2]หน้าผ้า!AQ126</f>
        <v>13243.56</v>
      </c>
      <c r="AB117" s="8">
        <f>[2]หน้าผ้า!AR126</f>
        <v>13243.56</v>
      </c>
      <c r="AC117" s="8">
        <f>[2]หน้าผ้า!AS126</f>
        <v>0</v>
      </c>
      <c r="AD117" s="8">
        <f>[2]หน้าผ้า!AT126</f>
        <v>13243.56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45972</v>
      </c>
      <c r="AK117" s="3">
        <f>[2]หน้าผ้า!DQ126</f>
        <v>45968</v>
      </c>
      <c r="AL117" s="3">
        <f>[2]หน้าผ้า!DR126</f>
        <v>45961</v>
      </c>
      <c r="AM117" s="3">
        <f>[2]หน้าผ้า!DS126</f>
        <v>45969</v>
      </c>
      <c r="AN117" s="3">
        <f>[2]หน้าผ้า!DT126</f>
        <v>45970</v>
      </c>
      <c r="AO117" s="3">
        <f>[2]หน้าผ้า!DU126</f>
        <v>45971</v>
      </c>
      <c r="AP117" s="3">
        <f>[2]หน้าผ้า!DP126</f>
        <v>45967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 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45916</v>
      </c>
      <c r="B118" s="14" t="str">
        <f>[2]หน้าผ้า!B127</f>
        <v>MK68-001119</v>
      </c>
      <c r="C118" s="9" t="str">
        <f>[2]หน้าผ้า!E127</f>
        <v>บจก.ซันฟีด</v>
      </c>
      <c r="D118" s="13">
        <f>[2]หน้าผ้า!F127</f>
        <v>952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+</v>
      </c>
      <c r="K118" s="9">
        <f>[2]หน้าผ้า!N127</f>
        <v>0</v>
      </c>
      <c r="L118" s="9" t="str">
        <f>[2]หน้าผ้า!R127</f>
        <v>ไม่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 xml:space="preserve">300กระสอบแบนเต็มใบ </v>
      </c>
      <c r="T118" s="12">
        <f>[2]หน้าผ้า!X127</f>
        <v>45974</v>
      </c>
      <c r="U118" s="11">
        <f>[2]หน้าผ้า!AA127</f>
        <v>5000</v>
      </c>
      <c r="V118" s="10">
        <f>[2]หน้าผ้า!AJ127</f>
        <v>0</v>
      </c>
      <c r="W118" s="10">
        <f>[2]หน้าผ้า!AL127</f>
        <v>5000</v>
      </c>
      <c r="X118" s="10">
        <f>[2]หน้าผ้า!AM127</f>
        <v>0</v>
      </c>
      <c r="Y118" s="10">
        <f>[2]หน้าผ้า!AN127</f>
        <v>5250</v>
      </c>
      <c r="Z118" s="9" t="str">
        <f>[2]หน้าผ้า!AO127</f>
        <v>WSWT2025800SM</v>
      </c>
      <c r="AA118" s="8">
        <f>[2]หน้าผ้า!AQ127</f>
        <v>5518.15</v>
      </c>
      <c r="AB118" s="8">
        <f>[2]หน้าผ้า!AR127</f>
        <v>0</v>
      </c>
      <c r="AC118" s="8">
        <f>[2]หน้าผ้า!AS127</f>
        <v>5518.15</v>
      </c>
      <c r="AD118" s="8">
        <f>[2]หน้าผ้า!AT127</f>
        <v>0</v>
      </c>
      <c r="AE118" s="8">
        <f>[2]หน้าผ้า!AU127</f>
        <v>5518.15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45974</v>
      </c>
      <c r="AK118" s="3">
        <f>[2]หน้าผ้า!DQ127</f>
        <v>45970</v>
      </c>
      <c r="AL118" s="3">
        <f>[2]หน้าผ้า!DR127</f>
        <v>45963</v>
      </c>
      <c r="AM118" s="3">
        <f>[2]หน้าผ้า!DS127</f>
        <v>45971</v>
      </c>
      <c r="AN118" s="3">
        <f>[2]หน้าผ้า!DT127</f>
        <v>45972</v>
      </c>
      <c r="AO118" s="3">
        <f>[2]หน้าผ้า!DU127</f>
        <v>45973</v>
      </c>
      <c r="AP118" s="3">
        <f>[2]หน้าผ้า!DP127</f>
        <v>45969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416.92688888888887</v>
      </c>
    </row>
    <row r="119" spans="1:56" ht="27.75" customHeight="1" x14ac:dyDescent="0.45">
      <c r="A119" s="3">
        <f>[2]หน้าผ้า!C128</f>
        <v>45916</v>
      </c>
      <c r="B119" s="14" t="str">
        <f>[2]หน้าผ้า!B128</f>
        <v>MK68-001119</v>
      </c>
      <c r="C119" s="9" t="str">
        <f>[2]หน้าผ้า!E128</f>
        <v>บจก.ซันฟีด</v>
      </c>
      <c r="D119" s="13" t="str">
        <f>[2]หน้าผ้า!F128</f>
        <v>007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+</v>
      </c>
      <c r="K119" s="9">
        <f>[2]หน้าผ้า!N128</f>
        <v>0</v>
      </c>
      <c r="L119" s="9" t="str">
        <f>[2]หน้าผ้า!R128</f>
        <v>ไม่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45974</v>
      </c>
      <c r="U119" s="11">
        <f>[2]หน้าผ้า!AA128</f>
        <v>2500</v>
      </c>
      <c r="V119" s="10">
        <f>[2]หน้าผ้า!AJ128</f>
        <v>0</v>
      </c>
      <c r="W119" s="10">
        <f>[2]หน้าผ้า!AL128</f>
        <v>2500</v>
      </c>
      <c r="X119" s="10">
        <f>[2]หน้าผ้า!AM128</f>
        <v>0</v>
      </c>
      <c r="Y119" s="10">
        <f>[2]หน้าผ้า!AN128</f>
        <v>2625</v>
      </c>
      <c r="Z119" s="9" t="str">
        <f>[2]หน้าผ้า!AO128</f>
        <v>WSWT2025800SM</v>
      </c>
      <c r="AA119" s="8">
        <f>[2]หน้าผ้า!AQ128</f>
        <v>2759.0749999999998</v>
      </c>
      <c r="AB119" s="8">
        <f>[2]หน้าผ้า!AR128</f>
        <v>0</v>
      </c>
      <c r="AC119" s="8">
        <f>[2]หน้าผ้า!AS128</f>
        <v>2759.0749999999998</v>
      </c>
      <c r="AD119" s="8">
        <f>[2]หน้าผ้า!AT128</f>
        <v>0</v>
      </c>
      <c r="AE119" s="8">
        <f>[2]หน้าผ้า!AU128</f>
        <v>2759.0749999999998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45974</v>
      </c>
      <c r="AK119" s="3">
        <f>[2]หน้าผ้า!DQ128</f>
        <v>45970</v>
      </c>
      <c r="AL119" s="3">
        <f>[2]หน้าผ้า!DR128</f>
        <v>45963</v>
      </c>
      <c r="AM119" s="3">
        <f>[2]หน้าผ้า!DS128</f>
        <v>45971</v>
      </c>
      <c r="AN119" s="3">
        <f>[2]หน้าผ้า!DT128</f>
        <v>45972</v>
      </c>
      <c r="AO119" s="3">
        <f>[2]หน้าผ้า!DU128</f>
        <v>45973</v>
      </c>
      <c r="AP119" s="3">
        <f>[2]หน้าผ้า!DP128</f>
        <v>45969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208.46344444444443</v>
      </c>
    </row>
    <row r="120" spans="1:56" ht="27.75" customHeight="1" x14ac:dyDescent="0.45">
      <c r="A120" s="3">
        <f>[2]หน้าผ้า!C129</f>
        <v>45941</v>
      </c>
      <c r="B120" s="14" t="str">
        <f>[2]หน้าผ้า!B129</f>
        <v>ใบรับคำสั่งซื้อ</v>
      </c>
      <c r="C120" s="9" t="str">
        <f>[2]หน้าผ้า!E129</f>
        <v>บจก.เอพีเอ็ม อะโกร</v>
      </c>
      <c r="D120" s="13" t="str">
        <f>[2]หน้าผ้า!F129</f>
        <v>APM 914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>
        <f>[2]หน้าผ้า!X129</f>
        <v>45975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3310.89</v>
      </c>
      <c r="AC120" s="8">
        <f>[2]หน้าผ้า!AS129</f>
        <v>0</v>
      </c>
      <c r="AD120" s="8">
        <f>[2]หน้าผ้า!AT129</f>
        <v>3310.89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45975</v>
      </c>
      <c r="AK120" s="3">
        <f>[2]หน้าผ้า!DQ129</f>
        <v>45971</v>
      </c>
      <c r="AL120" s="3">
        <f>[2]หน้าผ้า!DR129</f>
        <v>45964</v>
      </c>
      <c r="AM120" s="3">
        <f>[2]หน้าผ้า!DS129</f>
        <v>45972</v>
      </c>
      <c r="AN120" s="3">
        <f>[2]หน้าผ้า!DT129</f>
        <v>45973</v>
      </c>
      <c r="AO120" s="3">
        <f>[2]หน้าผ้า!DU129</f>
        <v>45974</v>
      </c>
      <c r="AP120" s="3">
        <f>[2]หน้าผ้า!DP129</f>
        <v>45970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45896</v>
      </c>
      <c r="B121" s="14" t="str">
        <f>[2]หน้าผ้า!B130</f>
        <v>MK68-001040</v>
      </c>
      <c r="C121" s="9" t="str">
        <f>[2]หน้าผ้า!E130</f>
        <v>บจก.เอสพีเอ็ม อาหารสัตว์</v>
      </c>
      <c r="D121" s="13" t="str">
        <f>[2]หน้าผ้า!F130</f>
        <v>ฟิล กู๊ด พี4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>
        <f>[2]หน้าผ้า!X130</f>
        <v>45975</v>
      </c>
      <c r="U121" s="11">
        <f>[2]หน้าผ้า!AA130</f>
        <v>3000</v>
      </c>
      <c r="V121" s="10">
        <f>[2]หน้าผ้า!AJ130</f>
        <v>3194</v>
      </c>
      <c r="W121" s="10">
        <f>[2]หน้าผ้า!AL130</f>
        <v>0</v>
      </c>
      <c r="X121" s="10">
        <f>[2]หน้าผ้า!AM130</f>
        <v>8100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5</v>
      </c>
      <c r="AJ121" s="3">
        <f>[2]หน้าผ้า!DN130</f>
        <v>45975</v>
      </c>
      <c r="AK121" s="3">
        <f>[2]หน้าผ้า!DQ130</f>
        <v>45970</v>
      </c>
      <c r="AL121" s="3">
        <f>[2]หน้าผ้า!DR130</f>
        <v>45963</v>
      </c>
      <c r="AM121" s="3">
        <f>[2]หน้าผ้า!DS130</f>
        <v>45971</v>
      </c>
      <c r="AN121" s="3">
        <f>[2]หน้าผ้า!DT130</f>
        <v>45972</v>
      </c>
      <c r="AO121" s="3">
        <f>[2]หน้าผ้า!DU130</f>
        <v>45973</v>
      </c>
      <c r="AP121" s="3">
        <f>[2]หน้าผ้า!DP130</f>
        <v>45970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45916</v>
      </c>
      <c r="B122" s="14" t="str">
        <f>[2]หน้าผ้า!B131</f>
        <v>MK68-001119</v>
      </c>
      <c r="C122" s="9" t="str">
        <f>[2]หน้าผ้า!E131</f>
        <v>บจก.ซันฟีด</v>
      </c>
      <c r="D122" s="13">
        <f>[2]หน้าผ้า!F131</f>
        <v>952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+</v>
      </c>
      <c r="K122" s="9">
        <f>[2]หน้าผ้า!N131</f>
        <v>0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45978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5250</v>
      </c>
      <c r="Z122" s="9" t="str">
        <f>[2]หน้าผ้า!AO131</f>
        <v>WSWT2025800SM</v>
      </c>
      <c r="AA122" s="8">
        <f>[2]หน้าผ้า!AQ131</f>
        <v>5518.15</v>
      </c>
      <c r="AB122" s="8">
        <f>[2]หน้าผ้า!AR131</f>
        <v>0</v>
      </c>
      <c r="AC122" s="8">
        <f>[2]หน้าผ้า!AS131</f>
        <v>5518.15</v>
      </c>
      <c r="AD122" s="8">
        <f>[2]หน้าผ้า!AT131</f>
        <v>0</v>
      </c>
      <c r="AE122" s="8">
        <f>[2]หน้าผ้า!AU131</f>
        <v>5518.15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45978</v>
      </c>
      <c r="AK122" s="3">
        <f>[2]หน้าผ้า!DQ131</f>
        <v>45974</v>
      </c>
      <c r="AL122" s="3">
        <f>[2]หน้าผ้า!DR131</f>
        <v>45967</v>
      </c>
      <c r="AM122" s="3">
        <f>[2]หน้าผ้า!DS131</f>
        <v>45975</v>
      </c>
      <c r="AN122" s="3">
        <f>[2]หน้าผ้า!DT131</f>
        <v>45976</v>
      </c>
      <c r="AO122" s="3">
        <f>[2]หน้าผ้า!DU131</f>
        <v>45977</v>
      </c>
      <c r="AP122" s="3">
        <f>[2]หน้าผ้า!DP131</f>
        <v>45973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416.92688888888887</v>
      </c>
    </row>
    <row r="123" spans="1:56" ht="27.75" customHeight="1" x14ac:dyDescent="0.45">
      <c r="A123" s="3">
        <f>[2]หน้าผ้า!C132</f>
        <v>45916</v>
      </c>
      <c r="B123" s="14" t="str">
        <f>[2]หน้าผ้า!B132</f>
        <v>MK68-001119</v>
      </c>
      <c r="C123" s="9" t="str">
        <f>[2]หน้าผ้า!E132</f>
        <v>บจก.ซันฟีด</v>
      </c>
      <c r="D123" s="13" t="str">
        <f>[2]หน้าผ้า!F132</f>
        <v>ขุนศึกเบอร์ 1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45978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WSWT2025800SM</v>
      </c>
      <c r="AA123" s="8">
        <f>[2]หน้าผ้า!AQ132</f>
        <v>5518.15</v>
      </c>
      <c r="AB123" s="8">
        <f>[2]หน้าผ้า!AR132</f>
        <v>0</v>
      </c>
      <c r="AC123" s="8">
        <f>[2]หน้าผ้า!AS132</f>
        <v>5518.15</v>
      </c>
      <c r="AD123" s="8">
        <f>[2]หน้าผ้า!AT132</f>
        <v>0</v>
      </c>
      <c r="AE123" s="8">
        <f>[2]หน้าผ้า!AU132</f>
        <v>5518.15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45978</v>
      </c>
      <c r="AK123" s="3">
        <f>[2]หน้าผ้า!DQ132</f>
        <v>45974</v>
      </c>
      <c r="AL123" s="3">
        <f>[2]หน้าผ้า!DR132</f>
        <v>45967</v>
      </c>
      <c r="AM123" s="3">
        <f>[2]หน้าผ้า!DS132</f>
        <v>45975</v>
      </c>
      <c r="AN123" s="3">
        <f>[2]หน้าผ้า!DT132</f>
        <v>45976</v>
      </c>
      <c r="AO123" s="3">
        <f>[2]หน้าผ้า!DU132</f>
        <v>45977</v>
      </c>
      <c r="AP123" s="3">
        <f>[2]หน้าผ้า!DP132</f>
        <v>45973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416.92688888888887</v>
      </c>
    </row>
    <row r="124" spans="1:56" ht="27.75" customHeight="1" x14ac:dyDescent="0.45">
      <c r="A124" s="3">
        <f>[2]หน้าผ้า!C133</f>
        <v>45948</v>
      </c>
      <c r="B124" s="14" t="str">
        <f>[2]หน้าผ้า!B133</f>
        <v>MK68-001249</v>
      </c>
      <c r="C124" s="9" t="str">
        <f>[2]หน้าผ้า!E133</f>
        <v>บจก.เอพีเอ็ม อะโกร</v>
      </c>
      <c r="D124" s="13" t="str">
        <f>[2]หน้าผ้า!F133</f>
        <v>U-FEED U4(เอส)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>
        <f>[2]หน้าผ้า!X133</f>
        <v>45978</v>
      </c>
      <c r="U124" s="11">
        <f>[2]หน้าผ้า!AA133</f>
        <v>6000</v>
      </c>
      <c r="V124" s="10">
        <f>[2]หน้าผ้า!AJ133</f>
        <v>0</v>
      </c>
      <c r="W124" s="10">
        <f>[2]หน้าผ้า!AL133</f>
        <v>6000</v>
      </c>
      <c r="X124" s="10">
        <f>[2]หน้าผ้า!AM133</f>
        <v>0</v>
      </c>
      <c r="Y124" s="10">
        <f>[2]หน้าผ้า!AN133</f>
        <v>6300</v>
      </c>
      <c r="Z124" s="9" t="str">
        <f>[2]หน้าผ้า!AO133</f>
        <v>WSWT2025800SM</v>
      </c>
      <c r="AA124" s="8">
        <f>[2]หน้าผ้า!AQ133</f>
        <v>6621.78</v>
      </c>
      <c r="AB124" s="8">
        <f>[2]หน้าผ้า!AR133</f>
        <v>6621.78</v>
      </c>
      <c r="AC124" s="8">
        <f>[2]หน้าผ้า!AS133</f>
        <v>0</v>
      </c>
      <c r="AD124" s="8">
        <f>[2]หน้าผ้า!AT133</f>
        <v>6621.78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>
        <f>[2]หน้าผ้า!DN133</f>
        <v>45978</v>
      </c>
      <c r="AK124" s="3">
        <f>[2]หน้าผ้า!DQ133</f>
        <v>45974</v>
      </c>
      <c r="AL124" s="3">
        <f>[2]หน้าผ้า!DR133</f>
        <v>45967</v>
      </c>
      <c r="AM124" s="3">
        <f>[2]หน้าผ้า!DS133</f>
        <v>45975</v>
      </c>
      <c r="AN124" s="3">
        <f>[2]หน้าผ้า!DT133</f>
        <v>45976</v>
      </c>
      <c r="AO124" s="3">
        <f>[2]หน้าผ้า!DU133</f>
        <v>45977</v>
      </c>
      <c r="AP124" s="3">
        <f>[2]หน้าผ้า!DP133</f>
        <v>45973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45916</v>
      </c>
      <c r="B125" s="14" t="str">
        <f>[2]หน้าผ้า!B134</f>
        <v>MK68-001119</v>
      </c>
      <c r="C125" s="9" t="str">
        <f>[2]หน้าผ้า!E134</f>
        <v>บจก.ซันฟีด</v>
      </c>
      <c r="D125" s="13">
        <f>[2]หน้าผ้า!F134</f>
        <v>956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+</v>
      </c>
      <c r="K125" s="9">
        <f>[2]หน้าผ้า!N134</f>
        <v>0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>
        <f>[2]หน้าผ้า!X134</f>
        <v>45979</v>
      </c>
      <c r="U125" s="11">
        <f>[2]หน้าผ้า!AA134</f>
        <v>2500</v>
      </c>
      <c r="V125" s="10">
        <f>[2]หน้าผ้า!AJ134</f>
        <v>0</v>
      </c>
      <c r="W125" s="10">
        <f>[2]หน้าผ้า!AL134</f>
        <v>2500</v>
      </c>
      <c r="X125" s="10">
        <f>[2]หน้าผ้า!AM134</f>
        <v>0</v>
      </c>
      <c r="Y125" s="10">
        <f>[2]หน้าผ้า!AN134</f>
        <v>2625</v>
      </c>
      <c r="Z125" s="9" t="str">
        <f>[2]หน้าผ้า!AO134</f>
        <v>WSWT2025800SM</v>
      </c>
      <c r="AA125" s="8">
        <f>[2]หน้าผ้า!AQ134</f>
        <v>2759.0749999999998</v>
      </c>
      <c r="AB125" s="8">
        <f>[2]หน้าผ้า!AR134</f>
        <v>0</v>
      </c>
      <c r="AC125" s="8">
        <f>[2]หน้าผ้า!AS134</f>
        <v>2759.0749999999998</v>
      </c>
      <c r="AD125" s="8">
        <f>[2]หน้าผ้า!AT134</f>
        <v>0</v>
      </c>
      <c r="AE125" s="8">
        <f>[2]หน้าผ้า!AU134</f>
        <v>2759.0749999999998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>
        <f>[2]หน้าผ้า!DN134</f>
        <v>45979</v>
      </c>
      <c r="AK125" s="3">
        <f>[2]หน้าผ้า!DQ134</f>
        <v>45975</v>
      </c>
      <c r="AL125" s="3">
        <f>[2]หน้าผ้า!DR134</f>
        <v>45968</v>
      </c>
      <c r="AM125" s="3">
        <f>[2]หน้าผ้า!DS134</f>
        <v>45976</v>
      </c>
      <c r="AN125" s="3">
        <f>[2]หน้าผ้า!DT134</f>
        <v>45977</v>
      </c>
      <c r="AO125" s="3">
        <f>[2]หน้าผ้า!DU134</f>
        <v>45978</v>
      </c>
      <c r="AP125" s="3">
        <f>[2]หน้าผ้า!DP134</f>
        <v>45974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208.46344444444443</v>
      </c>
    </row>
    <row r="126" spans="1:56" ht="27.75" customHeight="1" x14ac:dyDescent="0.45">
      <c r="A126" s="3">
        <f>[2]หน้าผ้า!C135</f>
        <v>45916</v>
      </c>
      <c r="B126" s="14" t="str">
        <f>[2]หน้าผ้า!B135</f>
        <v>MK68-001119</v>
      </c>
      <c r="C126" s="9" t="str">
        <f>[2]หน้าผ้า!E135</f>
        <v>บจก.ซันฟีด</v>
      </c>
      <c r="D126" s="13">
        <f>[2]หน้าผ้า!F135</f>
        <v>953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+</v>
      </c>
      <c r="K126" s="9">
        <f>[2]หน้าผ้า!N135</f>
        <v>0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>
        <f>[2]หน้าผ้า!X135</f>
        <v>45979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WSWT2025800SM</v>
      </c>
      <c r="AA126" s="8">
        <f>[2]หน้าผ้า!AQ135</f>
        <v>5518.15</v>
      </c>
      <c r="AB126" s="8">
        <f>[2]หน้าผ้า!AR135</f>
        <v>0</v>
      </c>
      <c r="AC126" s="8">
        <f>[2]หน้าผ้า!AS135</f>
        <v>5518.15</v>
      </c>
      <c r="AD126" s="8">
        <f>[2]หน้าผ้า!AT135</f>
        <v>0</v>
      </c>
      <c r="AE126" s="8">
        <f>[2]หน้าผ้า!AU135</f>
        <v>5518.15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P6</v>
      </c>
      <c r="AI126" s="1">
        <f>[2]หน้าผ้า!DM135</f>
        <v>4</v>
      </c>
      <c r="AJ126" s="3">
        <f>[2]หน้าผ้า!DN135</f>
        <v>45979</v>
      </c>
      <c r="AK126" s="3">
        <f>[2]หน้าผ้า!DQ135</f>
        <v>45975</v>
      </c>
      <c r="AL126" s="3">
        <f>[2]หน้าผ้า!DR135</f>
        <v>45968</v>
      </c>
      <c r="AM126" s="3">
        <f>[2]หน้าผ้า!DS135</f>
        <v>45976</v>
      </c>
      <c r="AN126" s="3">
        <f>[2]หน้าผ้า!DT135</f>
        <v>45977</v>
      </c>
      <c r="AO126" s="3">
        <f>[2]หน้าผ้า!DU135</f>
        <v>45978</v>
      </c>
      <c r="AP126" s="3">
        <f>[2]หน้าผ้า!DP135</f>
        <v>45974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416.92688888888887</v>
      </c>
    </row>
    <row r="127" spans="1:56" ht="27.75" customHeight="1" x14ac:dyDescent="0.45">
      <c r="A127" s="3">
        <f>[2]หน้าผ้า!C136</f>
        <v>45916</v>
      </c>
      <c r="B127" s="14" t="str">
        <f>[2]หน้าผ้า!B136</f>
        <v>MK68-001119</v>
      </c>
      <c r="C127" s="9" t="str">
        <f>[2]หน้าผ้า!E136</f>
        <v>บจก.ซันฟีด</v>
      </c>
      <c r="D127" s="13" t="str">
        <f>[2]หน้าผ้า!F136</f>
        <v>ขุนศึกเบอร์ 2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45979</v>
      </c>
      <c r="U127" s="11">
        <f>[2]หน้าผ้า!AA136</f>
        <v>5000</v>
      </c>
      <c r="V127" s="10">
        <f>[2]หน้าผ้า!AJ136</f>
        <v>0</v>
      </c>
      <c r="W127" s="10">
        <f>[2]หน้าผ้า!AL136</f>
        <v>5000</v>
      </c>
      <c r="X127" s="10">
        <f>[2]หน้าผ้า!AM136</f>
        <v>0</v>
      </c>
      <c r="Y127" s="10">
        <f>[2]หน้าผ้า!AN136</f>
        <v>5250</v>
      </c>
      <c r="Z127" s="9" t="str">
        <f>[2]หน้าผ้า!AO136</f>
        <v>WSWT2025800SM</v>
      </c>
      <c r="AA127" s="8">
        <f>[2]หน้าผ้า!AQ136</f>
        <v>5518.15</v>
      </c>
      <c r="AB127" s="8">
        <f>[2]หน้าผ้า!AR136</f>
        <v>0</v>
      </c>
      <c r="AC127" s="8">
        <f>[2]หน้าผ้า!AS136</f>
        <v>5518.15</v>
      </c>
      <c r="AD127" s="8">
        <f>[2]หน้าผ้า!AT136</f>
        <v>0</v>
      </c>
      <c r="AE127" s="8">
        <f>[2]หน้าผ้า!AU136</f>
        <v>5518.15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P6</v>
      </c>
      <c r="AI127" s="1">
        <f>[2]หน้าผ้า!DM136</f>
        <v>4</v>
      </c>
      <c r="AJ127" s="3">
        <f>[2]หน้าผ้า!DN136</f>
        <v>45979</v>
      </c>
      <c r="AK127" s="3">
        <f>[2]หน้าผ้า!DQ136</f>
        <v>45975</v>
      </c>
      <c r="AL127" s="3">
        <f>[2]หน้าผ้า!DR136</f>
        <v>45968</v>
      </c>
      <c r="AM127" s="3">
        <f>[2]หน้าผ้า!DS136</f>
        <v>45976</v>
      </c>
      <c r="AN127" s="3">
        <f>[2]หน้าผ้า!DT136</f>
        <v>45977</v>
      </c>
      <c r="AO127" s="3">
        <f>[2]หน้าผ้า!DU136</f>
        <v>45978</v>
      </c>
      <c r="AP127" s="3">
        <f>[2]หน้าผ้า!DP136</f>
        <v>45974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416.92688888888887</v>
      </c>
    </row>
    <row r="128" spans="1:56" ht="27.75" customHeight="1" x14ac:dyDescent="0.45">
      <c r="A128" s="3">
        <f>[2]หน้าผ้า!C137</f>
        <v>45916</v>
      </c>
      <c r="B128" s="14" t="str">
        <f>[2]หน้าผ้า!B137</f>
        <v>MK68-001119</v>
      </c>
      <c r="C128" s="9" t="str">
        <f>[2]หน้าผ้า!E137</f>
        <v>บจก.ซันฟีด</v>
      </c>
      <c r="D128" s="13">
        <f>[2]หน้าผ้า!F137</f>
        <v>952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45981</v>
      </c>
      <c r="U128" s="11">
        <f>[2]หน้าผ้า!AA137</f>
        <v>5000</v>
      </c>
      <c r="V128" s="10">
        <f>[2]หน้าผ้า!AJ137</f>
        <v>0</v>
      </c>
      <c r="W128" s="10">
        <f>[2]หน้าผ้า!AL137</f>
        <v>5000</v>
      </c>
      <c r="X128" s="10">
        <f>[2]หน้าผ้า!AM137</f>
        <v>0</v>
      </c>
      <c r="Y128" s="10">
        <f>[2]หน้าผ้า!AN137</f>
        <v>5250</v>
      </c>
      <c r="Z128" s="9" t="str">
        <f>[2]หน้าผ้า!AO137</f>
        <v>WSWT2025800SM</v>
      </c>
      <c r="AA128" s="8">
        <f>[2]หน้าผ้า!AQ137</f>
        <v>5518.15</v>
      </c>
      <c r="AB128" s="8">
        <f>[2]หน้าผ้า!AR137</f>
        <v>0</v>
      </c>
      <c r="AC128" s="8">
        <f>[2]หน้าผ้า!AS137</f>
        <v>5518.15</v>
      </c>
      <c r="AD128" s="8">
        <f>[2]หน้าผ้า!AT137</f>
        <v>0</v>
      </c>
      <c r="AE128" s="8">
        <f>[2]หน้าผ้า!AU137</f>
        <v>5518.15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>
        <f>[2]หน้าผ้า!DN137</f>
        <v>45981</v>
      </c>
      <c r="AK128" s="3">
        <f>[2]หน้าผ้า!DQ137</f>
        <v>45977</v>
      </c>
      <c r="AL128" s="3">
        <f>[2]หน้าผ้า!DR137</f>
        <v>45970</v>
      </c>
      <c r="AM128" s="3">
        <f>[2]หน้าผ้า!DS137</f>
        <v>45978</v>
      </c>
      <c r="AN128" s="3">
        <f>[2]หน้าผ้า!DT137</f>
        <v>45979</v>
      </c>
      <c r="AO128" s="3">
        <f>[2]หน้าผ้า!DU137</f>
        <v>45980</v>
      </c>
      <c r="AP128" s="3">
        <f>[2]หน้าผ้า!DP137</f>
        <v>45976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416.92688888888887</v>
      </c>
    </row>
    <row r="129" spans="1:56" ht="27.75" customHeight="1" x14ac:dyDescent="0.45">
      <c r="A129" s="3">
        <f>[2]หน้าผ้า!C138</f>
        <v>45916</v>
      </c>
      <c r="B129" s="14" t="str">
        <f>[2]หน้าผ้า!B138</f>
        <v>MK68-001119</v>
      </c>
      <c r="C129" s="9" t="str">
        <f>[2]หน้าผ้า!E138</f>
        <v>บจก.ซันฟีด</v>
      </c>
      <c r="D129" s="13" t="str">
        <f>[2]หน้าผ้า!F138</f>
        <v>ขุนศึกเบอร์ 1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45982</v>
      </c>
      <c r="U129" s="11">
        <f>[2]หน้าผ้า!AA138</f>
        <v>5000</v>
      </c>
      <c r="V129" s="10">
        <f>[2]หน้าผ้า!AJ138</f>
        <v>0</v>
      </c>
      <c r="W129" s="10">
        <f>[2]หน้าผ้า!AL138</f>
        <v>5000</v>
      </c>
      <c r="X129" s="10">
        <f>[2]หน้าผ้า!AM138</f>
        <v>0</v>
      </c>
      <c r="Y129" s="10">
        <f>[2]หน้าผ้า!AN138</f>
        <v>5250</v>
      </c>
      <c r="Z129" s="9" t="str">
        <f>[2]หน้าผ้า!AO138</f>
        <v>WSWT2025800SM</v>
      </c>
      <c r="AA129" s="8">
        <f>[2]หน้าผ้า!AQ138</f>
        <v>5518.15</v>
      </c>
      <c r="AB129" s="8">
        <f>[2]หน้าผ้า!AR138</f>
        <v>0</v>
      </c>
      <c r="AC129" s="8">
        <f>[2]หน้าผ้า!AS138</f>
        <v>5518.15</v>
      </c>
      <c r="AD129" s="8">
        <f>[2]หน้าผ้า!AT138</f>
        <v>0</v>
      </c>
      <c r="AE129" s="8">
        <f>[2]หน้าผ้า!AU138</f>
        <v>5518.15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P6</v>
      </c>
      <c r="AI129" s="1">
        <f>[2]หน้าผ้า!DM138</f>
        <v>4</v>
      </c>
      <c r="AJ129" s="3">
        <f>[2]หน้าผ้า!DN138</f>
        <v>45982</v>
      </c>
      <c r="AK129" s="3">
        <f>[2]หน้าผ้า!DQ138</f>
        <v>45978</v>
      </c>
      <c r="AL129" s="3">
        <f>[2]หน้าผ้า!DR138</f>
        <v>45971</v>
      </c>
      <c r="AM129" s="3">
        <f>[2]หน้าผ้า!DS138</f>
        <v>45979</v>
      </c>
      <c r="AN129" s="3">
        <f>[2]หน้าผ้า!DT138</f>
        <v>45980</v>
      </c>
      <c r="AO129" s="3">
        <f>[2]หน้าผ้า!DU138</f>
        <v>45981</v>
      </c>
      <c r="AP129" s="3">
        <f>[2]หน้าผ้า!DP138</f>
        <v>45977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416.92688888888887</v>
      </c>
    </row>
    <row r="130" spans="1:56" ht="27.75" customHeight="1" x14ac:dyDescent="0.45">
      <c r="A130" s="3">
        <f>[2]หน้าผ้า!C139</f>
        <v>45916</v>
      </c>
      <c r="B130" s="14" t="str">
        <f>[2]หน้าผ้า!B139</f>
        <v>MK68-001119</v>
      </c>
      <c r="C130" s="9" t="str">
        <f>[2]หน้าผ้า!E139</f>
        <v>บจก.ซันฟีด</v>
      </c>
      <c r="D130" s="13">
        <f>[2]หน้าผ้า!F139</f>
        <v>575</v>
      </c>
      <c r="E130" s="9">
        <f>[2]หน้าผ้า!G139</f>
        <v>20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45982</v>
      </c>
      <c r="U130" s="11">
        <f>[2]หน้าผ้า!AA139</f>
        <v>3500</v>
      </c>
      <c r="V130" s="10">
        <f>[2]หน้าผ้า!AJ139</f>
        <v>0</v>
      </c>
      <c r="W130" s="10">
        <f>[2]หน้าผ้า!AL139</f>
        <v>3500</v>
      </c>
      <c r="X130" s="10">
        <f>[2]หน้าผ้า!AM139</f>
        <v>0</v>
      </c>
      <c r="Y130" s="10">
        <f>[2]หน้าผ้า!AN139</f>
        <v>3675</v>
      </c>
      <c r="Z130" s="9" t="str">
        <f>[2]หน้าผ้า!AO139</f>
        <v>WSWT2025800SM</v>
      </c>
      <c r="AA130" s="8">
        <f>[2]หน้าผ้า!AQ139</f>
        <v>3862.7049999999999</v>
      </c>
      <c r="AB130" s="8">
        <f>[2]หน้าผ้า!AR139</f>
        <v>0</v>
      </c>
      <c r="AC130" s="8">
        <f>[2]หน้าผ้า!AS139</f>
        <v>3862.7049999999999</v>
      </c>
      <c r="AD130" s="8">
        <f>[2]หน้าผ้า!AT139</f>
        <v>0</v>
      </c>
      <c r="AE130" s="8">
        <f>[2]หน้าผ้า!AU139</f>
        <v>3862.7049999999999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>
        <f>[2]หน้าผ้า!DN139</f>
        <v>45982</v>
      </c>
      <c r="AK130" s="3">
        <f>[2]หน้าผ้า!DQ139</f>
        <v>45978</v>
      </c>
      <c r="AL130" s="3">
        <f>[2]หน้าผ้า!DR139</f>
        <v>45971</v>
      </c>
      <c r="AM130" s="3">
        <f>[2]หน้าผ้า!DS139</f>
        <v>45979</v>
      </c>
      <c r="AN130" s="3">
        <f>[2]หน้าผ้า!DT139</f>
        <v>45980</v>
      </c>
      <c r="AO130" s="3">
        <f>[2]หน้าผ้า!DU139</f>
        <v>45981</v>
      </c>
      <c r="AP130" s="3">
        <f>[2]หน้าผ้า!DP139</f>
        <v>45977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291.84882222222222</v>
      </c>
    </row>
    <row r="131" spans="1:56" ht="27.75" customHeight="1" x14ac:dyDescent="0.45">
      <c r="A131" s="3">
        <f>[2]หน้าผ้า!C140</f>
        <v>45916</v>
      </c>
      <c r="B131" s="14" t="str">
        <f>[2]หน้าผ้า!B140</f>
        <v>MK68-001119</v>
      </c>
      <c r="C131" s="9" t="str">
        <f>[2]หน้าผ้า!E140</f>
        <v>บจก.ซันฟีด</v>
      </c>
      <c r="D131" s="13">
        <f>[2]หน้าผ้า!F140</f>
        <v>917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98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>
        <f>[2]หน้าผ้า!X140</f>
        <v>45985</v>
      </c>
      <c r="U131" s="11">
        <f>[2]หน้าผ้า!AA140</f>
        <v>2500</v>
      </c>
      <c r="V131" s="10">
        <f>[2]หน้าผ้า!AJ140</f>
        <v>2500</v>
      </c>
      <c r="W131" s="10">
        <f>[2]หน้าผ้า!AL140</f>
        <v>0</v>
      </c>
      <c r="X131" s="10">
        <f>[2]หน้าผ้า!AM140</f>
        <v>2550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>
        <f>[2]หน้าผ้า!DN140</f>
        <v>45985</v>
      </c>
      <c r="AK131" s="3">
        <f>[2]หน้าผ้า!DQ140</f>
        <v>45981</v>
      </c>
      <c r="AL131" s="3">
        <f>[2]หน้าผ้า!DR140</f>
        <v>45974</v>
      </c>
      <c r="AM131" s="3">
        <f>[2]หน้าผ้า!DS140</f>
        <v>45982</v>
      </c>
      <c r="AN131" s="3">
        <f>[2]หน้าผ้า!DT140</f>
        <v>45983</v>
      </c>
      <c r="AO131" s="3">
        <f>[2]หน้าผ้า!DU140</f>
        <v>45984</v>
      </c>
      <c r="AP131" s="3">
        <f>[2]หน้าผ้า!DP140</f>
        <v>45980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45933</v>
      </c>
      <c r="B132" s="14" t="str">
        <f>[2]หน้าผ้า!B141</f>
        <v>MK68-001202</v>
      </c>
      <c r="C132" s="9" t="str">
        <f>[2]หน้าผ้า!E141</f>
        <v>บจก.เอพีเอ็ม อะโกร</v>
      </c>
      <c r="D132" s="13" t="str">
        <f>[2]หน้าผ้า!F141</f>
        <v>ยู-ฟีด รวมหมู</v>
      </c>
      <c r="E132" s="9">
        <f>[2]หน้าผ้า!G141</f>
        <v>20</v>
      </c>
      <c r="F132" s="9">
        <f>[2]หน้าผ้า!H141</f>
        <v>38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>
        <f>[2]หน้าผ้า!X141</f>
        <v>45985</v>
      </c>
      <c r="U132" s="11">
        <f>[2]หน้าผ้า!AA141</f>
        <v>3000</v>
      </c>
      <c r="V132" s="10">
        <f>[2]หน้าผ้า!AJ141</f>
        <v>0</v>
      </c>
      <c r="W132" s="10">
        <f>[2]หน้าผ้า!AL141</f>
        <v>3000</v>
      </c>
      <c r="X132" s="10">
        <f>[2]หน้าผ้า!AM141</f>
        <v>0</v>
      </c>
      <c r="Y132" s="10">
        <f>[2]หน้าผ้า!AN141</f>
        <v>3150</v>
      </c>
      <c r="Z132" s="9" t="str">
        <f>[2]หน้าผ้า!AO141</f>
        <v>WSWT2025800SM</v>
      </c>
      <c r="AA132" s="8">
        <f>[2]หน้าผ้า!AQ141</f>
        <v>3310.89</v>
      </c>
      <c r="AB132" s="8">
        <f>[2]หน้าผ้า!AR141</f>
        <v>3310.89</v>
      </c>
      <c r="AC132" s="8">
        <f>[2]หน้าผ้า!AS141</f>
        <v>0</v>
      </c>
      <c r="AD132" s="8">
        <f>[2]หน้าผ้า!AT141</f>
        <v>3310.89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P6</v>
      </c>
      <c r="AI132" s="1">
        <f>[2]หน้าผ้า!DM141</f>
        <v>4</v>
      </c>
      <c r="AJ132" s="3">
        <f>[2]หน้าผ้า!DN141</f>
        <v>45985</v>
      </c>
      <c r="AK132" s="3">
        <f>[2]หน้าผ้า!DQ141</f>
        <v>45981</v>
      </c>
      <c r="AL132" s="3">
        <f>[2]หน้าผ้า!DR141</f>
        <v>45974</v>
      </c>
      <c r="AM132" s="3">
        <f>[2]หน้าผ้า!DS141</f>
        <v>45982</v>
      </c>
      <c r="AN132" s="3">
        <f>[2]หน้าผ้า!DT141</f>
        <v>45983</v>
      </c>
      <c r="AO132" s="3">
        <f>[2]หน้าผ้า!DU141</f>
        <v>45984</v>
      </c>
      <c r="AP132" s="3">
        <f>[2]หน้าผ้า!DP141</f>
        <v>45980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45896</v>
      </c>
      <c r="B133" s="14" t="str">
        <f>[2]หน้าผ้า!B142</f>
        <v>MK68-001039</v>
      </c>
      <c r="C133" s="9" t="str">
        <f>[2]หน้าผ้า!E142</f>
        <v>บจก.เอสพีเอ็ม อาหารสัตว์</v>
      </c>
      <c r="D133" s="13" t="str">
        <f>[2]หน้าผ้า!F142</f>
        <v>U-GOAT14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>
        <f>[2]หน้าผ้า!X142</f>
        <v>45985</v>
      </c>
      <c r="U133" s="11">
        <f>[2]หน้าผ้า!AA142</f>
        <v>3000</v>
      </c>
      <c r="V133" s="10">
        <f>[2]หน้าผ้า!AJ142</f>
        <v>0</v>
      </c>
      <c r="W133" s="10">
        <f>[2]หน้าผ้า!AL142</f>
        <v>3000</v>
      </c>
      <c r="X133" s="10">
        <f>[2]หน้าผ้า!AM142</f>
        <v>0</v>
      </c>
      <c r="Y133" s="10">
        <f>[2]หน้าผ้า!AN142</f>
        <v>3150</v>
      </c>
      <c r="Z133" s="9" t="str">
        <f>[2]หน้าผ้า!AO142</f>
        <v>WSWT2025800SM</v>
      </c>
      <c r="AA133" s="8">
        <f>[2]หน้าผ้า!AQ142</f>
        <v>3310.89</v>
      </c>
      <c r="AB133" s="8">
        <f>[2]หน้าผ้า!AR142</f>
        <v>3310.89</v>
      </c>
      <c r="AC133" s="8">
        <f>[2]หน้าผ้า!AS142</f>
        <v>0</v>
      </c>
      <c r="AD133" s="8">
        <f>[2]หน้าผ้า!AT142</f>
        <v>3310.89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P6</v>
      </c>
      <c r="AI133" s="1">
        <f>[2]หน้าผ้า!DM142</f>
        <v>5</v>
      </c>
      <c r="AJ133" s="3">
        <f>[2]หน้าผ้า!DN142</f>
        <v>45985</v>
      </c>
      <c r="AK133" s="3">
        <f>[2]หน้าผ้า!DQ142</f>
        <v>45980</v>
      </c>
      <c r="AL133" s="3">
        <f>[2]หน้าผ้า!DR142</f>
        <v>45973</v>
      </c>
      <c r="AM133" s="3">
        <f>[2]หน้าผ้า!DS142</f>
        <v>45981</v>
      </c>
      <c r="AN133" s="3">
        <f>[2]หน้าผ้า!DT142</f>
        <v>45982</v>
      </c>
      <c r="AO133" s="3">
        <f>[2]หน้าผ้า!DU142</f>
        <v>45983</v>
      </c>
      <c r="AP133" s="3">
        <f>[2]หน้าผ้า!DP142</f>
        <v>45980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45909</v>
      </c>
      <c r="B134" s="14" t="str">
        <f>[2]หน้าผ้า!B143</f>
        <v>MK68-001093</v>
      </c>
      <c r="C134" s="9" t="str">
        <f>[2]หน้าผ้า!E143</f>
        <v>บจก.เอสพีเอ็ม อาหารสัตว์</v>
      </c>
      <c r="D134" s="13" t="str">
        <f>[2]หน้าผ้า!F143</f>
        <v>เอส ฟาร์ม115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>
        <f>[2]หน้าผ้า!X143</f>
        <v>45986</v>
      </c>
      <c r="U134" s="11">
        <f>[2]หน้าผ้า!AA143</f>
        <v>3179</v>
      </c>
      <c r="V134" s="10">
        <f>[2]หน้าผ้า!AJ143</f>
        <v>2531</v>
      </c>
      <c r="W134" s="10">
        <f>[2]หน้าผ้า!AL143</f>
        <v>648</v>
      </c>
      <c r="X134" s="10">
        <f>[2]หน้าผ้า!AM143</f>
        <v>6100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P6</v>
      </c>
      <c r="AI134" s="1">
        <f>[2]หน้าผ้า!DM143</f>
        <v>4</v>
      </c>
      <c r="AJ134" s="3">
        <f>[2]หน้าผ้า!DN143</f>
        <v>45986</v>
      </c>
      <c r="AK134" s="3">
        <f>[2]หน้าผ้า!DQ143</f>
        <v>45982</v>
      </c>
      <c r="AL134" s="3">
        <f>[2]หน้าผ้า!DR143</f>
        <v>45975</v>
      </c>
      <c r="AM134" s="3">
        <f>[2]หน้าผ้า!DS143</f>
        <v>45983</v>
      </c>
      <c r="AN134" s="3">
        <f>[2]หน้าผ้า!DT143</f>
        <v>45984</v>
      </c>
      <c r="AO134" s="3">
        <f>[2]หน้าผ้า!DU143</f>
        <v>45985</v>
      </c>
      <c r="AP134" s="3">
        <f>[2]หน้าผ้า!DP143</f>
        <v>45981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 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45916</v>
      </c>
      <c r="B135" s="14" t="str">
        <f>[2]หน้าผ้า!B144</f>
        <v>MK68-001119</v>
      </c>
      <c r="C135" s="9" t="str">
        <f>[2]หน้าผ้า!E144</f>
        <v>บจก.ซันฟีด</v>
      </c>
      <c r="D135" s="13">
        <f>[2]หน้าผ้า!F144</f>
        <v>952</v>
      </c>
      <c r="E135" s="9">
        <f>[2]หน้าผ้า!G144</f>
        <v>20</v>
      </c>
      <c r="F135" s="9">
        <f>[2]หน้าผ้า!H144</f>
        <v>38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45986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5250</v>
      </c>
      <c r="Z135" s="9" t="str">
        <f>[2]หน้าผ้า!AO144</f>
        <v>WSWT2025800SM</v>
      </c>
      <c r="AA135" s="8">
        <f>[2]หน้าผ้า!AQ144</f>
        <v>5518.15</v>
      </c>
      <c r="AB135" s="8">
        <f>[2]หน้าผ้า!AR144</f>
        <v>0</v>
      </c>
      <c r="AC135" s="8">
        <f>[2]หน้าผ้า!AS144</f>
        <v>5518.15</v>
      </c>
      <c r="AD135" s="8">
        <f>[2]หน้าผ้า!AT144</f>
        <v>0</v>
      </c>
      <c r="AE135" s="8">
        <f>[2]หน้าผ้า!AU144</f>
        <v>5518.15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P6</v>
      </c>
      <c r="AI135" s="1">
        <f>[2]หน้าผ้า!DM144</f>
        <v>4</v>
      </c>
      <c r="AJ135" s="3">
        <f>[2]หน้าผ้า!DN144</f>
        <v>45986</v>
      </c>
      <c r="AK135" s="3">
        <f>[2]หน้าผ้า!DQ144</f>
        <v>45982</v>
      </c>
      <c r="AL135" s="3">
        <f>[2]หน้าผ้า!DR144</f>
        <v>45975</v>
      </c>
      <c r="AM135" s="3">
        <f>[2]หน้าผ้า!DS144</f>
        <v>45983</v>
      </c>
      <c r="AN135" s="3">
        <f>[2]หน้าผ้า!DT144</f>
        <v>45984</v>
      </c>
      <c r="AO135" s="3">
        <f>[2]หน้าผ้า!DU144</f>
        <v>45985</v>
      </c>
      <c r="AP135" s="3">
        <f>[2]หน้าผ้า!DP144</f>
        <v>45981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416.92688888888887</v>
      </c>
    </row>
    <row r="136" spans="1:56" ht="27.75" customHeight="1" x14ac:dyDescent="0.45">
      <c r="A136" s="3">
        <f>[2]หน้าผ้า!C145</f>
        <v>45916</v>
      </c>
      <c r="B136" s="14" t="str">
        <f>[2]หน้าผ้า!B145</f>
        <v>MK68-001119</v>
      </c>
      <c r="C136" s="9" t="str">
        <f>[2]หน้าผ้า!E145</f>
        <v>บจก.ซันฟีด</v>
      </c>
      <c r="D136" s="13" t="str">
        <f>[2]หน้าผ้า!F145</f>
        <v>ขุนศึกเบอร์ 1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45986</v>
      </c>
      <c r="U136" s="11">
        <f>[2]หน้าผ้า!AA145</f>
        <v>5000</v>
      </c>
      <c r="V136" s="10">
        <f>[2]หน้าผ้า!AJ145</f>
        <v>0</v>
      </c>
      <c r="W136" s="10">
        <f>[2]หน้าผ้า!AL145</f>
        <v>5000</v>
      </c>
      <c r="X136" s="10">
        <f>[2]หน้าผ้า!AM145</f>
        <v>0</v>
      </c>
      <c r="Y136" s="10">
        <f>[2]หน้าผ้า!AN145</f>
        <v>5250</v>
      </c>
      <c r="Z136" s="9" t="str">
        <f>[2]หน้าผ้า!AO145</f>
        <v>WSWT2025800SM</v>
      </c>
      <c r="AA136" s="8">
        <f>[2]หน้าผ้า!AQ145</f>
        <v>5518.15</v>
      </c>
      <c r="AB136" s="8">
        <f>[2]หน้าผ้า!AR145</f>
        <v>0</v>
      </c>
      <c r="AC136" s="8">
        <f>[2]หน้าผ้า!AS145</f>
        <v>5518.15</v>
      </c>
      <c r="AD136" s="8">
        <f>[2]หน้าผ้า!AT145</f>
        <v>0</v>
      </c>
      <c r="AE136" s="8">
        <f>[2]หน้าผ้า!AU145</f>
        <v>5518.15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P6</v>
      </c>
      <c r="AI136" s="1">
        <f>[2]หน้าผ้า!DM145</f>
        <v>4</v>
      </c>
      <c r="AJ136" s="3">
        <f>[2]หน้าผ้า!DN145</f>
        <v>45986</v>
      </c>
      <c r="AK136" s="3">
        <f>[2]หน้าผ้า!DQ145</f>
        <v>45982</v>
      </c>
      <c r="AL136" s="3">
        <f>[2]หน้าผ้า!DR145</f>
        <v>45975</v>
      </c>
      <c r="AM136" s="3">
        <f>[2]หน้าผ้า!DS145</f>
        <v>45983</v>
      </c>
      <c r="AN136" s="3">
        <f>[2]หน้าผ้า!DT145</f>
        <v>45984</v>
      </c>
      <c r="AO136" s="3">
        <f>[2]หน้าผ้า!DU145</f>
        <v>45985</v>
      </c>
      <c r="AP136" s="3">
        <f>[2]หน้าผ้า!DP145</f>
        <v>45981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416.92688888888887</v>
      </c>
    </row>
    <row r="137" spans="1:56" ht="27.75" customHeight="1" x14ac:dyDescent="0.45">
      <c r="A137" s="3">
        <f>[2]หน้าผ้า!C146</f>
        <v>45916</v>
      </c>
      <c r="B137" s="14" t="str">
        <f>[2]หน้าผ้า!B146</f>
        <v>MK68-001119</v>
      </c>
      <c r="C137" s="9" t="str">
        <f>[2]หน้าผ้า!E146</f>
        <v>บจก.ซันฟีด</v>
      </c>
      <c r="D137" s="13" t="str">
        <f>[2]หน้าผ้า!F146</f>
        <v>ขุนศึกเบอร์ 2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45986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0</v>
      </c>
      <c r="Y137" s="10">
        <f>[2]หน้าผ้า!AN146</f>
        <v>5250</v>
      </c>
      <c r="Z137" s="9" t="str">
        <f>[2]หน้าผ้า!AO146</f>
        <v>WSWT2025800SM</v>
      </c>
      <c r="AA137" s="8">
        <f>[2]หน้าผ้า!AQ146</f>
        <v>5518.15</v>
      </c>
      <c r="AB137" s="8">
        <f>[2]หน้าผ้า!AR146</f>
        <v>0</v>
      </c>
      <c r="AC137" s="8">
        <f>[2]หน้าผ้า!AS146</f>
        <v>5518.15</v>
      </c>
      <c r="AD137" s="8">
        <f>[2]หน้าผ้า!AT146</f>
        <v>0</v>
      </c>
      <c r="AE137" s="8">
        <f>[2]หน้าผ้า!AU146</f>
        <v>5518.15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P6</v>
      </c>
      <c r="AI137" s="1">
        <f>[2]หน้าผ้า!DM146</f>
        <v>4</v>
      </c>
      <c r="AJ137" s="3">
        <f>[2]หน้าผ้า!DN146</f>
        <v>45986</v>
      </c>
      <c r="AK137" s="3">
        <f>[2]หน้าผ้า!DQ146</f>
        <v>45982</v>
      </c>
      <c r="AL137" s="3">
        <f>[2]หน้าผ้า!DR146</f>
        <v>45975</v>
      </c>
      <c r="AM137" s="3">
        <f>[2]หน้าผ้า!DS146</f>
        <v>45983</v>
      </c>
      <c r="AN137" s="3">
        <f>[2]หน้าผ้า!DT146</f>
        <v>45984</v>
      </c>
      <c r="AO137" s="3">
        <f>[2]หน้าผ้า!DU146</f>
        <v>45985</v>
      </c>
      <c r="AP137" s="3">
        <f>[2]หน้าผ้า!DP146</f>
        <v>45981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416.92688888888887</v>
      </c>
    </row>
    <row r="138" spans="1:56" ht="27.75" customHeight="1" x14ac:dyDescent="0.45">
      <c r="A138" s="3">
        <f>[2]หน้าผ้า!C147</f>
        <v>45916</v>
      </c>
      <c r="B138" s="14" t="str">
        <f>[2]หน้าผ้า!B147</f>
        <v>MK68-001119</v>
      </c>
      <c r="C138" s="9" t="str">
        <f>[2]หน้าผ้า!E147</f>
        <v>บจก.ซันฟีด</v>
      </c>
      <c r="D138" s="13">
        <f>[2]หน้าผ้า!F147</f>
        <v>953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45987</v>
      </c>
      <c r="U138" s="11">
        <f>[2]หน้าผ้า!AA147</f>
        <v>5000</v>
      </c>
      <c r="V138" s="10">
        <f>[2]หน้าผ้า!AJ147</f>
        <v>0</v>
      </c>
      <c r="W138" s="10">
        <f>[2]หน้าผ้า!AL147</f>
        <v>5000</v>
      </c>
      <c r="X138" s="10">
        <f>[2]หน้าผ้า!AM147</f>
        <v>0</v>
      </c>
      <c r="Y138" s="10">
        <f>[2]หน้าผ้า!AN147</f>
        <v>5250</v>
      </c>
      <c r="Z138" s="9" t="str">
        <f>[2]หน้าผ้า!AO147</f>
        <v>WSWT2025800SM</v>
      </c>
      <c r="AA138" s="8">
        <f>[2]หน้าผ้า!AQ147</f>
        <v>5518.15</v>
      </c>
      <c r="AB138" s="8">
        <f>[2]หน้าผ้า!AR147</f>
        <v>0</v>
      </c>
      <c r="AC138" s="8">
        <f>[2]หน้าผ้า!AS147</f>
        <v>5518.15</v>
      </c>
      <c r="AD138" s="8">
        <f>[2]หน้าผ้า!AT147</f>
        <v>0</v>
      </c>
      <c r="AE138" s="8">
        <f>[2]หน้าผ้า!AU147</f>
        <v>5518.15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P6</v>
      </c>
      <c r="AI138" s="1">
        <f>[2]หน้าผ้า!DM147</f>
        <v>4</v>
      </c>
      <c r="AJ138" s="3">
        <f>[2]หน้าผ้า!DN147</f>
        <v>45987</v>
      </c>
      <c r="AK138" s="3">
        <f>[2]หน้าผ้า!DQ147</f>
        <v>45983</v>
      </c>
      <c r="AL138" s="3">
        <f>[2]หน้าผ้า!DR147</f>
        <v>45976</v>
      </c>
      <c r="AM138" s="3">
        <f>[2]หน้าผ้า!DS147</f>
        <v>45984</v>
      </c>
      <c r="AN138" s="3">
        <f>[2]หน้าผ้า!DT147</f>
        <v>45985</v>
      </c>
      <c r="AO138" s="3">
        <f>[2]หน้าผ้า!DU147</f>
        <v>45986</v>
      </c>
      <c r="AP138" s="3">
        <f>[2]หน้าผ้า!DP147</f>
        <v>45982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416.92688888888887</v>
      </c>
    </row>
    <row r="139" spans="1:56" ht="27.75" customHeight="1" x14ac:dyDescent="0.45">
      <c r="A139" s="3">
        <f>[2]หน้าผ้า!C148</f>
        <v>45933</v>
      </c>
      <c r="B139" s="14" t="str">
        <f>[2]หน้าผ้า!B148</f>
        <v>MK68-001204</v>
      </c>
      <c r="C139" s="9" t="str">
        <f>[2]หน้าผ้า!E148</f>
        <v>บจก.เอพีเอ็ม อะโกร</v>
      </c>
      <c r="D139" s="13" t="str">
        <f>[2]หน้าผ้า!F148</f>
        <v>นีโอ พี3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>
        <f>[2]หน้าผ้า!X148</f>
        <v>45987</v>
      </c>
      <c r="U139" s="11">
        <f>[2]หน้าผ้า!AA148</f>
        <v>3000</v>
      </c>
      <c r="V139" s="10">
        <f>[2]หน้าผ้า!AJ148</f>
        <v>0</v>
      </c>
      <c r="W139" s="10">
        <f>[2]หน้าผ้า!AL148</f>
        <v>3000</v>
      </c>
      <c r="X139" s="10">
        <f>[2]หน้าผ้า!AM148</f>
        <v>0</v>
      </c>
      <c r="Y139" s="10">
        <f>[2]หน้าผ้า!AN148</f>
        <v>3150</v>
      </c>
      <c r="Z139" s="9" t="str">
        <f>[2]หน้าผ้า!AO148</f>
        <v>WSWT2025800SM</v>
      </c>
      <c r="AA139" s="8">
        <f>[2]หน้าผ้า!AQ148</f>
        <v>3310.89</v>
      </c>
      <c r="AB139" s="8">
        <f>[2]หน้าผ้า!AR148</f>
        <v>3310.89</v>
      </c>
      <c r="AC139" s="8">
        <f>[2]หน้าผ้า!AS148</f>
        <v>0</v>
      </c>
      <c r="AD139" s="8">
        <f>[2]หน้าผ้า!AT148</f>
        <v>3310.89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P6</v>
      </c>
      <c r="AI139" s="1">
        <f>[2]หน้าผ้า!DM148</f>
        <v>4</v>
      </c>
      <c r="AJ139" s="3">
        <f>[2]หน้าผ้า!DN148</f>
        <v>45987</v>
      </c>
      <c r="AK139" s="3">
        <f>[2]หน้าผ้า!DQ148</f>
        <v>45983</v>
      </c>
      <c r="AL139" s="3">
        <f>[2]หน้าผ้า!DR148</f>
        <v>45976</v>
      </c>
      <c r="AM139" s="3">
        <f>[2]หน้าผ้า!DS148</f>
        <v>45984</v>
      </c>
      <c r="AN139" s="3">
        <f>[2]หน้าผ้า!DT148</f>
        <v>45985</v>
      </c>
      <c r="AO139" s="3">
        <f>[2]หน้าผ้า!DU148</f>
        <v>45986</v>
      </c>
      <c r="AP139" s="3">
        <f>[2]หน้าผ้า!DP148</f>
        <v>45982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45933</v>
      </c>
      <c r="B140" s="14" t="str">
        <f>[2]หน้าผ้า!B149</f>
        <v>MK68-001203</v>
      </c>
      <c r="C140" s="9" t="str">
        <f>[2]หน้าผ้า!E149</f>
        <v>บจก.เอพีเอ็ม อะโกร</v>
      </c>
      <c r="D140" s="13" t="str">
        <f>[2]หน้าผ้า!F149</f>
        <v>SPM190 GOAL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>
        <f>[2]หน้าผ้า!X149</f>
        <v>45987</v>
      </c>
      <c r="U140" s="11">
        <f>[2]หน้าผ้า!AA149</f>
        <v>4000</v>
      </c>
      <c r="V140" s="10">
        <f>[2]หน้าผ้า!AJ149</f>
        <v>0</v>
      </c>
      <c r="W140" s="10">
        <f>[2]หน้าผ้า!AL149</f>
        <v>4000</v>
      </c>
      <c r="X140" s="10">
        <f>[2]หน้าผ้า!AM149</f>
        <v>0</v>
      </c>
      <c r="Y140" s="10">
        <f>[2]หน้าผ้า!AN149</f>
        <v>4200</v>
      </c>
      <c r="Z140" s="9" t="str">
        <f>[2]หน้าผ้า!AO149</f>
        <v>WSWT2025800SM</v>
      </c>
      <c r="AA140" s="8">
        <f>[2]หน้าผ้า!AQ149</f>
        <v>4414.5199999999995</v>
      </c>
      <c r="AB140" s="8">
        <f>[2]หน้าผ้า!AR149</f>
        <v>4414.5199999999995</v>
      </c>
      <c r="AC140" s="8">
        <f>[2]หน้าผ้า!AS149</f>
        <v>0</v>
      </c>
      <c r="AD140" s="8">
        <f>[2]หน้าผ้า!AT149</f>
        <v>4414.5199999999995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>
        <f>[2]หน้าผ้า!DN149</f>
        <v>45987</v>
      </c>
      <c r="AK140" s="3">
        <f>[2]หน้าผ้า!DQ149</f>
        <v>45983</v>
      </c>
      <c r="AL140" s="3">
        <f>[2]หน้าผ้า!DR149</f>
        <v>45976</v>
      </c>
      <c r="AM140" s="3">
        <f>[2]หน้าผ้า!DS149</f>
        <v>45984</v>
      </c>
      <c r="AN140" s="3">
        <f>[2]หน้าผ้า!DT149</f>
        <v>45985</v>
      </c>
      <c r="AO140" s="3">
        <f>[2]หน้าผ้า!DU149</f>
        <v>45986</v>
      </c>
      <c r="AP140" s="3">
        <f>[2]หน้าผ้า!DP149</f>
        <v>45982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MK68-001119</v>
      </c>
      <c r="C141" s="9" t="str">
        <f>[2]หน้าผ้า!E150</f>
        <v>บจก.ซันฟีด</v>
      </c>
      <c r="D141" s="13">
        <f>[2]หน้าผ้า!F150</f>
        <v>956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45989</v>
      </c>
      <c r="U141" s="11">
        <f>[2]หน้าผ้า!AA150</f>
        <v>2500</v>
      </c>
      <c r="V141" s="10">
        <f>[2]หน้าผ้า!AJ150</f>
        <v>0</v>
      </c>
      <c r="W141" s="10">
        <f>[2]หน้าผ้า!AL150</f>
        <v>2500</v>
      </c>
      <c r="X141" s="10">
        <f>[2]หน้าผ้า!AM150</f>
        <v>0</v>
      </c>
      <c r="Y141" s="10">
        <f>[2]หน้าผ้า!AN150</f>
        <v>2625</v>
      </c>
      <c r="Z141" s="9" t="str">
        <f>[2]หน้าผ้า!AO150</f>
        <v>WSWT2025800SM</v>
      </c>
      <c r="AA141" s="8">
        <f>[2]หน้าผ้า!AQ150</f>
        <v>2759.0749999999998</v>
      </c>
      <c r="AB141" s="8">
        <f>[2]หน้าผ้า!AR150</f>
        <v>0</v>
      </c>
      <c r="AC141" s="8">
        <f>[2]หน้าผ้า!AS150</f>
        <v>2759.0749999999998</v>
      </c>
      <c r="AD141" s="8">
        <f>[2]หน้าผ้า!AT150</f>
        <v>0</v>
      </c>
      <c r="AE141" s="8">
        <f>[2]หน้าผ้า!AU150</f>
        <v>2759.0749999999998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>
        <f>[2]หน้าผ้า!DN150</f>
        <v>45989</v>
      </c>
      <c r="AK141" s="3">
        <f>[2]หน้าผ้า!DQ150</f>
        <v>45985</v>
      </c>
      <c r="AL141" s="3">
        <f>[2]หน้าผ้า!DR150</f>
        <v>45978</v>
      </c>
      <c r="AM141" s="3">
        <f>[2]หน้าผ้า!DS150</f>
        <v>45986</v>
      </c>
      <c r="AN141" s="3">
        <f>[2]หน้าผ้า!DT150</f>
        <v>45987</v>
      </c>
      <c r="AO141" s="3">
        <f>[2]หน้าผ้า!DU150</f>
        <v>45988</v>
      </c>
      <c r="AP141" s="3">
        <f>[2]หน้าผ้า!DP150</f>
        <v>45984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208.46344444444443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MK68-001119</v>
      </c>
      <c r="C142" s="9" t="str">
        <f>[2]หน้าผ้า!E151</f>
        <v>บจก.ซันฟีด</v>
      </c>
      <c r="D142" s="13">
        <f>[2]หน้าผ้า!F151</f>
        <v>952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45989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WSWT2025800SM</v>
      </c>
      <c r="AA142" s="8">
        <f>[2]หน้าผ้า!AQ151</f>
        <v>5518.15</v>
      </c>
      <c r="AB142" s="8">
        <f>[2]หน้าผ้า!AR151</f>
        <v>0</v>
      </c>
      <c r="AC142" s="8">
        <f>[2]หน้าผ้า!AS151</f>
        <v>5518.15</v>
      </c>
      <c r="AD142" s="8">
        <f>[2]หน้าผ้า!AT151</f>
        <v>0</v>
      </c>
      <c r="AE142" s="8">
        <f>[2]หน้าผ้า!AU151</f>
        <v>5518.15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P6</v>
      </c>
      <c r="AI142" s="1">
        <f>[2]หน้าผ้า!DM151</f>
        <v>4</v>
      </c>
      <c r="AJ142" s="3">
        <f>[2]หน้าผ้า!DN151</f>
        <v>45989</v>
      </c>
      <c r="AK142" s="3">
        <f>[2]หน้าผ้า!DQ151</f>
        <v>45985</v>
      </c>
      <c r="AL142" s="3">
        <f>[2]หน้าผ้า!DR151</f>
        <v>45978</v>
      </c>
      <c r="AM142" s="3">
        <f>[2]หน้าผ้า!DS151</f>
        <v>45986</v>
      </c>
      <c r="AN142" s="3">
        <f>[2]หน้าผ้า!DT151</f>
        <v>45987</v>
      </c>
      <c r="AO142" s="3">
        <f>[2]หน้าผ้า!DU151</f>
        <v>45988</v>
      </c>
      <c r="AP142" s="3">
        <f>[2]หน้าผ้า!DP151</f>
        <v>45984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416.92688888888887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MK68-001119</v>
      </c>
      <c r="C143" s="9" t="str">
        <f>[2]หน้าผ้า!E152</f>
        <v>บจก.ซันฟีด</v>
      </c>
      <c r="D143" s="13" t="str">
        <f>[2]หน้าผ้า!F152</f>
        <v>007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100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45989</v>
      </c>
      <c r="U143" s="11">
        <f>[2]หน้าผ้า!AA152</f>
        <v>2500</v>
      </c>
      <c r="V143" s="10">
        <f>[2]หน้าผ้า!AJ152</f>
        <v>0</v>
      </c>
      <c r="W143" s="10">
        <f>[2]หน้าผ้า!AL152</f>
        <v>2500</v>
      </c>
      <c r="X143" s="10">
        <f>[2]หน้าผ้า!AM152</f>
        <v>0</v>
      </c>
      <c r="Y143" s="10">
        <f>[2]หน้าผ้า!AN152</f>
        <v>2625</v>
      </c>
      <c r="Z143" s="9" t="str">
        <f>[2]หน้าผ้า!AO152</f>
        <v>WSWT2025800SM</v>
      </c>
      <c r="AA143" s="8">
        <f>[2]หน้าผ้า!AQ152</f>
        <v>2759.0749999999998</v>
      </c>
      <c r="AB143" s="8">
        <f>[2]หน้าผ้า!AR152</f>
        <v>0</v>
      </c>
      <c r="AC143" s="8">
        <f>[2]หน้าผ้า!AS152</f>
        <v>2759.0749999999998</v>
      </c>
      <c r="AD143" s="8">
        <f>[2]หน้าผ้า!AT152</f>
        <v>0</v>
      </c>
      <c r="AE143" s="8">
        <f>[2]หน้าผ้า!AU152</f>
        <v>2759.0749999999998</v>
      </c>
      <c r="AF143" s="8">
        <f>[2]หน้าผ้า!AI152</f>
        <v>0</v>
      </c>
      <c r="AG143" s="1" t="str">
        <f>[3]หน้าผ้า!DC155</f>
        <v>รอแบบ</v>
      </c>
      <c r="AH143" s="1" t="str">
        <f>[2]หน้าผ้า!DL152</f>
        <v>P6</v>
      </c>
      <c r="AI143" s="1">
        <f>[2]หน้าผ้า!DM152</f>
        <v>4</v>
      </c>
      <c r="AJ143" s="3">
        <f>[2]หน้าผ้า!DN152</f>
        <v>45989</v>
      </c>
      <c r="AK143" s="3">
        <f>[2]หน้าผ้า!DQ152</f>
        <v>45985</v>
      </c>
      <c r="AL143" s="3">
        <f>[2]หน้าผ้า!DR152</f>
        <v>45978</v>
      </c>
      <c r="AM143" s="3">
        <f>[2]หน้าผ้า!DS152</f>
        <v>45986</v>
      </c>
      <c r="AN143" s="3">
        <f>[2]หน้าผ้า!DT152</f>
        <v>45987</v>
      </c>
      <c r="AO143" s="3">
        <f>[2]หน้าผ้า!DU152</f>
        <v>45988</v>
      </c>
      <c r="AP143" s="3">
        <f>[2]หน้าผ้า!DP152</f>
        <v>45984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208.46344444444443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MK68-001119</v>
      </c>
      <c r="C144" s="9" t="str">
        <f>[2]หน้าผ้า!E153</f>
        <v>บจก.ซันฟีด</v>
      </c>
      <c r="D144" s="13">
        <f>[2]หน้าผ้า!F153</f>
        <v>957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45989</v>
      </c>
      <c r="U144" s="11">
        <f>[2]หน้าผ้า!AA153</f>
        <v>2500</v>
      </c>
      <c r="V144" s="10">
        <f>[2]หน้าผ้า!AJ153</f>
        <v>0</v>
      </c>
      <c r="W144" s="10">
        <f>[2]หน้าผ้า!AL153</f>
        <v>2500</v>
      </c>
      <c r="X144" s="10">
        <f>[2]หน้าผ้า!AM153</f>
        <v>0</v>
      </c>
      <c r="Y144" s="10">
        <f>[2]หน้าผ้า!AN153</f>
        <v>2625</v>
      </c>
      <c r="Z144" s="9" t="str">
        <f>[2]หน้าผ้า!AO153</f>
        <v>WSWT2025800SM</v>
      </c>
      <c r="AA144" s="8">
        <f>[2]หน้าผ้า!AQ153</f>
        <v>2759.0749999999998</v>
      </c>
      <c r="AB144" s="8">
        <f>[2]หน้าผ้า!AR153</f>
        <v>0</v>
      </c>
      <c r="AC144" s="8">
        <f>[2]หน้าผ้า!AS153</f>
        <v>2759.0749999999998</v>
      </c>
      <c r="AD144" s="8">
        <f>[2]หน้าผ้า!AT153</f>
        <v>0</v>
      </c>
      <c r="AE144" s="8">
        <f>[2]หน้าผ้า!AU153</f>
        <v>2759.0749999999998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>
        <f>[2]หน้าผ้า!DN153</f>
        <v>45989</v>
      </c>
      <c r="AK144" s="3">
        <f>[2]หน้าผ้า!DQ153</f>
        <v>45985</v>
      </c>
      <c r="AL144" s="3">
        <f>[2]หน้าผ้า!DR153</f>
        <v>45978</v>
      </c>
      <c r="AM144" s="3">
        <f>[2]หน้าผ้า!DS153</f>
        <v>45986</v>
      </c>
      <c r="AN144" s="3">
        <f>[2]หน้าผ้า!DT153</f>
        <v>45987</v>
      </c>
      <c r="AO144" s="3">
        <f>[2]หน้าผ้า!DU153</f>
        <v>45988</v>
      </c>
      <c r="AP144" s="3">
        <f>[2]หน้าผ้า!DP153</f>
        <v>45984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208.46344444444443</v>
      </c>
    </row>
    <row r="145" spans="1:56" ht="27.75" customHeight="1" x14ac:dyDescent="0.45">
      <c r="A145" s="3">
        <f>[2]หน้าผ้า!C154</f>
        <v>45891</v>
      </c>
      <c r="B145" s="14" t="str">
        <f>[2]หน้าผ้า!B154</f>
        <v>MK68-001033</v>
      </c>
      <c r="C145" s="9" t="str">
        <f>[2]หน้าผ้า!E154</f>
        <v>บจก.เอสพีเอ็ม อาหารสัตว์</v>
      </c>
      <c r="D145" s="13" t="str">
        <f>[2]หน้าผ้า!F154</f>
        <v>นาโน 03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6000</v>
      </c>
      <c r="V145" s="10">
        <f>[2]หน้าผ้า!AJ154</f>
        <v>5447</v>
      </c>
      <c r="W145" s="10">
        <f>[2]หน้าผ้า!AL154</f>
        <v>553</v>
      </c>
      <c r="X145" s="10">
        <f>[2]หน้าผ้า!AM154</f>
        <v>9150</v>
      </c>
      <c r="Y145" s="10">
        <f>[2]หน้าผ้า!AN154</f>
        <v>0</v>
      </c>
      <c r="Z145" s="9" t="str">
        <f>[2]หน้าผ้า!AO154</f>
        <v>WSWT2025800SM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รอแบบ</v>
      </c>
      <c r="AH145" s="1" t="str">
        <f>[2]หน้าผ้า!DL154</f>
        <v>P6</v>
      </c>
      <c r="AI145" s="1">
        <f>[2]หน้าผ้า!DM154</f>
        <v>5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8447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7.75" customHeight="1" x14ac:dyDescent="0.45">
      <c r="A146" s="3" t="str">
        <f>[2]หน้าผ้า!C155</f>
        <v>ประมาณการ</v>
      </c>
      <c r="B146" s="14" t="str">
        <f>[2]หน้าผ้า!B155</f>
        <v>ประมาณการ</v>
      </c>
      <c r="C146" s="9" t="str">
        <f>[2]หน้าผ้า!E155</f>
        <v>บจก.อินเทคค์ โกลบอล</v>
      </c>
      <c r="D146" s="13" t="str">
        <f>[2]หน้าผ้า!F155</f>
        <v>รอแบบ</v>
      </c>
      <c r="E146" s="9">
        <f>[2]หน้าผ้า!G155</f>
        <v>20</v>
      </c>
      <c r="F146" s="9">
        <f>[2]หน้าผ้า!H155</f>
        <v>36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จับจีบ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มัด80 ใช้สายรัด</v>
      </c>
      <c r="T146" s="12" t="str">
        <f>[2]หน้าผ้า!X155</f>
        <v>รอแจ้ง</v>
      </c>
      <c r="U146" s="11">
        <f>[2]หน้าผ้า!AA155</f>
        <v>100000</v>
      </c>
      <c r="V146" s="10">
        <f>[2]หน้าผ้า!AJ155</f>
        <v>0</v>
      </c>
      <c r="W146" s="10">
        <f>[2]หน้าผ้า!AL155</f>
        <v>100000</v>
      </c>
      <c r="X146" s="10">
        <f>[2]หน้าผ้า!AM155</f>
        <v>0</v>
      </c>
      <c r="Y146" s="10">
        <f>[2]หน้าผ้า!AN155</f>
        <v>105000</v>
      </c>
      <c r="Z146" s="9" t="str">
        <f>[2]หน้าผ้า!AO155</f>
        <v>WSWT2025800SM</v>
      </c>
      <c r="AA146" s="8">
        <f>[2]หน้าผ้า!AQ155</f>
        <v>104775.00000000001</v>
      </c>
      <c r="AB146" s="8">
        <f>[2]หน้าผ้า!AR155</f>
        <v>0</v>
      </c>
      <c r="AC146" s="8">
        <f>[2]หน้าผ้า!AS155</f>
        <v>104775.00000000001</v>
      </c>
      <c r="AD146" s="8">
        <f>[2]หน้าผ้า!AT155</f>
        <v>0</v>
      </c>
      <c r="AE146" s="8">
        <f>[2]หน้าผ้า!AU155</f>
        <v>104775.00000000001</v>
      </c>
      <c r="AF146" s="8">
        <f>[2]หน้าผ้า!AI155</f>
        <v>0</v>
      </c>
      <c r="AG146" s="1" t="str">
        <f>[3]หน้าผ้า!DC158</f>
        <v>รอแบบ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>รอART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7916.333333333333</v>
      </c>
    </row>
    <row r="147" spans="1:56" ht="27.75" customHeight="1" x14ac:dyDescent="0.45">
      <c r="A147" s="3">
        <f>[2]หน้าผ้า!C156</f>
        <v>45933</v>
      </c>
      <c r="B147" s="14" t="str">
        <f>[2]หน้าผ้า!B156</f>
        <v>MK68-001206</v>
      </c>
      <c r="C147" s="9" t="str">
        <f>[2]หน้าผ้า!E156</f>
        <v>บจก.เอสพีเอ็ม อาหารสัตว์</v>
      </c>
      <c r="D147" s="13" t="str">
        <f>[2]หน้าผ้า!F156</f>
        <v>นาโน 06</v>
      </c>
      <c r="E147" s="9">
        <f>[2]หน้าผ้า!G156</f>
        <v>20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WSWT2025800SM</v>
      </c>
      <c r="AA147" s="8">
        <f>[2]หน้าผ้า!AQ156</f>
        <v>3310.89</v>
      </c>
      <c r="AB147" s="8">
        <f>[2]หน้าผ้า!AR156</f>
        <v>0</v>
      </c>
      <c r="AC147" s="8">
        <f>[2]หน้าผ้า!AS156</f>
        <v>3310.89</v>
      </c>
      <c r="AD147" s="8">
        <f>[2]หน้าผ้า!AT156</f>
        <v>0</v>
      </c>
      <c r="AE147" s="8">
        <f>[2]หน้าผ้า!AU156</f>
        <v>3310.89</v>
      </c>
      <c r="AF147" s="8">
        <f>[2]หน้าผ้า!AI156</f>
        <v>0</v>
      </c>
      <c r="AG147" s="1" t="str">
        <f>[3]หน้าผ้า!DC159</f>
        <v>รอแบบ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250.15613333333337</v>
      </c>
    </row>
    <row r="148" spans="1:56" ht="27.75" customHeight="1" x14ac:dyDescent="0.45">
      <c r="A148" s="3" t="str">
        <f>[2]หน้าผ้า!C157</f>
        <v>ประมาณการ</v>
      </c>
      <c r="B148" s="14" t="str">
        <f>[2]หน้าผ้า!B157</f>
        <v>ประมาณการ</v>
      </c>
      <c r="C148" s="9" t="str">
        <f>[2]หน้าผ้า!E157</f>
        <v>บจก.เอสพีเอ็ม อาหารสัตว์</v>
      </c>
      <c r="D148" s="13" t="str">
        <f>[2]หน้าผ้า!F157</f>
        <v>รอแบบ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20000</v>
      </c>
      <c r="V148" s="10">
        <f>[2]หน้าผ้า!AJ157</f>
        <v>0</v>
      </c>
      <c r="W148" s="10">
        <f>[2]หน้าผ้า!AL157</f>
        <v>20000</v>
      </c>
      <c r="X148" s="10">
        <f>[2]หน้าผ้า!AM157</f>
        <v>0</v>
      </c>
      <c r="Y148" s="10">
        <f>[2]หน้าผ้า!AN157</f>
        <v>21000</v>
      </c>
      <c r="Z148" s="9" t="str">
        <f>[2]หน้าผ้า!AO157</f>
        <v>WSWT2025800SM</v>
      </c>
      <c r="AA148" s="8">
        <f>[2]หน้าผ้า!AQ157</f>
        <v>22072.6</v>
      </c>
      <c r="AB148" s="8">
        <f>[2]หน้าผ้า!AR157</f>
        <v>0</v>
      </c>
      <c r="AC148" s="8">
        <f>[2]หน้าผ้า!AS157</f>
        <v>22072.6</v>
      </c>
      <c r="AD148" s="8">
        <f>[2]หน้าผ้า!AT157</f>
        <v>0</v>
      </c>
      <c r="AE148" s="8">
        <f>[2]หน้าผ้า!AU157</f>
        <v>22072.6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1667.7075555555555</v>
      </c>
    </row>
    <row r="149" spans="1:56" ht="27.75" customHeight="1" x14ac:dyDescent="0.45">
      <c r="A149" s="3" t="str">
        <f>[2]หน้าผ้า!C158</f>
        <v>ประมาณการ</v>
      </c>
      <c r="B149" s="14" t="str">
        <f>[2]หน้าผ้า!B158</f>
        <v>ประมาณการ</v>
      </c>
      <c r="C149" s="9" t="str">
        <f>[2]หน้าผ้า!E158</f>
        <v>บจก.ไทยธรรมดี</v>
      </c>
      <c r="D149" s="13" t="str">
        <f>[2]หน้าผ้า!F158</f>
        <v>รอแบบ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97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</v>
      </c>
      <c r="T149" s="12" t="str">
        <f>[2]หน้าผ้า!X158</f>
        <v>รอแจ้ง</v>
      </c>
      <c r="U149" s="11">
        <f>[2]หน้าผ้า!AA158</f>
        <v>20000</v>
      </c>
      <c r="V149" s="10">
        <f>[2]หน้าผ้า!AJ158</f>
        <v>0</v>
      </c>
      <c r="W149" s="10">
        <f>[2]หน้าผ้า!AL158</f>
        <v>20000</v>
      </c>
      <c r="X149" s="10">
        <f>[2]หน้าผ้า!AM158</f>
        <v>0</v>
      </c>
      <c r="Y149" s="10">
        <f>[2]หน้าผ้า!AN158</f>
        <v>21000</v>
      </c>
      <c r="Z149" s="9" t="str">
        <f>[2]หน้าผ้า!AO158</f>
        <v>WSWT2025800SM</v>
      </c>
      <c r="AA149" s="8">
        <f>[2]หน้าผ้า!AQ158</f>
        <v>21513.800000000003</v>
      </c>
      <c r="AB149" s="8">
        <f>[2]หน้าผ้า!AR158</f>
        <v>0</v>
      </c>
      <c r="AC149" s="8">
        <f>[2]หน้าผ้า!AS158</f>
        <v>21513.800000000003</v>
      </c>
      <c r="AD149" s="8">
        <f>[2]หน้าผ้า!AT158</f>
        <v>0</v>
      </c>
      <c r="AE149" s="8">
        <f>[2]หน้าผ้า!AU158</f>
        <v>21513.800000000003</v>
      </c>
      <c r="AF149" s="8">
        <f>[2]หน้าผ้า!AI158</f>
        <v>0</v>
      </c>
      <c r="AG149" s="1" t="str">
        <f>[3]หน้าผ้า!DC161</f>
        <v>รอตัด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1625.4871111111113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บจก.ซันฟีด</v>
      </c>
      <c r="D150" s="13" t="str">
        <f>[2]หน้าผ้า!F159</f>
        <v>รอแบบ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100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 t="str">
        <f>[2]หน้าผ้า!X159</f>
        <v>รอแจ้ง</v>
      </c>
      <c r="U150" s="11">
        <f>[2]หน้าผ้า!AA159</f>
        <v>305000</v>
      </c>
      <c r="V150" s="10">
        <f>[2]หน้าผ้า!AJ159</f>
        <v>0</v>
      </c>
      <c r="W150" s="10">
        <f>[2]หน้าผ้า!AL159</f>
        <v>305000</v>
      </c>
      <c r="X150" s="10">
        <f>[2]หน้าผ้า!AM159</f>
        <v>0</v>
      </c>
      <c r="Y150" s="10">
        <f>[2]หน้าผ้า!AN159</f>
        <v>320250</v>
      </c>
      <c r="Z150" s="9" t="str">
        <f>[2]หน้าผ้า!AO159</f>
        <v>WSWT2025800SM</v>
      </c>
      <c r="AA150" s="8">
        <f>[2]หน้าผ้า!AQ159</f>
        <v>336607.14999999997</v>
      </c>
      <c r="AB150" s="8">
        <f>[2]หน้าผ้า!AR159</f>
        <v>0</v>
      </c>
      <c r="AC150" s="8">
        <f>[2]หน้าผ้า!AS159</f>
        <v>336607.14999999997</v>
      </c>
      <c r="AD150" s="8">
        <f>[2]หน้าผ้า!AT159</f>
        <v>0</v>
      </c>
      <c r="AE150" s="8">
        <f>[2]หน้าผ้า!AU159</f>
        <v>336607.14999999997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25432.540222222222</v>
      </c>
    </row>
    <row r="151" spans="1:56" ht="27.75" customHeight="1" x14ac:dyDescent="0.45">
      <c r="A151" s="3">
        <f>[2]หน้าผ้า!C160</f>
        <v>45933</v>
      </c>
      <c r="B151" s="14" t="str">
        <f>[2]หน้าผ้า!B160</f>
        <v>MK68-001205</v>
      </c>
      <c r="C151" s="9" t="str">
        <f>[2]หน้าผ้า!E160</f>
        <v>บจก.เอพีเอ็ม อะโกร</v>
      </c>
      <c r="D151" s="13" t="str">
        <f>[2]หน้าผ้า!F160</f>
        <v>นีโอ พี4(เอส)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3000</v>
      </c>
      <c r="V151" s="10">
        <f>[2]หน้าผ้า!AJ160</f>
        <v>0</v>
      </c>
      <c r="W151" s="10">
        <f>[2]หน้าผ้า!AL160</f>
        <v>3000</v>
      </c>
      <c r="X151" s="10">
        <f>[2]หน้าผ้า!AM160</f>
        <v>0</v>
      </c>
      <c r="Y151" s="10">
        <f>[2]หน้าผ้า!AN160</f>
        <v>3150</v>
      </c>
      <c r="Z151" s="9" t="str">
        <f>[2]หน้าผ้า!AO160</f>
        <v>WSWT2025800SM</v>
      </c>
      <c r="AA151" s="8">
        <f>[2]หน้าผ้า!AQ160</f>
        <v>3310.89</v>
      </c>
      <c r="AB151" s="8">
        <f>[2]หน้าผ้า!AR160</f>
        <v>3310.89</v>
      </c>
      <c r="AC151" s="8">
        <f>[2]หน้าผ้า!AS160</f>
        <v>0</v>
      </c>
      <c r="AD151" s="8">
        <f>[2]หน้าผ้า!AT160</f>
        <v>3310.89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45919</v>
      </c>
      <c r="B152" s="14" t="str">
        <f>[2]หน้าผ้า!B161</f>
        <v>MK68-001124</v>
      </c>
      <c r="C152" s="9" t="str">
        <f>[2]หน้าผ้า!E161</f>
        <v>บจก.อินเทคค์ โกลบอล</v>
      </c>
      <c r="D152" s="13" t="str">
        <f>[2]หน้าผ้า!F161</f>
        <v>เพอเฟคค์ 916</v>
      </c>
      <c r="E152" s="9">
        <f>[2]หน้าผ้า!G161</f>
        <v>20</v>
      </c>
      <c r="F152" s="9">
        <f>[2]หน้าผ้า!H161</f>
        <v>36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จับจีบ4"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มัด80 ใช้สายรัด</v>
      </c>
      <c r="T152" s="12" t="str">
        <f>[2]หน้าผ้า!X161</f>
        <v>รอแจ้ง</v>
      </c>
      <c r="U152" s="11">
        <f>[2]หน้าผ้า!AA161</f>
        <v>1172</v>
      </c>
      <c r="V152" s="10">
        <f>[2]หน้าผ้า!AJ161</f>
        <v>0</v>
      </c>
      <c r="W152" s="10">
        <f>[2]หน้าผ้า!AL161</f>
        <v>1172</v>
      </c>
      <c r="X152" s="10">
        <f>[2]หน้าผ้า!AM161</f>
        <v>21290</v>
      </c>
      <c r="Y152" s="10">
        <f>[2]หน้าผ้า!AN161</f>
        <v>0</v>
      </c>
      <c r="Z152" s="9" t="str">
        <f>[2]หน้าผ้า!AO161</f>
        <v>WSWT2025800SM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พิมพ์ไม่ครบ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 t="str">
        <f>[2]หน้าผ้า!AG161</f>
        <v>4/10   10/10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45919</v>
      </c>
      <c r="B153" s="14" t="str">
        <f>[2]หน้าผ้า!B162</f>
        <v>MK68-001129</v>
      </c>
      <c r="C153" s="9" t="str">
        <f>[2]หน้าผ้า!E162</f>
        <v>บจก.อินเทคค์ โกลบอล</v>
      </c>
      <c r="D153" s="13" t="str">
        <f>[2]หน้าผ้า!F162</f>
        <v>สุบรรณ 333</v>
      </c>
      <c r="E153" s="9">
        <f>[2]หน้าผ้า!G162</f>
        <v>20</v>
      </c>
      <c r="F153" s="9">
        <f>[2]หน้าผ้า!H162</f>
        <v>36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จับจีบ3.5"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มัด80 ใช้สายรัด</v>
      </c>
      <c r="T153" s="12" t="str">
        <f>[2]หน้าผ้า!X162</f>
        <v>รอแจ้ง</v>
      </c>
      <c r="U153" s="11">
        <f>[2]หน้าผ้า!AA162</f>
        <v>622</v>
      </c>
      <c r="V153" s="10">
        <f>[2]หน้าผ้า!AJ162</f>
        <v>0</v>
      </c>
      <c r="W153" s="10">
        <f>[2]หน้าผ้า!AL162</f>
        <v>622</v>
      </c>
      <c r="X153" s="10">
        <f>[2]หน้าผ้า!AM162</f>
        <v>6150</v>
      </c>
      <c r="Y153" s="10">
        <f>[2]หน้าผ้า!AN162</f>
        <v>0</v>
      </c>
      <c r="Z153" s="9" t="str">
        <f>[2]หน้าผ้า!AO162</f>
        <v>WSWT2025800SM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45923</v>
      </c>
      <c r="B154" s="14" t="str">
        <f>[2]หน้าผ้า!B163</f>
        <v>MK68-001158</v>
      </c>
      <c r="C154" s="9" t="str">
        <f>[2]หน้าผ้า!E163</f>
        <v>บจก.เอสพีเอ็ม อาหารสัตว์</v>
      </c>
      <c r="D154" s="13" t="str">
        <f>[2]หน้าผ้า!F163</f>
        <v>SW 441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13000</v>
      </c>
      <c r="V154" s="10">
        <f>[2]หน้าผ้า!AJ163</f>
        <v>0</v>
      </c>
      <c r="W154" s="10">
        <f>[2]หน้าผ้า!AL163</f>
        <v>13000</v>
      </c>
      <c r="X154" s="10">
        <f>[2]หน้าผ้า!AM163</f>
        <v>0</v>
      </c>
      <c r="Y154" s="10">
        <f>[2]หน้าผ้า!AN163</f>
        <v>13650</v>
      </c>
      <c r="Z154" s="9" t="str">
        <f>[2]หน้าผ้า!AO163</f>
        <v>WSWT2025800SM</v>
      </c>
      <c r="AA154" s="8">
        <f>[2]หน้าผ้า!AQ163</f>
        <v>14347.189999999999</v>
      </c>
      <c r="AB154" s="8">
        <f>[2]หน้าผ้า!AR163</f>
        <v>14347.189999999999</v>
      </c>
      <c r="AC154" s="8">
        <f>[2]หน้าผ้า!AS163</f>
        <v>0</v>
      </c>
      <c r="AD154" s="8">
        <f>[2]หน้าผ้า!AT163</f>
        <v>14347.189999999999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 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45877</v>
      </c>
      <c r="B155" s="14" t="str">
        <f>[2]หน้าผ้า!B164</f>
        <v>MK68-000990</v>
      </c>
      <c r="C155" s="9" t="str">
        <f>[2]หน้าผ้า!E164</f>
        <v>บจก.เอสพีเอ็ม อาหารสัตว์</v>
      </c>
      <c r="D155" s="13" t="str">
        <f>[2]หน้าผ้า!F164</f>
        <v>SW 441 PLUS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3500</v>
      </c>
      <c r="V155" s="10">
        <f>[2]หน้าผ้า!AJ164</f>
        <v>1217</v>
      </c>
      <c r="W155" s="10">
        <f>[2]หน้าผ้า!AL164</f>
        <v>2283</v>
      </c>
      <c r="X155" s="10">
        <f>[2]หน้าผ้า!AM164</f>
        <v>1545</v>
      </c>
      <c r="Y155" s="10">
        <f>[2]หน้าผ้า!AN164</f>
        <v>2052.75</v>
      </c>
      <c r="Z155" s="9" t="str">
        <f>[2]หน้าผ้า!AO164</f>
        <v>WSWT2025800SM</v>
      </c>
      <c r="AA155" s="8">
        <f>[2]หน้าผ้า!AQ164</f>
        <v>2265.4764825000002</v>
      </c>
      <c r="AB155" s="8">
        <f>[2]หน้าผ้า!AR164</f>
        <v>2265.4764825000002</v>
      </c>
      <c r="AC155" s="8">
        <f>[2]หน้าผ้า!AS164</f>
        <v>0</v>
      </c>
      <c r="AD155" s="8">
        <f>[2]หน้าผ้า!AT164</f>
        <v>2265.4764825000002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45796</v>
      </c>
      <c r="B156" s="14" t="str">
        <f>[2]หน้าผ้า!B165</f>
        <v>MK68-000673</v>
      </c>
      <c r="C156" s="9" t="str">
        <f>[2]หน้าผ้า!E165</f>
        <v>บจก.อินเทคค์ โกลบอล</v>
      </c>
      <c r="D156" s="13" t="str">
        <f>[2]หน้าผ้า!F165</f>
        <v>เพอเฟคค์ 902</v>
      </c>
      <c r="E156" s="9">
        <f>[2]หน้าผ้า!G165</f>
        <v>20</v>
      </c>
      <c r="F156" s="9">
        <f>[2]หน้าผ้า!H165</f>
        <v>36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จับจีบ4"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มัด80 ใช้สายรัด</v>
      </c>
      <c r="T156" s="12" t="str">
        <f>[2]หน้าผ้า!X165</f>
        <v>รอแจ้ง</v>
      </c>
      <c r="U156" s="11">
        <f>[2]หน้าผ้า!AA165</f>
        <v>302</v>
      </c>
      <c r="V156" s="10">
        <f>[2]หน้าผ้า!AJ165</f>
        <v>363</v>
      </c>
      <c r="W156" s="10">
        <f>[2]หน้าผ้า!AL165</f>
        <v>0</v>
      </c>
      <c r="X156" s="10">
        <f>[2]หน้าผ้า!AM165</f>
        <v>5300</v>
      </c>
      <c r="Y156" s="10">
        <f>[2]หน้าผ้า!AN165</f>
        <v>0</v>
      </c>
      <c r="Z156" s="9" t="str">
        <f>[2]หน้าผ้า!AO165</f>
        <v>WSWT2025800SM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รอตัด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45674</v>
      </c>
      <c r="B157" s="14" t="str">
        <f>[2]หน้าผ้า!B166</f>
        <v>MK68-000093</v>
      </c>
      <c r="C157" s="9" t="str">
        <f>[2]หน้าผ้า!E166</f>
        <v>บจก.อินเทคค์ โกลบอล</v>
      </c>
      <c r="D157" s="13" t="str">
        <f>[2]หน้าผ้า!F166</f>
        <v>เฟิร์สคลาส 902</v>
      </c>
      <c r="E157" s="9">
        <f>[2]หน้าผ้า!G166</f>
        <v>20</v>
      </c>
      <c r="F157" s="9">
        <f>[2]หน้าผ้า!H166</f>
        <v>35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97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จับจีบ4"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มัด80 ใช้สายรัด</v>
      </c>
      <c r="T157" s="12" t="str">
        <f>[2]หน้าผ้า!X166</f>
        <v>รอแจ้ง</v>
      </c>
      <c r="U157" s="11">
        <f>[2]หน้าผ้า!AA166</f>
        <v>152</v>
      </c>
      <c r="V157" s="10">
        <f>[2]หน้าผ้า!AJ166</f>
        <v>0</v>
      </c>
      <c r="W157" s="10">
        <f>[2]หน้าผ้า!AL166</f>
        <v>152</v>
      </c>
      <c r="X157" s="10">
        <f>[2]หน้าผ้า!AM166</f>
        <v>6000</v>
      </c>
      <c r="Y157" s="10">
        <f>[2]หน้าผ้า!AN166</f>
        <v>0</v>
      </c>
      <c r="Z157" s="9" t="str">
        <f>[2]หน้าผ้า!AO166</f>
        <v>WSWT2025800SM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5987</v>
      </c>
      <c r="AG157" s="1" t="str">
        <f>[3]หน้าผ้า!DC169</f>
        <v>พร้อมส่ง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 t="str">
        <f>[2]หน้าผ้า!AG166</f>
        <v>ลบสี 5040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45611</v>
      </c>
      <c r="B158" s="14" t="str">
        <f>[2]หน้าผ้า!B167</f>
        <v>MK67-001532</v>
      </c>
      <c r="C158" s="9" t="str">
        <f>[2]หน้าผ้า!E167</f>
        <v>บจก.อินเทคค์ โกลบอล</v>
      </c>
      <c r="D158" s="13" t="str">
        <f>[2]หน้าผ้า!F167</f>
        <v>เฟิร์สช้อย 903</v>
      </c>
      <c r="E158" s="9">
        <f>[2]หน้าผ้า!G167</f>
        <v>20</v>
      </c>
      <c r="F158" s="9">
        <f>[2]หน้าผ้า!H167</f>
        <v>36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มัด80 ใช้สายรัด</v>
      </c>
      <c r="T158" s="12" t="str">
        <f>[2]หน้าผ้า!X167</f>
        <v>รอแจ้ง</v>
      </c>
      <c r="U158" s="11">
        <f>[2]หน้าผ้า!AA167</f>
        <v>117</v>
      </c>
      <c r="V158" s="10">
        <f>[2]หน้าผ้า!AJ167</f>
        <v>0</v>
      </c>
      <c r="W158" s="10">
        <f>[2]หน้าผ้า!AL167</f>
        <v>117</v>
      </c>
      <c r="X158" s="10">
        <f>[2]หน้าผ้า!AM167</f>
        <v>10065</v>
      </c>
      <c r="Y158" s="10">
        <f>[2]หน้าผ้า!AN167</f>
        <v>0</v>
      </c>
      <c r="Z158" s="9" t="str">
        <f>[2]หน้าผ้า!AO167</f>
        <v>WSWT2025800SM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45523</v>
      </c>
      <c r="B159" s="14" t="str">
        <f>[2]หน้าผ้า!B168</f>
        <v>MK67-001153</v>
      </c>
      <c r="C159" s="9" t="str">
        <f>[2]หน้าผ้า!E168</f>
        <v>บจก.อินเทคค์ โกลบอล</v>
      </c>
      <c r="D159" s="13" t="str">
        <f>[2]หน้าผ้า!F168</f>
        <v>สุบรรณ 777</v>
      </c>
      <c r="E159" s="9">
        <f>[2]หน้าผ้า!G168</f>
        <v>20</v>
      </c>
      <c r="F159" s="9">
        <f>[2]หน้าผ้า!H168</f>
        <v>36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จับจีบ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มัด80 ใช้สายรัด</v>
      </c>
      <c r="T159" s="12" t="str">
        <f>[2]หน้าผ้า!X168</f>
        <v>รอแจ้ง</v>
      </c>
      <c r="U159" s="11">
        <f>[2]หน้าผ้า!AA168</f>
        <v>1260</v>
      </c>
      <c r="V159" s="10">
        <f>[2]หน้าผ้า!AJ168</f>
        <v>0</v>
      </c>
      <c r="W159" s="10">
        <f>[2]หน้าผ้า!AL168</f>
        <v>1260</v>
      </c>
      <c r="X159" s="10">
        <f>[2]หน้าผ้า!AM168</f>
        <v>11095</v>
      </c>
      <c r="Y159" s="10">
        <f>[2]หน้าผ้า!AN168</f>
        <v>0</v>
      </c>
      <c r="Z159" s="9" t="str">
        <f>[2]หน้าผ้า!AO168</f>
        <v>WSWT2025800SM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45911</v>
      </c>
      <c r="B160" s="14" t="str">
        <f>[2]หน้าผ้า!B169</f>
        <v>MK68-001105</v>
      </c>
      <c r="C160" s="9" t="str">
        <f>[2]หน้าผ้า!E169</f>
        <v>บจก.เอพีเอ็ม อะโกร</v>
      </c>
      <c r="D160" s="13" t="str">
        <f>[2]หน้าผ้า!F169</f>
        <v>ฟีล-กู๊ด พี6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รอส่ง</v>
      </c>
      <c r="U160" s="11">
        <f>[2]หน้าผ้า!AA169</f>
        <v>3000</v>
      </c>
      <c r="V160" s="10">
        <f>[2]หน้าผ้า!AJ169</f>
        <v>3000</v>
      </c>
      <c r="W160" s="10">
        <f>[2]หน้าผ้า!AL169</f>
        <v>0</v>
      </c>
      <c r="X160" s="10">
        <f>[2]หน้าผ้า!AM169</f>
        <v>8465</v>
      </c>
      <c r="Y160" s="10">
        <f>[2]หน้าผ้า!AN169</f>
        <v>0</v>
      </c>
      <c r="Z160" s="9" t="str">
        <f>[2]หน้าผ้า!AO169</f>
        <v>WSWT2025800SM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รอส่ง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45908</v>
      </c>
      <c r="B161" s="14" t="str">
        <f>[2]หน้าผ้า!B170</f>
        <v>MK68-001086</v>
      </c>
      <c r="C161" s="9" t="str">
        <f>[2]หน้าผ้า!E170</f>
        <v>บจก.เอ.เจ.ฟาร์ม่าแล็บ</v>
      </c>
      <c r="D161" s="13" t="str">
        <f>[2]หน้าผ้า!F170</f>
        <v>เบส-มิน</v>
      </c>
      <c r="E161" s="9">
        <f>[2]หน้าผ้า!G170</f>
        <v>20</v>
      </c>
      <c r="F161" s="9">
        <f>[2]หน้าผ้า!H170</f>
        <v>34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95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จับจีบ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</v>
      </c>
      <c r="T161" s="12" t="str">
        <f>[2]หน้าผ้า!X170</f>
        <v>รอส่ง</v>
      </c>
      <c r="U161" s="11">
        <f>[2]หน้าผ้า!AA170</f>
        <v>4000</v>
      </c>
      <c r="V161" s="10">
        <f>[2]หน้าผ้า!AJ170</f>
        <v>4000</v>
      </c>
      <c r="W161" s="10">
        <f>[2]หน้าผ้า!AL170</f>
        <v>0</v>
      </c>
      <c r="X161" s="10">
        <f>[2]หน้าผ้า!AM170</f>
        <v>4060</v>
      </c>
      <c r="Y161" s="10">
        <f>[2]หน้าผ้า!AN170</f>
        <v>0</v>
      </c>
      <c r="Z161" s="9" t="str">
        <f>[2]หน้าผ้า!AO170</f>
        <v>WSWT2025800SM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รอส่ง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45908</v>
      </c>
      <c r="B162" s="14" t="str">
        <f>[2]หน้าผ้า!B171</f>
        <v>MK68-001086</v>
      </c>
      <c r="C162" s="9" t="str">
        <f>[2]หน้าผ้า!E171</f>
        <v>บจก.เอ.เจ.ฟาร์ม่าแล็บ</v>
      </c>
      <c r="D162" s="13" t="str">
        <f>[2]หน้าผ้า!F171</f>
        <v>เวท-มิน</v>
      </c>
      <c r="E162" s="9">
        <f>[2]หน้าผ้า!G171</f>
        <v>20</v>
      </c>
      <c r="F162" s="9">
        <f>[2]หน้าผ้า!H171</f>
        <v>34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95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จับจีบ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 t="str">
        <f>[2]หน้าผ้า!X171</f>
        <v>รอส่ง</v>
      </c>
      <c r="U162" s="11">
        <f>[2]หน้าผ้า!AA171</f>
        <v>4000</v>
      </c>
      <c r="V162" s="10">
        <f>[2]หน้าผ้า!AJ171</f>
        <v>4000</v>
      </c>
      <c r="W162" s="10">
        <f>[2]หน้าผ้า!AL171</f>
        <v>0</v>
      </c>
      <c r="X162" s="10">
        <f>[2]หน้าผ้า!AM171</f>
        <v>4060</v>
      </c>
      <c r="Y162" s="10">
        <f>[2]หน้าผ้า!AN171</f>
        <v>0</v>
      </c>
      <c r="Z162" s="9" t="str">
        <f>[2]หน้าผ้า!AO171</f>
        <v>WSWT2025800SM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รอส่ง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45799</v>
      </c>
      <c r="B163" s="14" t="str">
        <f>[2]หน้าผ้า!B172</f>
        <v>MK68-000694</v>
      </c>
      <c r="C163" s="9" t="str">
        <f>[2]หน้าผ้า!E172</f>
        <v>บจก.เอ.เจ.ฟาร์ม่าแล็บ</v>
      </c>
      <c r="D163" s="13" t="str">
        <f>[2]หน้าผ้า!F172</f>
        <v>เบส-มิน</v>
      </c>
      <c r="E163" s="9">
        <f>[2]หน้าผ้า!G172</f>
        <v>20</v>
      </c>
      <c r="F163" s="9">
        <f>[2]หน้าผ้า!H172</f>
        <v>34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95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จับจีบ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 t="str">
        <f>[2]หน้าผ้า!X172</f>
        <v>รอส่ง</v>
      </c>
      <c r="U163" s="11">
        <f>[2]หน้าผ้า!AA172</f>
        <v>4000</v>
      </c>
      <c r="V163" s="10">
        <f>[2]หน้าผ้า!AJ172</f>
        <v>3975</v>
      </c>
      <c r="W163" s="10">
        <f>[2]หน้าผ้า!AL172</f>
        <v>25</v>
      </c>
      <c r="X163" s="10">
        <f>[2]หน้าผ้า!AM172</f>
        <v>4140</v>
      </c>
      <c r="Y163" s="10">
        <f>[2]หน้าผ้า!AN172</f>
        <v>0</v>
      </c>
      <c r="Z163" s="9" t="str">
        <f>[2]หน้าผ้า!AO172</f>
        <v>WSWT2025800SM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ห้ามขาด-ห้ามเกิน</v>
      </c>
      <c r="AG163" s="1" t="str">
        <f>[3]หน้าผ้า!DC175</f>
        <v>พร้อมส่ง</v>
      </c>
      <c r="AH163" s="1" t="str">
        <f>[2]หน้าผ้า!DL172</f>
        <v>P6</v>
      </c>
      <c r="AI163" s="1">
        <f>[2]หน้าผ้า!DM172</f>
        <v>4</v>
      </c>
      <c r="AJ163" s="3" t="str">
        <f>[2]หน้าผ้า!DN172</f>
        <v>รอส่ง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45799</v>
      </c>
      <c r="B164" s="14" t="str">
        <f>[2]หน้าผ้า!B173</f>
        <v>MK68-000694</v>
      </c>
      <c r="C164" s="9" t="str">
        <f>[2]หน้าผ้า!E173</f>
        <v>บจก.เอ.เจ.ฟาร์ม่าแล็บ</v>
      </c>
      <c r="D164" s="13" t="str">
        <f>[2]หน้าผ้า!F173</f>
        <v>เวท-มิน</v>
      </c>
      <c r="E164" s="9">
        <f>[2]หน้าผ้า!G173</f>
        <v>20</v>
      </c>
      <c r="F164" s="9">
        <f>[2]หน้าผ้า!H173</f>
        <v>34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95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จับจีบ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 t="str">
        <f>[2]หน้าผ้า!X173</f>
        <v>รอส่ง</v>
      </c>
      <c r="U164" s="11">
        <f>[2]หน้าผ้า!AA173</f>
        <v>4000</v>
      </c>
      <c r="V164" s="10">
        <f>[2]หน้าผ้า!AJ173</f>
        <v>4056</v>
      </c>
      <c r="W164" s="10">
        <f>[2]หน้าผ้า!AL173</f>
        <v>0</v>
      </c>
      <c r="X164" s="10">
        <f>[2]หน้าผ้า!AM173</f>
        <v>4404</v>
      </c>
      <c r="Y164" s="10">
        <f>[2]หน้าผ้า!AN173</f>
        <v>0</v>
      </c>
      <c r="Z164" s="9" t="str">
        <f>[2]หน้าผ้า!AO173</f>
        <v>WSWT2025800SM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ห้ามขาด-ห้ามเกิน</v>
      </c>
      <c r="AG164" s="1" t="str">
        <f>[3]หน้าผ้า!DC176</f>
        <v>พร้อมส่ง</v>
      </c>
      <c r="AH164" s="1" t="str">
        <f>[2]หน้าผ้า!DL173</f>
        <v>P6</v>
      </c>
      <c r="AI164" s="1">
        <f>[2]หน้าผ้า!DM173</f>
        <v>4</v>
      </c>
      <c r="AJ164" s="3" t="str">
        <f>[2]หน้าผ้า!DN173</f>
        <v>รอส่ง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45720</v>
      </c>
      <c r="B165" s="14" t="str">
        <f>[2]หน้าผ้า!B174</f>
        <v>ใบรับคำสั่งซื้อ</v>
      </c>
      <c r="C165" s="9" t="str">
        <f>[2]หน้าผ้า!E174</f>
        <v>บจก.เอพีเอ็ม อะโกร</v>
      </c>
      <c r="D165" s="13" t="str">
        <f>[2]หน้าผ้า!F174</f>
        <v>นีโอ พี3(เอส)</v>
      </c>
      <c r="E165" s="9">
        <f>[2]หน้าผ้า!G174</f>
        <v>20</v>
      </c>
      <c r="F165" s="9">
        <f>[2]หน้าผ้า!H174</f>
        <v>38</v>
      </c>
      <c r="G165" s="9" t="str">
        <f>[2]หน้าผ้า!I174</f>
        <v>ขาว</v>
      </c>
      <c r="H165" s="9" t="str">
        <f>[2]หน้าผ้า!J174</f>
        <v>ด้าน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</v>
      </c>
      <c r="T165" s="12" t="str">
        <f>[2]หน้าผ้า!X174</f>
        <v>รอส่ง</v>
      </c>
      <c r="U165" s="11">
        <f>[2]หน้าผ้า!AA174</f>
        <v>4000</v>
      </c>
      <c r="V165" s="10">
        <f>[2]หน้าผ้า!AJ174</f>
        <v>4010</v>
      </c>
      <c r="W165" s="10">
        <f>[2]หน้าผ้า!AL174</f>
        <v>0</v>
      </c>
      <c r="X165" s="10">
        <f>[2]หน้าผ้า!AM174</f>
        <v>4470</v>
      </c>
      <c r="Y165" s="10">
        <f>[2]หน้าผ้า!AN174</f>
        <v>0</v>
      </c>
      <c r="Z165" s="9" t="str">
        <f>[2]หน้าผ้า!AO174</f>
        <v>WSWT2025800SM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P6</v>
      </c>
      <c r="AI165" s="1">
        <f>[2]หน้าผ้า!DM174</f>
        <v>4</v>
      </c>
      <c r="AJ165" s="3" t="str">
        <f>[2]หน้าผ้า!DN174</f>
        <v>รอส่ง</v>
      </c>
      <c r="AK165" s="3" t="e">
        <f>[2]หน้าผ้า!DQ174</f>
        <v>#VALUE!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45720</v>
      </c>
      <c r="B166" s="14" t="str">
        <f>[2]หน้าผ้า!B175</f>
        <v>ใบรับคำสั่งซื้อ</v>
      </c>
      <c r="C166" s="9" t="str">
        <f>[2]หน้าผ้า!E175</f>
        <v>บจก.เอพีเอ็ม อะโกร</v>
      </c>
      <c r="D166" s="13" t="str">
        <f>[2]หน้าผ้า!F175</f>
        <v>นีโอ พี4(เอส)</v>
      </c>
      <c r="E166" s="9">
        <f>[2]หน้าผ้า!G175</f>
        <v>20</v>
      </c>
      <c r="F166" s="9">
        <f>[2]หน้าผ้า!H175</f>
        <v>38</v>
      </c>
      <c r="G166" s="9" t="str">
        <f>[2]หน้าผ้า!I175</f>
        <v>ขาว</v>
      </c>
      <c r="H166" s="9" t="str">
        <f>[2]หน้าผ้า!J175</f>
        <v>ด้าน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</v>
      </c>
      <c r="T166" s="12" t="str">
        <f>[2]หน้าผ้า!X175</f>
        <v>รอส่ง</v>
      </c>
      <c r="U166" s="11">
        <f>[2]หน้าผ้า!AA175</f>
        <v>3000</v>
      </c>
      <c r="V166" s="10">
        <f>[2]หน้าผ้า!AJ175</f>
        <v>3065</v>
      </c>
      <c r="W166" s="10">
        <f>[2]หน้าผ้า!AL175</f>
        <v>0</v>
      </c>
      <c r="X166" s="10">
        <f>[2]หน้าผ้า!AM175</f>
        <v>3300</v>
      </c>
      <c r="Y166" s="10">
        <f>[2]หน้าผ้า!AN175</f>
        <v>0</v>
      </c>
      <c r="Z166" s="9" t="str">
        <f>[2]หน้าผ้า!AO175</f>
        <v>WSWT2025800SM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P6</v>
      </c>
      <c r="AI166" s="1">
        <f>[2]หน้าผ้า!DM175</f>
        <v>4</v>
      </c>
      <c r="AJ166" s="3" t="str">
        <f>[2]หน้าผ้า!DN175</f>
        <v>รอส่ง</v>
      </c>
      <c r="AK166" s="3" t="e">
        <f>[2]หน้าผ้า!DQ175</f>
        <v>#VALUE!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45541</v>
      </c>
      <c r="B167" s="14" t="str">
        <f>[2]หน้าผ้า!B176</f>
        <v>MK67-001236</v>
      </c>
      <c r="C167" s="9" t="str">
        <f>[2]หน้าผ้า!E176</f>
        <v>บจก.เอพีเอ็ม อะโกร</v>
      </c>
      <c r="D167" s="13" t="str">
        <f>[2]หน้าผ้า!F176</f>
        <v>ยูฟีด รวมไก่ วัว</v>
      </c>
      <c r="E167" s="9">
        <f>[2]หน้าผ้า!G176</f>
        <v>20</v>
      </c>
      <c r="F167" s="9">
        <f>[2]หน้าผ้า!H176</f>
        <v>40</v>
      </c>
      <c r="G167" s="9" t="str">
        <f>[2]หน้าผ้า!I176</f>
        <v>ขาว</v>
      </c>
      <c r="H167" s="9" t="str">
        <f>[2]หน้าผ้า!J176</f>
        <v>ด้าน</v>
      </c>
      <c r="I167" s="9">
        <f>[2]หน้าผ้า!L176</f>
        <v>108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500กระสอบแบน</v>
      </c>
      <c r="T167" s="12" t="str">
        <f>[2]หน้าผ้า!X176</f>
        <v>รอส่ง</v>
      </c>
      <c r="U167" s="11">
        <f>[2]หน้าผ้า!AA176</f>
        <v>3000</v>
      </c>
      <c r="V167" s="10">
        <f>[2]หน้าผ้า!AJ176</f>
        <v>3318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WSWT2025800SM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ลูกค้าสั่งผิดเอาไปส่งเดือน10</v>
      </c>
      <c r="AG167" s="1" t="str">
        <f>[3]หน้าผ้า!DC179</f>
        <v>พร้อมส่ง</v>
      </c>
      <c r="AH167" s="1" t="str">
        <f>[2]หน้าผ้า!DL176</f>
        <v>P6</v>
      </c>
      <c r="AI167" s="1">
        <f>[2]หน้าผ้า!DM176</f>
        <v>4</v>
      </c>
      <c r="AJ167" s="3" t="str">
        <f>[2]หน้าผ้า!DN176</f>
        <v>รอส่ง</v>
      </c>
      <c r="AK167" s="3" t="e">
        <f>[2]หน้าผ้า!DQ176</f>
        <v>#VALUE!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>
        <f>[2]หน้าผ้า!ED176</f>
        <v>0</v>
      </c>
      <c r="AY167" s="2" t="str">
        <f>[2]หน้าผ้า!AG176</f>
        <v>ลูกค้าต้องการเคลือบใส แต่เปิดมาเคลือบด้าน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20</v>
      </c>
      <c r="F168" s="9">
        <f>[2]หน้าผ้า!H177</f>
        <v>38</v>
      </c>
      <c r="G168" s="9">
        <f>[2]หน้าผ้า!I177</f>
        <v>0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WSWT2025800SM</v>
      </c>
      <c r="AA168" s="8">
        <f>[2]หน้าผ้า!AQ177</f>
        <v>806770.26955249999</v>
      </c>
      <c r="AB168" s="8">
        <f>[2]หน้าผ้า!AR177</f>
        <v>169723.37278250005</v>
      </c>
      <c r="AC168" s="8">
        <f>[2]หน้าผ้า!AS177</f>
        <v>637046.89676999999</v>
      </c>
      <c r="AD168" s="8">
        <f>[2]หน้าผ้า!AT177</f>
        <v>151196.71278249999</v>
      </c>
      <c r="AE168" s="8">
        <f>[2]หน้าผ้า!AU177</f>
        <v>655573.55676999991</v>
      </c>
      <c r="AF168" s="8" t="str">
        <f>[2]หน้าผ้า!AI177</f>
        <v>ระบุในSD</v>
      </c>
      <c r="AG168" s="1" t="str">
        <f>[3]หน้าผ้า!DC180</f>
        <v>พร้อมส่ง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935 เอ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45954</v>
      </c>
      <c r="U169" s="11">
        <f>[2]หน้าผ้า!AA178</f>
        <v>5000</v>
      </c>
      <c r="V169" s="10">
        <f>[2]หน้าผ้า!AJ178</f>
        <v>5100</v>
      </c>
      <c r="W169" s="10">
        <f>[2]หน้าผ้า!AL178</f>
        <v>0</v>
      </c>
      <c r="X169" s="10">
        <f>[2]หน้าผ้า!AM178</f>
        <v>5200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45954</v>
      </c>
      <c r="AK169" s="3">
        <f>[2]หน้าผ้า!DQ178</f>
        <v>0</v>
      </c>
      <c r="AL169" s="3">
        <f>[2]หน้าผ้า!DR178</f>
        <v>45945</v>
      </c>
      <c r="AM169" s="3">
        <f>[2]หน้าผ้า!DS178</f>
        <v>45952</v>
      </c>
      <c r="AN169" s="3">
        <f>[2]หน้าผ้า!DT178</f>
        <v>45953</v>
      </c>
      <c r="AO169" s="3">
        <f>[2]หน้าผ้า!DU178</f>
        <v>45953</v>
      </c>
      <c r="AP169" s="3">
        <f>[2]หน้าผ้า!DP178</f>
        <v>45949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915 เอ็ม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ไม่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45954</v>
      </c>
      <c r="U170" s="11">
        <f>[2]หน้าผ้า!AA179</f>
        <v>5000</v>
      </c>
      <c r="V170" s="10">
        <f>[2]หน้าผ้า!AJ179</f>
        <v>5000</v>
      </c>
      <c r="W170" s="10">
        <f>[2]หน้าผ้า!AL179</f>
        <v>0</v>
      </c>
      <c r="X170" s="10">
        <f>[2]หน้าผ้า!AM179</f>
        <v>5100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รอตัด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45954</v>
      </c>
      <c r="AK170" s="3">
        <f>[2]หน้าผ้า!DQ179</f>
        <v>0</v>
      </c>
      <c r="AL170" s="3">
        <f>[2]หน้าผ้า!DR179</f>
        <v>45945</v>
      </c>
      <c r="AM170" s="3">
        <f>[2]หน้าผ้า!DS179</f>
        <v>45952</v>
      </c>
      <c r="AN170" s="3">
        <f>[2]หน้าผ้า!DT179</f>
        <v>45953</v>
      </c>
      <c r="AO170" s="3">
        <f>[2]หน้าผ้า!DU179</f>
        <v>45953</v>
      </c>
      <c r="AP170" s="3">
        <f>[2]หน้าผ้า!DP179</f>
        <v>45949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>
        <f>[2]หน้าผ้า!F180</f>
        <v>935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45954</v>
      </c>
      <c r="U171" s="11">
        <f>[2]หน้าผ้า!AA180</f>
        <v>7500</v>
      </c>
      <c r="V171" s="10">
        <f>[2]หน้าผ้า!AJ180</f>
        <v>7500</v>
      </c>
      <c r="W171" s="10">
        <f>[2]หน้าผ้า!AL180</f>
        <v>0</v>
      </c>
      <c r="X171" s="10">
        <f>[2]หน้าผ้า!AM180</f>
        <v>5100</v>
      </c>
      <c r="Y171" s="10">
        <f>[2]หน้าผ้า!AN180</f>
        <v>0</v>
      </c>
      <c r="Z171" s="9" t="str">
        <f>[2]หน้าผ้า!AO180</f>
        <v>WSWT2025850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45954</v>
      </c>
      <c r="AK171" s="3">
        <f>[2]หน้าผ้า!DQ180</f>
        <v>0</v>
      </c>
      <c r="AL171" s="3">
        <f>[2]หน้าผ้า!DR180</f>
        <v>45945</v>
      </c>
      <c r="AM171" s="3">
        <f>[2]หน้าผ้า!DS180</f>
        <v>45952</v>
      </c>
      <c r="AN171" s="3">
        <f>[2]หน้าผ้า!DT180</f>
        <v>45953</v>
      </c>
      <c r="AO171" s="3">
        <f>[2]หน้าผ้า!DU180</f>
        <v>45953</v>
      </c>
      <c r="AP171" s="3">
        <f>[2]หน้าผ้า!DP180</f>
        <v>45949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>
        <f>[2]หน้าผ้า!F181</f>
        <v>932</v>
      </c>
      <c r="E172" s="9">
        <f>[2]หน้าผ้า!G181</f>
        <v>20</v>
      </c>
      <c r="F172" s="9">
        <f>[2]หน้าผ้า!H181</f>
        <v>38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82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45957</v>
      </c>
      <c r="U172" s="11">
        <f>[2]หน้าผ้า!AA181</f>
        <v>2500</v>
      </c>
      <c r="V172" s="10">
        <f>[2]หน้าผ้า!AJ181</f>
        <v>2500</v>
      </c>
      <c r="W172" s="10">
        <f>[2]หน้าผ้า!AL181</f>
        <v>0</v>
      </c>
      <c r="X172" s="10">
        <f>[2]หน้าผ้า!AM181</f>
        <v>2550</v>
      </c>
      <c r="Y172" s="10">
        <f>[2]หน้าผ้า!AN181</f>
        <v>0</v>
      </c>
      <c r="Z172" s="9" t="str">
        <f>[2]หน้าผ้า!AO181</f>
        <v>WSWT2025850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45957</v>
      </c>
      <c r="AK172" s="3">
        <f>[2]หน้าผ้า!DQ181</f>
        <v>0</v>
      </c>
      <c r="AL172" s="3">
        <f>[2]หน้าผ้า!DR181</f>
        <v>45948</v>
      </c>
      <c r="AM172" s="3">
        <f>[2]หน้าผ้า!DS181</f>
        <v>45955</v>
      </c>
      <c r="AN172" s="3">
        <f>[2]หน้าผ้า!DT181</f>
        <v>45956</v>
      </c>
      <c r="AO172" s="3">
        <f>[2]หน้าผ้า!DU181</f>
        <v>45956</v>
      </c>
      <c r="AP172" s="3">
        <f>[2]หน้าผ้า!DP181</f>
        <v>45952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935 เอ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45958</v>
      </c>
      <c r="U173" s="11">
        <f>[2]หน้าผ้า!AA182</f>
        <v>10000</v>
      </c>
      <c r="V173" s="10">
        <f>[2]หน้าผ้า!AJ182</f>
        <v>9112</v>
      </c>
      <c r="W173" s="10">
        <f>[2]หน้าผ้า!AL182</f>
        <v>888</v>
      </c>
      <c r="X173" s="10">
        <f>[2]หน้าผ้า!AM182</f>
        <v>10200</v>
      </c>
      <c r="Y173" s="10">
        <f>[2]หน้าผ้า!AN182</f>
        <v>0</v>
      </c>
      <c r="Z173" s="9" t="str">
        <f>[2]หน้าผ้า!AO182</f>
        <v>WSWT2025850</v>
      </c>
      <c r="AA173" s="8">
        <f>[2]หน้าผ้า!AQ182</f>
        <v>0</v>
      </c>
      <c r="AB173" s="8">
        <f>[2]หน้าผ้า!AR182</f>
        <v>0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45958</v>
      </c>
      <c r="AK173" s="3">
        <f>[2]หน้าผ้า!DQ182</f>
        <v>0</v>
      </c>
      <c r="AL173" s="3">
        <f>[2]หน้าผ้า!DR182</f>
        <v>45949</v>
      </c>
      <c r="AM173" s="3">
        <f>[2]หน้าผ้า!DS182</f>
        <v>45956</v>
      </c>
      <c r="AN173" s="3">
        <f>[2]หน้าผ้า!DT182</f>
        <v>45957</v>
      </c>
      <c r="AO173" s="3">
        <f>[2]หน้าผ้า!DU182</f>
        <v>45957</v>
      </c>
      <c r="AP173" s="3">
        <f>[2]หน้าผ้า!DP182</f>
        <v>45953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ไก่ไข่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45957</v>
      </c>
      <c r="U174" s="11">
        <f>[2]หน้าผ้า!AA183</f>
        <v>6000</v>
      </c>
      <c r="V174" s="10">
        <f>[2]หน้าผ้า!AJ183</f>
        <v>6000</v>
      </c>
      <c r="W174" s="10">
        <f>[2]หน้าผ้า!AL183</f>
        <v>0</v>
      </c>
      <c r="X174" s="10">
        <f>[2]หน้าผ้า!AM183</f>
        <v>6660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45957</v>
      </c>
      <c r="AK174" s="3">
        <f>[2]หน้าผ้า!DQ183</f>
        <v>0</v>
      </c>
      <c r="AL174" s="3">
        <f>[2]หน้าผ้า!DR183</f>
        <v>45948</v>
      </c>
      <c r="AM174" s="3">
        <f>[2]หน้าผ้า!DS183</f>
        <v>45955</v>
      </c>
      <c r="AN174" s="3">
        <f>[2]หน้าผ้า!DT183</f>
        <v>45956</v>
      </c>
      <c r="AO174" s="3">
        <f>[2]หน้าผ้า!DU183</f>
        <v>45956</v>
      </c>
      <c r="AP174" s="3">
        <f>[2]หน้าผ้า!DP183</f>
        <v>45952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>
        <f>[2]หน้าผ้า!F184</f>
        <v>935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45957</v>
      </c>
      <c r="U175" s="11">
        <f>[2]หน้าผ้า!AA184</f>
        <v>10000</v>
      </c>
      <c r="V175" s="10">
        <f>[2]หน้าผ้า!AJ184</f>
        <v>10000</v>
      </c>
      <c r="W175" s="10">
        <f>[2]หน้าผ้า!AL184</f>
        <v>0</v>
      </c>
      <c r="X175" s="10">
        <f>[2]หน้าผ้า!AM184</f>
        <v>10500</v>
      </c>
      <c r="Y175" s="10">
        <f>[2]หน้าผ้า!AN184</f>
        <v>0</v>
      </c>
      <c r="Z175" s="9" t="str">
        <f>[2]หน้าผ้า!AO184</f>
        <v>WSWT2025850</v>
      </c>
      <c r="AA175" s="8">
        <f>[2]หน้าผ้า!AQ184</f>
        <v>0</v>
      </c>
      <c r="AB175" s="8">
        <f>[2]หน้าผ้า!AR184</f>
        <v>0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45957</v>
      </c>
      <c r="AK175" s="3">
        <f>[2]หน้าผ้า!DQ184</f>
        <v>0</v>
      </c>
      <c r="AL175" s="3">
        <f>[2]หน้าผ้า!DR184</f>
        <v>45948</v>
      </c>
      <c r="AM175" s="3">
        <f>[2]หน้าผ้า!DS184</f>
        <v>45955</v>
      </c>
      <c r="AN175" s="3">
        <f>[2]หน้าผ้า!DT184</f>
        <v>45956</v>
      </c>
      <c r="AO175" s="3">
        <f>[2]หน้าผ้า!DU184</f>
        <v>45956</v>
      </c>
      <c r="AP175" s="3">
        <f>[2]หน้าผ้า!DP184</f>
        <v>45952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954 แอล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45957</v>
      </c>
      <c r="U176" s="11">
        <f>[2]หน้าผ้า!AA185</f>
        <v>2500</v>
      </c>
      <c r="V176" s="10">
        <f>[2]หน้าผ้า!AJ185</f>
        <v>0</v>
      </c>
      <c r="W176" s="10">
        <f>[2]หน้าผ้า!AL185</f>
        <v>2500</v>
      </c>
      <c r="X176" s="10">
        <f>[2]หน้าผ้า!AM185</f>
        <v>0</v>
      </c>
      <c r="Y176" s="10">
        <f>[2]หน้าผ้า!AN185</f>
        <v>2625</v>
      </c>
      <c r="Z176" s="9" t="str">
        <f>[2]หน้าผ้า!AO185</f>
        <v>WSWT2025850</v>
      </c>
      <c r="AA176" s="8">
        <f>[2]หน้าผ้า!AQ185</f>
        <v>2828.9250000000002</v>
      </c>
      <c r="AB176" s="8">
        <f>[2]หน้าผ้า!AR185</f>
        <v>2828.9250000000002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45957</v>
      </c>
      <c r="AK176" s="3">
        <f>[2]หน้าผ้า!DQ185</f>
        <v>0</v>
      </c>
      <c r="AL176" s="3">
        <f>[2]หน้าผ้า!DR185</f>
        <v>45948</v>
      </c>
      <c r="AM176" s="3">
        <f>[2]หน้าผ้า!DS185</f>
        <v>45955</v>
      </c>
      <c r="AN176" s="3">
        <f>[2]หน้าผ้า!DT185</f>
        <v>45956</v>
      </c>
      <c r="AO176" s="3">
        <f>[2]หน้าผ้า!DU185</f>
        <v>45956</v>
      </c>
      <c r="AP176" s="3">
        <f>[2]หน้าผ้า!DP185</f>
        <v>45952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915 พี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45958</v>
      </c>
      <c r="U177" s="11">
        <f>[2]หน้าผ้า!AA186</f>
        <v>6000</v>
      </c>
      <c r="V177" s="10">
        <f>[2]หน้าผ้า!AJ186</f>
        <v>6000</v>
      </c>
      <c r="W177" s="10">
        <f>[2]หน้าผ้า!AL186</f>
        <v>0</v>
      </c>
      <c r="X177" s="10">
        <f>[2]หน้าผ้า!AM186</f>
        <v>6100</v>
      </c>
      <c r="Y177" s="10">
        <f>[2]หน้าผ้า!AN186</f>
        <v>0</v>
      </c>
      <c r="Z177" s="9" t="str">
        <f>[2]หน้าผ้า!AO186</f>
        <v>WSWT2025850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45958</v>
      </c>
      <c r="AK177" s="3">
        <f>[2]หน้าผ้า!DQ186</f>
        <v>0</v>
      </c>
      <c r="AL177" s="3">
        <f>[2]หน้าผ้า!DR186</f>
        <v>45949</v>
      </c>
      <c r="AM177" s="3">
        <f>[2]หน้าผ้า!DS186</f>
        <v>45956</v>
      </c>
      <c r="AN177" s="3">
        <f>[2]หน้าผ้า!DT186</f>
        <v>45957</v>
      </c>
      <c r="AO177" s="3">
        <f>[2]หน้าผ้า!DU186</f>
        <v>45957</v>
      </c>
      <c r="AP177" s="3">
        <f>[2]หน้าผ้า!DP186</f>
        <v>45953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>
        <f>[2]หน้าผ้า!F187</f>
        <v>959</v>
      </c>
      <c r="E178" s="9">
        <f>[2]หน้าผ้า!G187</f>
        <v>20</v>
      </c>
      <c r="F178" s="9">
        <f>[2]หน้าผ้า!H187</f>
        <v>38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82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45958</v>
      </c>
      <c r="U178" s="11">
        <f>[2]หน้าผ้า!AA187</f>
        <v>2500</v>
      </c>
      <c r="V178" s="10">
        <f>[2]หน้าผ้า!AJ187</f>
        <v>2500</v>
      </c>
      <c r="W178" s="10">
        <f>[2]หน้าผ้า!AL187</f>
        <v>0</v>
      </c>
      <c r="X178" s="10">
        <f>[2]หน้าผ้า!AM187</f>
        <v>2550</v>
      </c>
      <c r="Y178" s="10">
        <f>[2]หน้าผ้า!AN187</f>
        <v>0</v>
      </c>
      <c r="Z178" s="9" t="str">
        <f>[2]หน้าผ้า!AO187</f>
        <v>WSWT2025850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พร้อมส่ง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45958</v>
      </c>
      <c r="AK178" s="3">
        <f>[2]หน้าผ้า!DQ187</f>
        <v>0</v>
      </c>
      <c r="AL178" s="3">
        <f>[2]หน้าผ้า!DR187</f>
        <v>45949</v>
      </c>
      <c r="AM178" s="3">
        <f>[2]หน้าผ้า!DS187</f>
        <v>45956</v>
      </c>
      <c r="AN178" s="3">
        <f>[2]หน้าผ้า!DT187</f>
        <v>45957</v>
      </c>
      <c r="AO178" s="3">
        <f>[2]หน้าผ้า!DU187</f>
        <v>45957</v>
      </c>
      <c r="AP178" s="3">
        <f>[2]หน้าผ้า!DP187</f>
        <v>45953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915 เอ็ม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45958</v>
      </c>
      <c r="U179" s="11">
        <f>[2]หน้าผ้า!AA188</f>
        <v>10000</v>
      </c>
      <c r="V179" s="10">
        <f>[2]หน้าผ้า!AJ188</f>
        <v>10000</v>
      </c>
      <c r="W179" s="10">
        <f>[2]หน้าผ้า!AL188</f>
        <v>0</v>
      </c>
      <c r="X179" s="10">
        <f>[2]หน้าผ้า!AM188</f>
        <v>10200</v>
      </c>
      <c r="Y179" s="10">
        <f>[2]หน้าผ้า!AN188</f>
        <v>0</v>
      </c>
      <c r="Z179" s="9" t="str">
        <f>[2]หน้าผ้า!AO188</f>
        <v>WSWT2025850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45958</v>
      </c>
      <c r="AK179" s="3">
        <f>[2]หน้าผ้า!DQ188</f>
        <v>0</v>
      </c>
      <c r="AL179" s="3">
        <f>[2]หน้าผ้า!DR188</f>
        <v>45949</v>
      </c>
      <c r="AM179" s="3">
        <f>[2]หน้าผ้า!DS188</f>
        <v>45956</v>
      </c>
      <c r="AN179" s="3">
        <f>[2]หน้าผ้า!DT188</f>
        <v>45957</v>
      </c>
      <c r="AO179" s="3">
        <f>[2]หน้าผ้า!DU188</f>
        <v>45957</v>
      </c>
      <c r="AP179" s="3">
        <f>[2]หน้าผ้า!DP188</f>
        <v>45953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935 เอ็ม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45959</v>
      </c>
      <c r="U180" s="11">
        <f>[2]หน้าผ้า!AA189</f>
        <v>3500</v>
      </c>
      <c r="V180" s="10">
        <f>[2]หน้าผ้า!AJ189</f>
        <v>3500</v>
      </c>
      <c r="W180" s="10">
        <f>[2]หน้าผ้า!AL189</f>
        <v>0</v>
      </c>
      <c r="X180" s="10">
        <f>[2]หน้าผ้า!AM189</f>
        <v>3790</v>
      </c>
      <c r="Y180" s="10">
        <f>[2]หน้าผ้า!AN189</f>
        <v>0</v>
      </c>
      <c r="Z180" s="9" t="str">
        <f>[2]หน้าผ้า!AO189</f>
        <v>WSWT2025850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45959</v>
      </c>
      <c r="AK180" s="3">
        <f>[2]หน้าผ้า!DQ189</f>
        <v>0</v>
      </c>
      <c r="AL180" s="3">
        <f>[2]หน้าผ้า!DR189</f>
        <v>45950</v>
      </c>
      <c r="AM180" s="3">
        <f>[2]หน้าผ้า!DS189</f>
        <v>45957</v>
      </c>
      <c r="AN180" s="3">
        <f>[2]หน้าผ้า!DT189</f>
        <v>45958</v>
      </c>
      <c r="AO180" s="3">
        <f>[2]หน้าผ้า!DU189</f>
        <v>45958</v>
      </c>
      <c r="AP180" s="3">
        <f>[2]หน้าผ้า!DP189</f>
        <v>45954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931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45961</v>
      </c>
      <c r="U181" s="11">
        <f>[2]หน้าผ้า!AA190</f>
        <v>2500</v>
      </c>
      <c r="V181" s="10">
        <f>[2]หน้าผ้า!AJ190</f>
        <v>2500</v>
      </c>
      <c r="W181" s="10">
        <f>[2]หน้าผ้า!AL190</f>
        <v>0</v>
      </c>
      <c r="X181" s="10">
        <f>[2]หน้าผ้า!AM190</f>
        <v>2555</v>
      </c>
      <c r="Y181" s="10">
        <f>[2]หน้าผ้า!AN190</f>
        <v>0</v>
      </c>
      <c r="Z181" s="9" t="str">
        <f>[2]หน้าผ้า!AO190</f>
        <v>WSWT2025850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45961</v>
      </c>
      <c r="AK181" s="3">
        <f>[2]หน้าผ้า!DQ190</f>
        <v>0</v>
      </c>
      <c r="AL181" s="3">
        <f>[2]หน้าผ้า!DR190</f>
        <v>45952</v>
      </c>
      <c r="AM181" s="3">
        <f>[2]หน้าผ้า!DS190</f>
        <v>45959</v>
      </c>
      <c r="AN181" s="3">
        <f>[2]หน้าผ้า!DT190</f>
        <v>45960</v>
      </c>
      <c r="AO181" s="3">
        <f>[2]หน้าผ้า!DU190</f>
        <v>45960</v>
      </c>
      <c r="AP181" s="3">
        <f>[2]หน้าผ้า!DP190</f>
        <v>45956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ไอฟีดไก่ไข่เบอร์ 5 เอ็ม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45960</v>
      </c>
      <c r="U182" s="11">
        <f>[2]หน้าผ้า!AA191</f>
        <v>2500</v>
      </c>
      <c r="V182" s="10">
        <f>[2]หน้าผ้า!AJ191</f>
        <v>2500</v>
      </c>
      <c r="W182" s="10">
        <f>[2]หน้าผ้า!AL191</f>
        <v>0</v>
      </c>
      <c r="X182" s="10">
        <f>[2]หน้าผ้า!AM191</f>
        <v>2600</v>
      </c>
      <c r="Y182" s="10">
        <f>[2]หน้าผ้า!AN191</f>
        <v>0</v>
      </c>
      <c r="Z182" s="9" t="str">
        <f>[2]หน้าผ้า!AO191</f>
        <v>WSWT2025850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45960</v>
      </c>
      <c r="AK182" s="3">
        <f>[2]หน้าผ้า!DQ191</f>
        <v>0</v>
      </c>
      <c r="AL182" s="3">
        <f>[2]หน้าผ้า!DR191</f>
        <v>45951</v>
      </c>
      <c r="AM182" s="3">
        <f>[2]หน้าผ้า!DS191</f>
        <v>45958</v>
      </c>
      <c r="AN182" s="3">
        <f>[2]หน้าผ้า!DT191</f>
        <v>45959</v>
      </c>
      <c r="AO182" s="3">
        <f>[2]หน้าผ้า!DU191</f>
        <v>45959</v>
      </c>
      <c r="AP182" s="3">
        <f>[2]หน้าผ้า!DP191</f>
        <v>45955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935 แอล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45961</v>
      </c>
      <c r="U183" s="11">
        <f>[2]หน้าผ้า!AA192</f>
        <v>7500</v>
      </c>
      <c r="V183" s="10">
        <f>[2]หน้าผ้า!AJ192</f>
        <v>6844</v>
      </c>
      <c r="W183" s="10">
        <f>[2]หน้าผ้า!AL192</f>
        <v>656</v>
      </c>
      <c r="X183" s="10">
        <f>[2]หน้าผ้า!AM192</f>
        <v>7500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45961</v>
      </c>
      <c r="AK183" s="3">
        <f>[2]หน้าผ้า!DQ192</f>
        <v>0</v>
      </c>
      <c r="AL183" s="3">
        <f>[2]หน้าผ้า!DR192</f>
        <v>45952</v>
      </c>
      <c r="AM183" s="3">
        <f>[2]หน้าผ้า!DS192</f>
        <v>45959</v>
      </c>
      <c r="AN183" s="3">
        <f>[2]หน้าผ้า!DT192</f>
        <v>45960</v>
      </c>
      <c r="AO183" s="3">
        <f>[2]หน้าผ้า!DU192</f>
        <v>45960</v>
      </c>
      <c r="AP183" s="3">
        <f>[2]หน้าผ้า!DP192</f>
        <v>45956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45961</v>
      </c>
      <c r="U184" s="11">
        <f>[2]หน้าผ้า!AA193</f>
        <v>5000</v>
      </c>
      <c r="V184" s="10">
        <f>[2]หน้าผ้า!AJ193</f>
        <v>5000</v>
      </c>
      <c r="W184" s="10">
        <f>[2]หน้าผ้า!AL193</f>
        <v>0</v>
      </c>
      <c r="X184" s="10">
        <f>[2]หน้าผ้า!AM193</f>
        <v>5300</v>
      </c>
      <c r="Y184" s="10">
        <f>[2]หน้าผ้า!AN193</f>
        <v>0</v>
      </c>
      <c r="Z184" s="9" t="str">
        <f>[2]หน้าผ้า!AO193</f>
        <v>WSWT2025850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45961</v>
      </c>
      <c r="AK184" s="3">
        <f>[2]หน้าผ้า!DQ193</f>
        <v>0</v>
      </c>
      <c r="AL184" s="3">
        <f>[2]หน้าผ้า!DR193</f>
        <v>45952</v>
      </c>
      <c r="AM184" s="3">
        <f>[2]หน้าผ้า!DS193</f>
        <v>45959</v>
      </c>
      <c r="AN184" s="3">
        <f>[2]หน้าผ้า!DT193</f>
        <v>45960</v>
      </c>
      <c r="AO184" s="3">
        <f>[2]หน้าผ้า!DU193</f>
        <v>45960</v>
      </c>
      <c r="AP184" s="3">
        <f>[2]หน้าผ้า!DP193</f>
        <v>45956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 t="str">
        <f>[2]หน้าผ้า!AG193</f>
        <v>ลบสี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แถบเขียว</v>
      </c>
      <c r="E185" s="9">
        <f>[2]หน้าผ้า!G194</f>
        <v>20</v>
      </c>
      <c r="F185" s="9">
        <f>[2]หน้าผ้า!H194</f>
        <v>38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82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45961</v>
      </c>
      <c r="U185" s="11">
        <f>[2]หน้าผ้า!AA194</f>
        <v>5000</v>
      </c>
      <c r="V185" s="10">
        <f>[2]หน้าผ้า!AJ194</f>
        <v>5100</v>
      </c>
      <c r="W185" s="10">
        <f>[2]หน้าผ้า!AL194</f>
        <v>0</v>
      </c>
      <c r="X185" s="10">
        <f>[2]หน้าผ้า!AM194</f>
        <v>5100</v>
      </c>
      <c r="Y185" s="10">
        <f>[2]หน้าผ้า!AN194</f>
        <v>0</v>
      </c>
      <c r="Z185" s="9" t="str">
        <f>[2]หน้าผ้า!AO194</f>
        <v>WSWT2025850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45961</v>
      </c>
      <c r="AK185" s="3">
        <f>[2]หน้าผ้า!DQ194</f>
        <v>0</v>
      </c>
      <c r="AL185" s="3">
        <f>[2]หน้าผ้า!DR194</f>
        <v>45952</v>
      </c>
      <c r="AM185" s="3">
        <f>[2]หน้าผ้า!DS194</f>
        <v>45959</v>
      </c>
      <c r="AN185" s="3">
        <f>[2]หน้าผ้า!DT194</f>
        <v>45960</v>
      </c>
      <c r="AO185" s="3">
        <f>[2]หน้าผ้า!DU194</f>
        <v>45960</v>
      </c>
      <c r="AP185" s="3">
        <f>[2]หน้าผ้า!DP194</f>
        <v>45956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915 พี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ไม่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45961</v>
      </c>
      <c r="U186" s="11">
        <f>[2]หน้าผ้า!AA195</f>
        <v>6000</v>
      </c>
      <c r="V186" s="10">
        <f>[2]หน้าผ้า!AJ195</f>
        <v>6000</v>
      </c>
      <c r="W186" s="10">
        <f>[2]หน้าผ้า!AL195</f>
        <v>0</v>
      </c>
      <c r="X186" s="10">
        <f>[2]หน้าผ้า!AM195</f>
        <v>6100</v>
      </c>
      <c r="Y186" s="10">
        <f>[2]หน้าผ้า!AN195</f>
        <v>0</v>
      </c>
      <c r="Z186" s="9" t="str">
        <f>[2]หน้าผ้า!AO195</f>
        <v>WSWT2025850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พร้อมส่ง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45961</v>
      </c>
      <c r="AK186" s="3">
        <f>[2]หน้าผ้า!DQ195</f>
        <v>0</v>
      </c>
      <c r="AL186" s="3">
        <f>[2]หน้าผ้า!DR195</f>
        <v>45952</v>
      </c>
      <c r="AM186" s="3">
        <f>[2]หน้าผ้า!DS195</f>
        <v>45959</v>
      </c>
      <c r="AN186" s="3">
        <f>[2]หน้าผ้า!DT195</f>
        <v>45960</v>
      </c>
      <c r="AO186" s="3">
        <f>[2]หน้าผ้า!DU195</f>
        <v>45960</v>
      </c>
      <c r="AP186" s="3">
        <f>[2]หน้าผ้า!DP195</f>
        <v>45956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952 เอส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ไม่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45961</v>
      </c>
      <c r="U187" s="11">
        <f>[2]หน้าผ้า!AA196</f>
        <v>2500</v>
      </c>
      <c r="V187" s="10">
        <f>[2]หน้าผ้า!AJ196</f>
        <v>2354</v>
      </c>
      <c r="W187" s="10">
        <f>[2]หน้าผ้า!AL196</f>
        <v>146</v>
      </c>
      <c r="X187" s="10">
        <f>[2]หน้าผ้า!AM196</f>
        <v>2521</v>
      </c>
      <c r="Y187" s="10">
        <f>[2]หน้าผ้า!AN196</f>
        <v>0</v>
      </c>
      <c r="Z187" s="9" t="str">
        <f>[2]หน้าผ้า!AO196</f>
        <v>WSWT2025850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45961</v>
      </c>
      <c r="AK187" s="3">
        <f>[2]หน้าผ้า!DQ196</f>
        <v>0</v>
      </c>
      <c r="AL187" s="3">
        <f>[2]หน้าผ้า!DR196</f>
        <v>45952</v>
      </c>
      <c r="AM187" s="3">
        <f>[2]หน้าผ้า!DS196</f>
        <v>45959</v>
      </c>
      <c r="AN187" s="3">
        <f>[2]หน้าผ้า!DT196</f>
        <v>45960</v>
      </c>
      <c r="AO187" s="3">
        <f>[2]หน้าผ้า!DU196</f>
        <v>45960</v>
      </c>
      <c r="AP187" s="3">
        <f>[2]หน้าผ้า!DP196</f>
        <v>45956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935 เอ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45961</v>
      </c>
      <c r="U188" s="11">
        <f>[2]หน้าผ้า!AA197</f>
        <v>5000</v>
      </c>
      <c r="V188" s="10">
        <f>[2]หน้าผ้า!AJ197</f>
        <v>5000</v>
      </c>
      <c r="W188" s="10">
        <f>[2]หน้าผ้า!AL197</f>
        <v>0</v>
      </c>
      <c r="X188" s="10">
        <f>[2]หน้าผ้า!AM197</f>
        <v>5100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พร้อมส่ง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45961</v>
      </c>
      <c r="AK188" s="3">
        <f>[2]หน้าผ้า!DQ197</f>
        <v>0</v>
      </c>
      <c r="AL188" s="3">
        <f>[2]หน้าผ้า!DR197</f>
        <v>45952</v>
      </c>
      <c r="AM188" s="3">
        <f>[2]หน้าผ้า!DS197</f>
        <v>45959</v>
      </c>
      <c r="AN188" s="3">
        <f>[2]หน้าผ้า!DT197</f>
        <v>45960</v>
      </c>
      <c r="AO188" s="3">
        <f>[2]หน้าผ้า!DU197</f>
        <v>45960</v>
      </c>
      <c r="AP188" s="3">
        <f>[2]หน้าผ้า!DP197</f>
        <v>45956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>
        <f>[2]หน้าผ้า!F198</f>
        <v>935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45961</v>
      </c>
      <c r="U189" s="11">
        <f>[2]หน้าผ้า!AA198</f>
        <v>5000</v>
      </c>
      <c r="V189" s="10">
        <f>[2]หน้าผ้า!AJ198</f>
        <v>5000</v>
      </c>
      <c r="W189" s="10">
        <f>[2]หน้าผ้า!AL198</f>
        <v>0</v>
      </c>
      <c r="X189" s="10">
        <f>[2]หน้าผ้า!AM198</f>
        <v>5324</v>
      </c>
      <c r="Y189" s="10">
        <f>[2]หน้าผ้า!AN198</f>
        <v>0</v>
      </c>
      <c r="Z189" s="9" t="str">
        <f>[2]หน้าผ้า!AO198</f>
        <v>WSWT2025850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45961</v>
      </c>
      <c r="AK189" s="3">
        <f>[2]หน้าผ้า!DQ198</f>
        <v>0</v>
      </c>
      <c r="AL189" s="3">
        <f>[2]หน้าผ้า!DR198</f>
        <v>45952</v>
      </c>
      <c r="AM189" s="3">
        <f>[2]หน้าผ้า!DS198</f>
        <v>45959</v>
      </c>
      <c r="AN189" s="3">
        <f>[2]หน้าผ้า!DT198</f>
        <v>45960</v>
      </c>
      <c r="AO189" s="3">
        <f>[2]หน้าผ้า!DU198</f>
        <v>45960</v>
      </c>
      <c r="AP189" s="3">
        <f>[2]หน้าผ้า!DP198</f>
        <v>45956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 t="str">
        <f>[2]หน้าผ้า!F199</f>
        <v>แถบส้ม</v>
      </c>
      <c r="E190" s="9">
        <f>[2]หน้าผ้า!G199</f>
        <v>20</v>
      </c>
      <c r="F190" s="9">
        <f>[2]หน้าผ้า!H199</f>
        <v>38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82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45964</v>
      </c>
      <c r="U190" s="11">
        <f>[2]หน้าผ้า!AA199</f>
        <v>5000</v>
      </c>
      <c r="V190" s="10">
        <f>[2]หน้าผ้า!AJ199</f>
        <v>5000</v>
      </c>
      <c r="W190" s="10">
        <f>[2]หน้าผ้า!AL199</f>
        <v>0</v>
      </c>
      <c r="X190" s="10">
        <f>[2]หน้าผ้า!AM199</f>
        <v>5140</v>
      </c>
      <c r="Y190" s="10">
        <f>[2]หน้าผ้า!AN199</f>
        <v>0</v>
      </c>
      <c r="Z190" s="9" t="str">
        <f>[2]หน้าผ้า!AO199</f>
        <v>WSWT2025850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45964</v>
      </c>
      <c r="AK190" s="3">
        <f>[2]หน้าผ้า!DQ199</f>
        <v>0</v>
      </c>
      <c r="AL190" s="3">
        <f>[2]หน้าผ้า!DR199</f>
        <v>45955</v>
      </c>
      <c r="AM190" s="3">
        <f>[2]หน้าผ้า!DS199</f>
        <v>45962</v>
      </c>
      <c r="AN190" s="3">
        <f>[2]หน้าผ้า!DT199</f>
        <v>45963</v>
      </c>
      <c r="AO190" s="3">
        <f>[2]หน้าผ้า!DU199</f>
        <v>45963</v>
      </c>
      <c r="AP190" s="3">
        <f>[2]หน้าผ้า!DP199</f>
        <v>45959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935 เอ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45964</v>
      </c>
      <c r="U191" s="11">
        <f>[2]หน้าผ้า!AA200</f>
        <v>5000</v>
      </c>
      <c r="V191" s="10">
        <f>[2]หน้าผ้า!AJ200</f>
        <v>5000</v>
      </c>
      <c r="W191" s="10">
        <f>[2]หน้าผ้า!AL200</f>
        <v>0</v>
      </c>
      <c r="X191" s="10">
        <f>[2]หน้าผ้า!AM200</f>
        <v>5100</v>
      </c>
      <c r="Y191" s="10">
        <f>[2]หน้าผ้า!AN200</f>
        <v>0</v>
      </c>
      <c r="Z191" s="9" t="str">
        <f>[2]หน้าผ้า!AO200</f>
        <v>WSWT2025850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45964</v>
      </c>
      <c r="AK191" s="3">
        <f>[2]หน้าผ้า!DQ200</f>
        <v>0</v>
      </c>
      <c r="AL191" s="3">
        <f>[2]หน้าผ้า!DR200</f>
        <v>45955</v>
      </c>
      <c r="AM191" s="3">
        <f>[2]หน้าผ้า!DS200</f>
        <v>45962</v>
      </c>
      <c r="AN191" s="3">
        <f>[2]หน้าผ้า!DT200</f>
        <v>45963</v>
      </c>
      <c r="AO191" s="3">
        <f>[2]หน้าผ้า!DU200</f>
        <v>45963</v>
      </c>
      <c r="AP191" s="3">
        <f>[2]หน้าผ้า!DP200</f>
        <v>45959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 t="str">
        <f>[2]หน้าผ้า!F201</f>
        <v>915 เอ็ม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45964</v>
      </c>
      <c r="U192" s="11">
        <f>[2]หน้าผ้า!AA201</f>
        <v>5000</v>
      </c>
      <c r="V192" s="10">
        <f>[2]หน้าผ้า!AJ201</f>
        <v>5000</v>
      </c>
      <c r="W192" s="10">
        <f>[2]หน้าผ้า!AL201</f>
        <v>0</v>
      </c>
      <c r="X192" s="10">
        <f>[2]หน้าผ้า!AM201</f>
        <v>5280</v>
      </c>
      <c r="Y192" s="10">
        <f>[2]หน้าผ้า!AN201</f>
        <v>0</v>
      </c>
      <c r="Z192" s="9" t="str">
        <f>[2]หน้าผ้า!AO201</f>
        <v>WSWT2025850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พร้อมส่ง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45964</v>
      </c>
      <c r="AK192" s="3">
        <f>[2]หน้าผ้า!DQ201</f>
        <v>0</v>
      </c>
      <c r="AL192" s="3">
        <f>[2]หน้าผ้า!DR201</f>
        <v>45955</v>
      </c>
      <c r="AM192" s="3">
        <f>[2]หน้าผ้า!DS201</f>
        <v>45962</v>
      </c>
      <c r="AN192" s="3">
        <f>[2]หน้าผ้า!DT201</f>
        <v>45963</v>
      </c>
      <c r="AO192" s="3">
        <f>[2]หน้าผ้า!DU201</f>
        <v>45963</v>
      </c>
      <c r="AP192" s="3">
        <f>[2]หน้าผ้า!DP201</f>
        <v>45959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915 พี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45964</v>
      </c>
      <c r="U193" s="11">
        <f>[2]หน้าผ้า!AA202</f>
        <v>5000</v>
      </c>
      <c r="V193" s="10">
        <f>[2]หน้าผ้า!AJ202</f>
        <v>5000</v>
      </c>
      <c r="W193" s="10">
        <f>[2]หน้าผ้า!AL202</f>
        <v>0</v>
      </c>
      <c r="X193" s="10">
        <f>[2]หน้าผ้า!AM202</f>
        <v>5100</v>
      </c>
      <c r="Y193" s="10">
        <f>[2]หน้าผ้า!AN202</f>
        <v>0</v>
      </c>
      <c r="Z193" s="9" t="str">
        <f>[2]หน้าผ้า!AO202</f>
        <v>WSWT2025850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45964</v>
      </c>
      <c r="AK193" s="3">
        <f>[2]หน้าผ้า!DQ202</f>
        <v>0</v>
      </c>
      <c r="AL193" s="3">
        <f>[2]หน้าผ้า!DR202</f>
        <v>45955</v>
      </c>
      <c r="AM193" s="3">
        <f>[2]หน้าผ้า!DS202</f>
        <v>45962</v>
      </c>
      <c r="AN193" s="3">
        <f>[2]หน้าผ้า!DT202</f>
        <v>45963</v>
      </c>
      <c r="AO193" s="3">
        <f>[2]หน้าผ้า!DU202</f>
        <v>45963</v>
      </c>
      <c r="AP193" s="3">
        <f>[2]หน้าผ้า!DP202</f>
        <v>45959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>
        <f>[2]หน้าผ้า!F203</f>
        <v>21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45965</v>
      </c>
      <c r="U194" s="11">
        <f>[2]หน้าผ้า!AA203</f>
        <v>2500</v>
      </c>
      <c r="V194" s="10">
        <f>[2]หน้าผ้า!AJ203</f>
        <v>2700</v>
      </c>
      <c r="W194" s="10">
        <f>[2]หน้าผ้า!AL203</f>
        <v>0</v>
      </c>
      <c r="X194" s="10">
        <f>[2]หน้าผ้า!AM203</f>
        <v>2687</v>
      </c>
      <c r="Y194" s="10">
        <f>[2]หน้าผ้า!AN203</f>
        <v>0</v>
      </c>
      <c r="Z194" s="9" t="str">
        <f>[2]หน้าผ้า!AO203</f>
        <v>WSWT2025850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รอตัด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45965</v>
      </c>
      <c r="AK194" s="3">
        <f>[2]หน้าผ้า!DQ203</f>
        <v>0</v>
      </c>
      <c r="AL194" s="3">
        <f>[2]หน้าผ้า!DR203</f>
        <v>45956</v>
      </c>
      <c r="AM194" s="3">
        <f>[2]หน้าผ้า!DS203</f>
        <v>45963</v>
      </c>
      <c r="AN194" s="3">
        <f>[2]หน้าผ้า!DT203</f>
        <v>45964</v>
      </c>
      <c r="AO194" s="3">
        <f>[2]หน้าผ้า!DU203</f>
        <v>45964</v>
      </c>
      <c r="AP194" s="3">
        <f>[2]หน้าผ้า!DP203</f>
        <v>45960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>
        <f>[2]หน้าผ้า!F204</f>
        <v>932</v>
      </c>
      <c r="E195" s="9">
        <f>[2]หน้าผ้า!G204</f>
        <v>20</v>
      </c>
      <c r="F195" s="9">
        <f>[2]หน้าผ้า!H204</f>
        <v>38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82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45965</v>
      </c>
      <c r="U195" s="11">
        <f>[2]หน้าผ้า!AA204</f>
        <v>2500</v>
      </c>
      <c r="V195" s="10">
        <f>[2]หน้าผ้า!AJ204</f>
        <v>2500</v>
      </c>
      <c r="W195" s="10">
        <f>[2]หน้าผ้า!AL204</f>
        <v>0</v>
      </c>
      <c r="X195" s="10">
        <f>[2]หน้าผ้า!AM204</f>
        <v>2550</v>
      </c>
      <c r="Y195" s="10">
        <f>[2]หน้าผ้า!AN204</f>
        <v>0</v>
      </c>
      <c r="Z195" s="9" t="str">
        <f>[2]หน้าผ้า!AO204</f>
        <v>WSWT2025850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45965</v>
      </c>
      <c r="AK195" s="3">
        <f>[2]หน้าผ้า!DQ204</f>
        <v>0</v>
      </c>
      <c r="AL195" s="3">
        <f>[2]หน้าผ้า!DR204</f>
        <v>45956</v>
      </c>
      <c r="AM195" s="3">
        <f>[2]หน้าผ้า!DS204</f>
        <v>45963</v>
      </c>
      <c r="AN195" s="3">
        <f>[2]หน้าผ้า!DT204</f>
        <v>45964</v>
      </c>
      <c r="AO195" s="3">
        <f>[2]หน้าผ้า!DU204</f>
        <v>45964</v>
      </c>
      <c r="AP195" s="3">
        <f>[2]หน้าผ้า!DP204</f>
        <v>45960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>
        <f>[2]หน้าผ้า!F205</f>
        <v>959</v>
      </c>
      <c r="E196" s="9">
        <f>[2]หน้าผ้า!G205</f>
        <v>20</v>
      </c>
      <c r="F196" s="9">
        <f>[2]หน้าผ้า!H205</f>
        <v>38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82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45958</v>
      </c>
      <c r="U196" s="11">
        <f>[2]หน้าผ้า!AA205</f>
        <v>2500</v>
      </c>
      <c r="V196" s="10">
        <f>[2]หน้าผ้า!AJ205</f>
        <v>2387</v>
      </c>
      <c r="W196" s="10">
        <f>[2]หน้าผ้า!AL205</f>
        <v>113</v>
      </c>
      <c r="X196" s="10">
        <f>[2]หน้าผ้า!AM205</f>
        <v>2550</v>
      </c>
      <c r="Y196" s="10">
        <f>[2]หน้าผ้า!AN205</f>
        <v>0</v>
      </c>
      <c r="Z196" s="9" t="str">
        <f>[2]หน้าผ้า!AO205</f>
        <v>WSWT2025850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45958</v>
      </c>
      <c r="AK196" s="3">
        <f>[2]หน้าผ้า!DQ205</f>
        <v>0</v>
      </c>
      <c r="AL196" s="3">
        <f>[2]หน้าผ้า!DR205</f>
        <v>45949</v>
      </c>
      <c r="AM196" s="3">
        <f>[2]หน้าผ้า!DS205</f>
        <v>45956</v>
      </c>
      <c r="AN196" s="3">
        <f>[2]หน้าผ้า!DT205</f>
        <v>45957</v>
      </c>
      <c r="AO196" s="3">
        <f>[2]หน้าผ้า!DU205</f>
        <v>45957</v>
      </c>
      <c r="AP196" s="3">
        <f>[2]หน้าผ้า!DP205</f>
        <v>45953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ไก่ไข่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45965</v>
      </c>
      <c r="U197" s="11">
        <f>[2]หน้าผ้า!AA206</f>
        <v>5000</v>
      </c>
      <c r="V197" s="10">
        <f>[2]หน้าผ้า!AJ206</f>
        <v>2000</v>
      </c>
      <c r="W197" s="10">
        <f>[2]หน้าผ้า!AL206</f>
        <v>3000</v>
      </c>
      <c r="X197" s="10">
        <f>[2]หน้าผ้า!AM206</f>
        <v>5300</v>
      </c>
      <c r="Y197" s="10">
        <f>[2]หน้าผ้า!AN206</f>
        <v>0</v>
      </c>
      <c r="Z197" s="9" t="str">
        <f>[2]หน้าผ้า!AO206</f>
        <v>WSWT2025850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45965</v>
      </c>
      <c r="AK197" s="3">
        <f>[2]หน้าผ้า!DQ206</f>
        <v>0</v>
      </c>
      <c r="AL197" s="3">
        <f>[2]หน้าผ้า!DR206</f>
        <v>45956</v>
      </c>
      <c r="AM197" s="3">
        <f>[2]หน้าผ้า!DS206</f>
        <v>45963</v>
      </c>
      <c r="AN197" s="3">
        <f>[2]หน้าผ้า!DT206</f>
        <v>45964</v>
      </c>
      <c r="AO197" s="3">
        <f>[2]หน้าผ้า!DU206</f>
        <v>45964</v>
      </c>
      <c r="AP197" s="3">
        <f>[2]หน้าผ้า!DP206</f>
        <v>45960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>
        <f>[2]หน้าผ้า!F207</f>
        <v>935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45965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5378.4500000000007</v>
      </c>
      <c r="AB198" s="8">
        <f>[2]หน้าผ้า!AR207</f>
        <v>0</v>
      </c>
      <c r="AC198" s="8">
        <f>[2]หน้าผ้า!AS207</f>
        <v>5378.4500000000007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45965</v>
      </c>
      <c r="AK198" s="3">
        <f>[2]หน้าผ้า!DQ207</f>
        <v>0</v>
      </c>
      <c r="AL198" s="3">
        <f>[2]หน้าผ้า!DR207</f>
        <v>45956</v>
      </c>
      <c r="AM198" s="3">
        <f>[2]หน้าผ้า!DS207</f>
        <v>45963</v>
      </c>
      <c r="AN198" s="3">
        <f>[2]หน้าผ้า!DT207</f>
        <v>45964</v>
      </c>
      <c r="AO198" s="3">
        <f>[2]หน้าผ้า!DU207</f>
        <v>45964</v>
      </c>
      <c r="AP198" s="3">
        <f>[2]หน้าผ้า!DP207</f>
        <v>45960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423.7023388888889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935 แอล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45965</v>
      </c>
      <c r="U199" s="11">
        <f>[2]หน้าผ้า!AA208</f>
        <v>7500</v>
      </c>
      <c r="V199" s="10">
        <f>[2]หน้าผ้า!AJ208</f>
        <v>0</v>
      </c>
      <c r="W199" s="10">
        <f>[2]หน้าผ้า!AL208</f>
        <v>7500</v>
      </c>
      <c r="X199" s="10">
        <f>[2]หน้าผ้า!AM208</f>
        <v>0</v>
      </c>
      <c r="Y199" s="10">
        <f>[2]หน้าผ้า!AN208</f>
        <v>7875</v>
      </c>
      <c r="Z199" s="9" t="str">
        <f>[2]หน้าผ้า!AO208</f>
        <v>WSWT2025850</v>
      </c>
      <c r="AA199" s="8">
        <f>[2]หน้าผ้า!AQ208</f>
        <v>8067.6750000000011</v>
      </c>
      <c r="AB199" s="8">
        <f>[2]หน้าผ้า!AR208</f>
        <v>0</v>
      </c>
      <c r="AC199" s="8">
        <f>[2]หน้าผ้า!AS208</f>
        <v>8067.6750000000011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45965</v>
      </c>
      <c r="AK199" s="3">
        <f>[2]หน้าผ้า!DQ208</f>
        <v>0</v>
      </c>
      <c r="AL199" s="3">
        <f>[2]หน้าผ้า!DR208</f>
        <v>45956</v>
      </c>
      <c r="AM199" s="3">
        <f>[2]หน้าผ้า!DS208</f>
        <v>45963</v>
      </c>
      <c r="AN199" s="3">
        <f>[2]หน้าผ้า!DT208</f>
        <v>45964</v>
      </c>
      <c r="AO199" s="3">
        <f>[2]หน้าผ้า!DU208</f>
        <v>45964</v>
      </c>
      <c r="AP199" s="3">
        <f>[2]หน้าผ้า!DP208</f>
        <v>45960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635.55350833333341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953 เอส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45958</v>
      </c>
      <c r="U200" s="11">
        <f>[2]หน้าผ้า!AA209</f>
        <v>2500</v>
      </c>
      <c r="V200" s="10">
        <f>[2]หน้าผ้า!AJ209</f>
        <v>1785</v>
      </c>
      <c r="W200" s="10">
        <f>[2]หน้าผ้า!AL209</f>
        <v>715</v>
      </c>
      <c r="X200" s="10">
        <f>[2]หน้าผ้า!AM209</f>
        <v>0</v>
      </c>
      <c r="Y200" s="10">
        <f>[2]หน้าผ้า!AN209</f>
        <v>750.75</v>
      </c>
      <c r="Z200" s="9" t="str">
        <f>[2]หน้าผ้า!AO209</f>
        <v>WSWT2025850</v>
      </c>
      <c r="AA200" s="8">
        <f>[2]หน้าผ้า!AQ209</f>
        <v>809.07254999999998</v>
      </c>
      <c r="AB200" s="8">
        <f>[2]หน้าผ้า!AR209</f>
        <v>809.07254999999998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45958</v>
      </c>
      <c r="AK200" s="3">
        <f>[2]หน้าผ้า!DQ209</f>
        <v>0</v>
      </c>
      <c r="AL200" s="3">
        <f>[2]หน้าผ้า!DR209</f>
        <v>45949</v>
      </c>
      <c r="AM200" s="3">
        <f>[2]หน้าผ้า!DS209</f>
        <v>45956</v>
      </c>
      <c r="AN200" s="3">
        <f>[2]หน้าผ้า!DT209</f>
        <v>45957</v>
      </c>
      <c r="AO200" s="3">
        <f>[2]หน้าผ้า!DU209</f>
        <v>45957</v>
      </c>
      <c r="AP200" s="3">
        <f>[2]หน้าผ้า!DP209</f>
        <v>45953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 t="str">
        <f>[2]หน้าผ้า!F210</f>
        <v>935 เอ</v>
      </c>
      <c r="E201" s="9">
        <f>[2]หน้าผ้า!G210</f>
        <v>20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45965</v>
      </c>
      <c r="U201" s="11">
        <f>[2]หน้าผ้า!AA210</f>
        <v>5000</v>
      </c>
      <c r="V201" s="10">
        <f>[2]หน้าผ้า!AJ210</f>
        <v>5000</v>
      </c>
      <c r="W201" s="10">
        <f>[2]หน้าผ้า!AL210</f>
        <v>0</v>
      </c>
      <c r="X201" s="10">
        <f>[2]หน้าผ้า!AM210</f>
        <v>5100</v>
      </c>
      <c r="Y201" s="10">
        <f>[2]หน้าผ้า!AN210</f>
        <v>0</v>
      </c>
      <c r="Z201" s="9" t="str">
        <f>[2]หน้าผ้า!AO210</f>
        <v>WSWT2025850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พิมพ์ไม่ครบ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45965</v>
      </c>
      <c r="AK201" s="3">
        <f>[2]หน้าผ้า!DQ210</f>
        <v>0</v>
      </c>
      <c r="AL201" s="3">
        <f>[2]หน้าผ้า!DR210</f>
        <v>45956</v>
      </c>
      <c r="AM201" s="3">
        <f>[2]หน้าผ้า!DS210</f>
        <v>45963</v>
      </c>
      <c r="AN201" s="3">
        <f>[2]หน้าผ้า!DT210</f>
        <v>45964</v>
      </c>
      <c r="AO201" s="3">
        <f>[2]หน้าผ้า!DU210</f>
        <v>45964</v>
      </c>
      <c r="AP201" s="3">
        <f>[2]หน้าผ้า!DP210</f>
        <v>45960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>
        <f>[2]หน้าผ้า!F211</f>
        <v>931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45966</v>
      </c>
      <c r="U202" s="11">
        <f>[2]หน้าผ้า!AA211</f>
        <v>2500</v>
      </c>
      <c r="V202" s="10">
        <f>[2]หน้าผ้า!AJ211</f>
        <v>2500</v>
      </c>
      <c r="W202" s="10">
        <f>[2]หน้าผ้า!AL211</f>
        <v>0</v>
      </c>
      <c r="X202" s="10">
        <f>[2]หน้าผ้า!AM211</f>
        <v>2555</v>
      </c>
      <c r="Y202" s="10">
        <f>[2]หน้าผ้า!AN211</f>
        <v>0</v>
      </c>
      <c r="Z202" s="9" t="str">
        <f>[2]หน้าผ้า!AO211</f>
        <v>WSWT2025850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45966</v>
      </c>
      <c r="AK202" s="3">
        <f>[2]หน้าผ้า!DQ211</f>
        <v>0</v>
      </c>
      <c r="AL202" s="3">
        <f>[2]หน้าผ้า!DR211</f>
        <v>45957</v>
      </c>
      <c r="AM202" s="3">
        <f>[2]หน้าผ้า!DS211</f>
        <v>45964</v>
      </c>
      <c r="AN202" s="3">
        <f>[2]หน้าผ้า!DT211</f>
        <v>45965</v>
      </c>
      <c r="AO202" s="3">
        <f>[2]หน้าผ้า!DU211</f>
        <v>45965</v>
      </c>
      <c r="AP202" s="3">
        <f>[2]หน้าผ้า!DP211</f>
        <v>45961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>
        <f>[2]หน้าผ้า!F212</f>
        <v>935</v>
      </c>
      <c r="E203" s="9">
        <f>[2]หน้าผ้า!G212</f>
        <v>20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80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45966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5250</v>
      </c>
      <c r="Z203" s="9" t="str">
        <f>[2]หน้าผ้า!AO212</f>
        <v>WSWT2025850</v>
      </c>
      <c r="AA203" s="8">
        <f>[2]หน้าผ้า!AQ212</f>
        <v>5378.4500000000007</v>
      </c>
      <c r="AB203" s="8">
        <f>[2]หน้าผ้า!AR212</f>
        <v>0</v>
      </c>
      <c r="AC203" s="8">
        <f>[2]หน้าผ้า!AS212</f>
        <v>5378.4500000000007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45966</v>
      </c>
      <c r="AK203" s="3">
        <f>[2]หน้าผ้า!DQ212</f>
        <v>0</v>
      </c>
      <c r="AL203" s="3">
        <f>[2]หน้าผ้า!DR212</f>
        <v>45957</v>
      </c>
      <c r="AM203" s="3">
        <f>[2]หน้าผ้า!DS212</f>
        <v>45964</v>
      </c>
      <c r="AN203" s="3">
        <f>[2]หน้าผ้า!DT212</f>
        <v>45965</v>
      </c>
      <c r="AO203" s="3">
        <f>[2]หน้าผ้า!DU212</f>
        <v>45965</v>
      </c>
      <c r="AP203" s="3">
        <f>[2]หน้าผ้า!DP212</f>
        <v>45961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423.7023388888889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 t="str">
        <f>[2]หน้าผ้า!F213</f>
        <v>915 เอ็ม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45966</v>
      </c>
      <c r="U204" s="11">
        <f>[2]หน้าผ้า!AA213</f>
        <v>10000</v>
      </c>
      <c r="V204" s="10">
        <f>[2]หน้าผ้า!AJ213</f>
        <v>2000</v>
      </c>
      <c r="W204" s="10">
        <f>[2]หน้าผ้า!AL213</f>
        <v>8000</v>
      </c>
      <c r="X204" s="10">
        <f>[2]หน้าผ้า!AM213</f>
        <v>2235</v>
      </c>
      <c r="Y204" s="10">
        <f>[2]หน้าผ้า!AN213</f>
        <v>8153.25</v>
      </c>
      <c r="Z204" s="9" t="str">
        <f>[2]หน้าผ้า!AO213</f>
        <v>WSWT2025850</v>
      </c>
      <c r="AA204" s="8">
        <f>[2]หน้าผ้า!AQ213</f>
        <v>9225.9731025000001</v>
      </c>
      <c r="AB204" s="8">
        <f>[2]หน้าผ้า!AR213</f>
        <v>0</v>
      </c>
      <c r="AC204" s="8">
        <f>[2]หน้าผ้า!AS213</f>
        <v>9225.9731025000001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45966</v>
      </c>
      <c r="AK204" s="3">
        <f>[2]หน้าผ้า!DQ213</f>
        <v>0</v>
      </c>
      <c r="AL204" s="3">
        <f>[2]หน้าผ้า!DR213</f>
        <v>45957</v>
      </c>
      <c r="AM204" s="3">
        <f>[2]หน้าผ้า!DS213</f>
        <v>45964</v>
      </c>
      <c r="AN204" s="3">
        <f>[2]หน้าผ้า!DT213</f>
        <v>45965</v>
      </c>
      <c r="AO204" s="3">
        <f>[2]หน้าผ้า!DU213</f>
        <v>45965</v>
      </c>
      <c r="AP204" s="3">
        <f>[2]หน้าผ้า!DP213</f>
        <v>45961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726.80165885250017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 t="str">
        <f>[2]หน้าผ้า!F214</f>
        <v>952 เอส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ไม่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45966</v>
      </c>
      <c r="U205" s="11">
        <f>[2]หน้าผ้า!AA214</f>
        <v>2500</v>
      </c>
      <c r="V205" s="10">
        <f>[2]หน้าผ้า!AJ214</f>
        <v>0</v>
      </c>
      <c r="W205" s="10">
        <f>[2]หน้าผ้า!AL214</f>
        <v>2500</v>
      </c>
      <c r="X205" s="10">
        <f>[2]หน้าผ้า!AM214</f>
        <v>0</v>
      </c>
      <c r="Y205" s="10">
        <f>[2]หน้าผ้า!AN214</f>
        <v>2625</v>
      </c>
      <c r="Z205" s="9" t="str">
        <f>[2]หน้าผ้า!AO214</f>
        <v>WSWT2025850</v>
      </c>
      <c r="AA205" s="8">
        <f>[2]หน้าผ้า!AQ214</f>
        <v>2828.9250000000002</v>
      </c>
      <c r="AB205" s="8">
        <f>[2]หน้าผ้า!AR214</f>
        <v>0</v>
      </c>
      <c r="AC205" s="8">
        <f>[2]หน้าผ้า!AS214</f>
        <v>2828.9250000000002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พร้อมส่ง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45966</v>
      </c>
      <c r="AK205" s="3">
        <f>[2]หน้าผ้า!DQ214</f>
        <v>0</v>
      </c>
      <c r="AL205" s="3">
        <f>[2]หน้าผ้า!DR214</f>
        <v>45957</v>
      </c>
      <c r="AM205" s="3">
        <f>[2]หน้าผ้า!DS214</f>
        <v>45964</v>
      </c>
      <c r="AN205" s="3">
        <f>[2]หน้าผ้า!DT214</f>
        <v>45965</v>
      </c>
      <c r="AO205" s="3">
        <f>[2]หน้าผ้า!DU214</f>
        <v>45965</v>
      </c>
      <c r="AP205" s="3">
        <f>[2]หน้าผ้า!DP214</f>
        <v>45961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222.85642500000006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ไอฟีดไก่ไข่เบอร์ 5 เอ็ม</v>
      </c>
      <c r="E206" s="9">
        <f>[2]หน้าผ้า!G215</f>
        <v>20</v>
      </c>
      <c r="F206" s="9">
        <f>[2]หน้าผ้า!H215</f>
        <v>39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84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45968</v>
      </c>
      <c r="U206" s="11">
        <f>[2]หน้าผ้า!AA215</f>
        <v>2500</v>
      </c>
      <c r="V206" s="10">
        <f>[2]หน้าผ้า!AJ215</f>
        <v>2500</v>
      </c>
      <c r="W206" s="10">
        <f>[2]หน้าผ้า!AL215</f>
        <v>0</v>
      </c>
      <c r="X206" s="10">
        <f>[2]หน้าผ้า!AM215</f>
        <v>2600</v>
      </c>
      <c r="Y206" s="10">
        <f>[2]หน้าผ้า!AN215</f>
        <v>0</v>
      </c>
      <c r="Z206" s="9" t="str">
        <f>[2]หน้าผ้า!AO215</f>
        <v>WSWT2025850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45968</v>
      </c>
      <c r="AK206" s="3">
        <f>[2]หน้าผ้า!DQ215</f>
        <v>0</v>
      </c>
      <c r="AL206" s="3">
        <f>[2]หน้าผ้า!DR215</f>
        <v>45959</v>
      </c>
      <c r="AM206" s="3">
        <f>[2]หน้าผ้า!DS215</f>
        <v>45966</v>
      </c>
      <c r="AN206" s="3">
        <f>[2]หน้าผ้า!DT215</f>
        <v>45967</v>
      </c>
      <c r="AO206" s="3">
        <f>[2]หน้าผ้า!DU215</f>
        <v>45967</v>
      </c>
      <c r="AP206" s="3">
        <f>[2]หน้าผ้า!DP215</f>
        <v>45963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>
        <f>[2]หน้าผ้า!F216</f>
        <v>935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45968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WSWT2025850</v>
      </c>
      <c r="AA207" s="8">
        <f>[2]หน้าผ้า!AQ216</f>
        <v>5378.4500000000007</v>
      </c>
      <c r="AB207" s="8">
        <f>[2]หน้าผ้า!AR216</f>
        <v>0</v>
      </c>
      <c r="AC207" s="8">
        <f>[2]หน้าผ้า!AS216</f>
        <v>5378.4500000000007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45968</v>
      </c>
      <c r="AK207" s="3">
        <f>[2]หน้าผ้า!DQ216</f>
        <v>0</v>
      </c>
      <c r="AL207" s="3">
        <f>[2]หน้าผ้า!DR216</f>
        <v>45959</v>
      </c>
      <c r="AM207" s="3">
        <f>[2]หน้าผ้า!DS216</f>
        <v>45966</v>
      </c>
      <c r="AN207" s="3">
        <f>[2]หน้าผ้า!DT216</f>
        <v>45967</v>
      </c>
      <c r="AO207" s="3">
        <f>[2]หน้าผ้า!DU216</f>
        <v>45967</v>
      </c>
      <c r="AP207" s="3">
        <f>[2]หน้าผ้า!DP216</f>
        <v>45963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423.7023388888889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935 เอ</v>
      </c>
      <c r="E208" s="9">
        <f>[2]หน้าผ้า!G217</f>
        <v>20</v>
      </c>
      <c r="F208" s="9">
        <f>[2]หน้าผ้า!H217</f>
        <v>37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45968</v>
      </c>
      <c r="U208" s="11">
        <f>[2]หน้าผ้า!AA217</f>
        <v>10000</v>
      </c>
      <c r="V208" s="10">
        <f>[2]หน้าผ้า!AJ217</f>
        <v>10000</v>
      </c>
      <c r="W208" s="10">
        <f>[2]หน้าผ้า!AL217</f>
        <v>0</v>
      </c>
      <c r="X208" s="10">
        <f>[2]หน้าผ้า!AM217</f>
        <v>10200</v>
      </c>
      <c r="Y208" s="10">
        <f>[2]หน้าผ้า!AN217</f>
        <v>0</v>
      </c>
      <c r="Z208" s="9" t="str">
        <f>[2]หน้าผ้า!AO217</f>
        <v>WSWT2025850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45968</v>
      </c>
      <c r="AK208" s="3">
        <f>[2]หน้าผ้า!DQ217</f>
        <v>0</v>
      </c>
      <c r="AL208" s="3">
        <f>[2]หน้าผ้า!DR217</f>
        <v>45959</v>
      </c>
      <c r="AM208" s="3">
        <f>[2]หน้าผ้า!DS217</f>
        <v>45966</v>
      </c>
      <c r="AN208" s="3">
        <f>[2]หน้าผ้า!DT217</f>
        <v>45967</v>
      </c>
      <c r="AO208" s="3">
        <f>[2]หน้าผ้า!DU217</f>
        <v>45967</v>
      </c>
      <c r="AP208" s="3">
        <f>[2]หน้าผ้า!DP217</f>
        <v>45963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 t="str">
        <f>[2]หน้าผ้า!F218</f>
        <v>915 เอ็ม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45968</v>
      </c>
      <c r="U209" s="11">
        <f>[2]หน้าผ้า!AA218</f>
        <v>5000</v>
      </c>
      <c r="V209" s="10">
        <f>[2]หน้าผ้า!AJ218</f>
        <v>0</v>
      </c>
      <c r="W209" s="10">
        <f>[2]หน้าผ้า!AL218</f>
        <v>5000</v>
      </c>
      <c r="X209" s="10">
        <f>[2]หน้าผ้า!AM218</f>
        <v>0</v>
      </c>
      <c r="Y209" s="10">
        <f>[2]หน้าผ้า!AN218</f>
        <v>5250</v>
      </c>
      <c r="Z209" s="9" t="str">
        <f>[2]หน้าผ้า!AO218</f>
        <v>WSWT2025850</v>
      </c>
      <c r="AA209" s="8">
        <f>[2]หน้าผ้า!AQ218</f>
        <v>5657.85</v>
      </c>
      <c r="AB209" s="8">
        <f>[2]หน้าผ้า!AR218</f>
        <v>0</v>
      </c>
      <c r="AC209" s="8">
        <f>[2]หน้าผ้า!AS218</f>
        <v>5657.85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45968</v>
      </c>
      <c r="AK209" s="3">
        <f>[2]หน้าผ้า!DQ218</f>
        <v>0</v>
      </c>
      <c r="AL209" s="3">
        <f>[2]หน้าผ้า!DR218</f>
        <v>45959</v>
      </c>
      <c r="AM209" s="3">
        <f>[2]หน้าผ้า!DS218</f>
        <v>45966</v>
      </c>
      <c r="AN209" s="3">
        <f>[2]หน้าผ้า!DT218</f>
        <v>45967</v>
      </c>
      <c r="AO209" s="3">
        <f>[2]หน้าผ้า!DU218</f>
        <v>45967</v>
      </c>
      <c r="AP209" s="3">
        <f>[2]หน้าผ้า!DP218</f>
        <v>45963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445.71285000000012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 t="str">
        <f>[2]หน้าผ้า!F219</f>
        <v>915 พี</v>
      </c>
      <c r="E210" s="9">
        <f>[2]หน้าผ้า!G219</f>
        <v>20</v>
      </c>
      <c r="F210" s="9">
        <f>[2]หน้าผ้า!H219</f>
        <v>39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84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45968</v>
      </c>
      <c r="U210" s="11">
        <f>[2]หน้าผ้า!AA219</f>
        <v>5500</v>
      </c>
      <c r="V210" s="10">
        <f>[2]หน้าผ้า!AJ219</f>
        <v>5500</v>
      </c>
      <c r="W210" s="10">
        <f>[2]หน้าผ้า!AL219</f>
        <v>0</v>
      </c>
      <c r="X210" s="10">
        <f>[2]หน้าผ้า!AM219</f>
        <v>5997</v>
      </c>
      <c r="Y210" s="10">
        <f>[2]หน้าผ้า!AN219</f>
        <v>0</v>
      </c>
      <c r="Z210" s="9" t="str">
        <f>[2]หน้าผ้า!AO219</f>
        <v>WSWT2025850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45968</v>
      </c>
      <c r="AK210" s="3">
        <f>[2]หน้าผ้า!DQ219</f>
        <v>0</v>
      </c>
      <c r="AL210" s="3">
        <f>[2]หน้าผ้า!DR219</f>
        <v>45959</v>
      </c>
      <c r="AM210" s="3">
        <f>[2]หน้าผ้า!DS219</f>
        <v>45966</v>
      </c>
      <c r="AN210" s="3">
        <f>[2]หน้าผ้า!DT219</f>
        <v>45967</v>
      </c>
      <c r="AO210" s="3">
        <f>[2]หน้าผ้า!DU219</f>
        <v>45967</v>
      </c>
      <c r="AP210" s="3">
        <f>[2]หน้าผ้า!DP219</f>
        <v>45963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 t="str">
        <f>[2]หน้าผ้า!F220</f>
        <v>954 แอล</v>
      </c>
      <c r="E211" s="9">
        <f>[2]หน้าผ้า!G220</f>
        <v>20</v>
      </c>
      <c r="F211" s="9">
        <f>[2]หน้าผ้า!H220</f>
        <v>39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84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45968</v>
      </c>
      <c r="U211" s="11">
        <f>[2]หน้าผ้า!AA220</f>
        <v>2500</v>
      </c>
      <c r="V211" s="10">
        <f>[2]หน้าผ้า!AJ220</f>
        <v>0</v>
      </c>
      <c r="W211" s="10">
        <f>[2]หน้าผ้า!AL220</f>
        <v>2500</v>
      </c>
      <c r="X211" s="10">
        <f>[2]หน้าผ้า!AM220</f>
        <v>0</v>
      </c>
      <c r="Y211" s="10">
        <f>[2]หน้าผ้า!AN220</f>
        <v>2625</v>
      </c>
      <c r="Z211" s="9" t="str">
        <f>[2]หน้าผ้า!AO220</f>
        <v>WSWT2025850</v>
      </c>
      <c r="AA211" s="8">
        <f>[2]หน้าผ้า!AQ220</f>
        <v>2828.9250000000002</v>
      </c>
      <c r="AB211" s="8">
        <f>[2]หน้าผ้า!AR220</f>
        <v>2828.9250000000002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45968</v>
      </c>
      <c r="AK211" s="3">
        <f>[2]หน้าผ้า!DQ220</f>
        <v>0</v>
      </c>
      <c r="AL211" s="3">
        <f>[2]หน้าผ้า!DR220</f>
        <v>45959</v>
      </c>
      <c r="AM211" s="3">
        <f>[2]หน้าผ้า!DS220</f>
        <v>45966</v>
      </c>
      <c r="AN211" s="3">
        <f>[2]หน้าผ้า!DT220</f>
        <v>45967</v>
      </c>
      <c r="AO211" s="3">
        <f>[2]หน้าผ้า!DU220</f>
        <v>45967</v>
      </c>
      <c r="AP211" s="3">
        <f>[2]หน้าผ้า!DP220</f>
        <v>45963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45916</v>
      </c>
      <c r="B212" s="14" t="str">
        <f>[2]หน้าผ้า!B221</f>
        <v>MK68-001118</v>
      </c>
      <c r="C212" s="9" t="str">
        <f>[2]หน้าผ้า!E221</f>
        <v>บจก.ซันฟีด</v>
      </c>
      <c r="D212" s="13">
        <f>[2]หน้าผ้า!F221</f>
        <v>932</v>
      </c>
      <c r="E212" s="9">
        <f>[2]หน้าผ้า!G221</f>
        <v>20</v>
      </c>
      <c r="F212" s="9">
        <f>[2]หน้าผ้า!H221</f>
        <v>38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82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45971</v>
      </c>
      <c r="U212" s="11">
        <f>[2]หน้าผ้า!AA221</f>
        <v>2500</v>
      </c>
      <c r="V212" s="10">
        <f>[2]หน้าผ้า!AJ221</f>
        <v>2115</v>
      </c>
      <c r="W212" s="10">
        <f>[2]หน้าผ้า!AL221</f>
        <v>385</v>
      </c>
      <c r="X212" s="10">
        <f>[2]หน้าผ้า!AM221</f>
        <v>2550</v>
      </c>
      <c r="Y212" s="10">
        <f>[2]หน้าผ้า!AN221</f>
        <v>0</v>
      </c>
      <c r="Z212" s="9" t="str">
        <f>[2]หน้าผ้า!AO221</f>
        <v>WSWT2025850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45971</v>
      </c>
      <c r="AK212" s="3">
        <f>[2]หน้าผ้า!DQ221</f>
        <v>0</v>
      </c>
      <c r="AL212" s="3">
        <f>[2]หน้าผ้า!DR221</f>
        <v>45962</v>
      </c>
      <c r="AM212" s="3">
        <f>[2]หน้าผ้า!DS221</f>
        <v>45969</v>
      </c>
      <c r="AN212" s="3">
        <f>[2]หน้าผ้า!DT221</f>
        <v>45970</v>
      </c>
      <c r="AO212" s="3">
        <f>[2]หน้าผ้า!DU221</f>
        <v>45970</v>
      </c>
      <c r="AP212" s="3">
        <f>[2]หน้าผ้า!DP221</f>
        <v>45966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45916</v>
      </c>
      <c r="B213" s="14" t="str">
        <f>[2]หน้าผ้า!B222</f>
        <v>MK68-001118</v>
      </c>
      <c r="C213" s="9" t="str">
        <f>[2]หน้าผ้า!E222</f>
        <v>บจก.ซันฟีด</v>
      </c>
      <c r="D213" s="13" t="str">
        <f>[2]หน้าผ้า!F222</f>
        <v>ไก่ไข่</v>
      </c>
      <c r="E213" s="9">
        <f>[2]หน้าผ้า!G222</f>
        <v>20</v>
      </c>
      <c r="F213" s="9">
        <f>[2]หน้าผ้า!H222</f>
        <v>39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84</v>
      </c>
      <c r="J213" s="9" t="str">
        <f>[2]หน้าผ้า!M222</f>
        <v>+</v>
      </c>
      <c r="K213" s="9">
        <f>[2]หน้าผ้า!N222</f>
        <v>0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45971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WSWT2025850</v>
      </c>
      <c r="AA213" s="8">
        <f>[2]หน้าผ้า!AQ222</f>
        <v>5657.85</v>
      </c>
      <c r="AB213" s="8">
        <f>[2]หน้าผ้า!AR222</f>
        <v>0</v>
      </c>
      <c r="AC213" s="8">
        <f>[2]หน้าผ้า!AS222</f>
        <v>5657.85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45971</v>
      </c>
      <c r="AK213" s="3">
        <f>[2]หน้าผ้า!DQ222</f>
        <v>0</v>
      </c>
      <c r="AL213" s="3">
        <f>[2]หน้าผ้า!DR222</f>
        <v>45962</v>
      </c>
      <c r="AM213" s="3">
        <f>[2]หน้าผ้า!DS222</f>
        <v>45969</v>
      </c>
      <c r="AN213" s="3">
        <f>[2]หน้าผ้า!DT222</f>
        <v>45970</v>
      </c>
      <c r="AO213" s="3">
        <f>[2]หน้าผ้า!DU222</f>
        <v>45970</v>
      </c>
      <c r="AP213" s="3">
        <f>[2]หน้าผ้า!DP222</f>
        <v>45966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445.71285000000012</v>
      </c>
    </row>
    <row r="214" spans="1:56" ht="27.75" customHeight="1" x14ac:dyDescent="0.45">
      <c r="A214" s="3">
        <f>[2]หน้าผ้า!C223</f>
        <v>45916</v>
      </c>
      <c r="B214" s="14" t="str">
        <f>[2]หน้าผ้า!B223</f>
        <v>MK68-001118</v>
      </c>
      <c r="C214" s="9" t="str">
        <f>[2]หน้าผ้า!E223</f>
        <v>บจก.ซันฟีด</v>
      </c>
      <c r="D214" s="13" t="str">
        <f>[2]หน้าผ้า!F223</f>
        <v>935 แอล</v>
      </c>
      <c r="E214" s="9">
        <f>[2]หน้าผ้า!G223</f>
        <v>20</v>
      </c>
      <c r="F214" s="9">
        <f>[2]หน้าผ้า!H223</f>
        <v>37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80</v>
      </c>
      <c r="J214" s="9" t="str">
        <f>[2]หน้าผ้า!M223</f>
        <v>+</v>
      </c>
      <c r="K214" s="9">
        <f>[2]หน้าผ้า!N223</f>
        <v>0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45971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0</v>
      </c>
      <c r="Y214" s="10">
        <f>[2]หน้าผ้า!AN223</f>
        <v>5250</v>
      </c>
      <c r="Z214" s="9" t="str">
        <f>[2]หน้าผ้า!AO223</f>
        <v>WSWT2025850</v>
      </c>
      <c r="AA214" s="8">
        <f>[2]หน้าผ้า!AQ223</f>
        <v>5378.4500000000007</v>
      </c>
      <c r="AB214" s="8">
        <f>[2]หน้าผ้า!AR223</f>
        <v>0</v>
      </c>
      <c r="AC214" s="8">
        <f>[2]หน้าผ้า!AS223</f>
        <v>5378.4500000000007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45971</v>
      </c>
      <c r="AK214" s="3">
        <f>[2]หน้าผ้า!DQ223</f>
        <v>0</v>
      </c>
      <c r="AL214" s="3">
        <f>[2]หน้าผ้า!DR223</f>
        <v>45962</v>
      </c>
      <c r="AM214" s="3">
        <f>[2]หน้าผ้า!DS223</f>
        <v>45969</v>
      </c>
      <c r="AN214" s="3">
        <f>[2]หน้าผ้า!DT223</f>
        <v>45970</v>
      </c>
      <c r="AO214" s="3">
        <f>[2]หน้าผ้า!DU223</f>
        <v>45970</v>
      </c>
      <c r="AP214" s="3">
        <f>[2]หน้าผ้า!DP223</f>
        <v>45966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WRWT25850/WRWT25800</v>
      </c>
      <c r="BD214" s="56">
        <f>[2]หน้าผ้า!CA223</f>
        <v>423.7023388888889</v>
      </c>
    </row>
    <row r="215" spans="1:56" ht="27.75" customHeight="1" x14ac:dyDescent="0.45">
      <c r="A215" s="3">
        <f>[2]หน้าผ้า!C224</f>
        <v>45916</v>
      </c>
      <c r="B215" s="14" t="str">
        <f>[2]หน้าผ้า!B224</f>
        <v>MK68-001118</v>
      </c>
      <c r="C215" s="9" t="str">
        <f>[2]หน้าผ้า!E224</f>
        <v>บจก.ซันฟีด</v>
      </c>
      <c r="D215" s="13" t="str">
        <f>[2]หน้าผ้า!F224</f>
        <v>935 เอ</v>
      </c>
      <c r="E215" s="9">
        <f>[2]หน้าผ้า!G224</f>
        <v>20</v>
      </c>
      <c r="F215" s="9">
        <f>[2]หน้าผ้า!H224</f>
        <v>37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80</v>
      </c>
      <c r="J215" s="9" t="str">
        <f>[2]หน้าผ้า!M224</f>
        <v>+</v>
      </c>
      <c r="K215" s="9">
        <f>[2]หน้าผ้า!N224</f>
        <v>0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45971</v>
      </c>
      <c r="U215" s="11">
        <f>[2]หน้าผ้า!AA224</f>
        <v>5000</v>
      </c>
      <c r="V215" s="10">
        <f>[2]หน้าผ้า!AJ224</f>
        <v>5000</v>
      </c>
      <c r="W215" s="10">
        <f>[2]หน้าผ้า!AL224</f>
        <v>0</v>
      </c>
      <c r="X215" s="10">
        <f>[2]หน้าผ้า!AM224</f>
        <v>5050</v>
      </c>
      <c r="Y215" s="10">
        <f>[2]หน้าผ้า!AN224</f>
        <v>0</v>
      </c>
      <c r="Z215" s="9" t="str">
        <f>[2]หน้าผ้า!AO224</f>
        <v>WSWT2025850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พร้อมส่ง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45971</v>
      </c>
      <c r="AK215" s="3">
        <f>[2]หน้าผ้า!DQ224</f>
        <v>0</v>
      </c>
      <c r="AL215" s="3">
        <f>[2]หน้าผ้า!DR224</f>
        <v>45962</v>
      </c>
      <c r="AM215" s="3">
        <f>[2]หน้าผ้า!DS224</f>
        <v>45969</v>
      </c>
      <c r="AN215" s="3">
        <f>[2]หน้าผ้า!DT224</f>
        <v>45970</v>
      </c>
      <c r="AO215" s="3">
        <f>[2]หน้าผ้า!DU224</f>
        <v>45970</v>
      </c>
      <c r="AP215" s="3">
        <f>[2]หน้าผ้า!DP224</f>
        <v>45966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WRWT25850/WRWT25800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45916</v>
      </c>
      <c r="B216" s="14" t="str">
        <f>[2]หน้าผ้า!B225</f>
        <v>MK68-001118</v>
      </c>
      <c r="C216" s="9" t="str">
        <f>[2]หน้าผ้า!E225</f>
        <v>บจก.ซันฟีด</v>
      </c>
      <c r="D216" s="13" t="str">
        <f>[2]หน้าผ้า!F225</f>
        <v>915 เอ็ม</v>
      </c>
      <c r="E216" s="9">
        <f>[2]หน้าผ้า!G225</f>
        <v>20</v>
      </c>
      <c r="F216" s="9">
        <f>[2]หน้าผ้า!H225</f>
        <v>39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84</v>
      </c>
      <c r="J216" s="9" t="str">
        <f>[2]หน้าผ้า!M225</f>
        <v>+</v>
      </c>
      <c r="K216" s="9">
        <f>[2]หน้าผ้า!N225</f>
        <v>0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45971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10500</v>
      </c>
      <c r="Z216" s="9" t="str">
        <f>[2]หน้าผ้า!AO225</f>
        <v>WSWT2025850</v>
      </c>
      <c r="AA216" s="8">
        <f>[2]หน้าผ้า!AQ225</f>
        <v>11315.7</v>
      </c>
      <c r="AB216" s="8">
        <f>[2]หน้าผ้า!AR225</f>
        <v>0</v>
      </c>
      <c r="AC216" s="8">
        <f>[2]หน้าผ้า!AS225</f>
        <v>11315.7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พร้อมส่ง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45971</v>
      </c>
      <c r="AK216" s="3">
        <f>[2]หน้าผ้า!DQ225</f>
        <v>0</v>
      </c>
      <c r="AL216" s="3">
        <f>[2]หน้าผ้า!DR225</f>
        <v>45962</v>
      </c>
      <c r="AM216" s="3">
        <f>[2]หน้าผ้า!DS225</f>
        <v>45969</v>
      </c>
      <c r="AN216" s="3">
        <f>[2]หน้าผ้า!DT225</f>
        <v>45970</v>
      </c>
      <c r="AO216" s="3">
        <f>[2]หน้าผ้า!DU225</f>
        <v>45970</v>
      </c>
      <c r="AP216" s="3">
        <f>[2]หน้าผ้า!DP225</f>
        <v>45966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891.42570000000023</v>
      </c>
    </row>
    <row r="217" spans="1:56" ht="27.75" customHeight="1" x14ac:dyDescent="0.45">
      <c r="A217" s="3">
        <f>[2]หน้าผ้า!C226</f>
        <v>45916</v>
      </c>
      <c r="B217" s="14" t="str">
        <f>[2]หน้าผ้า!B226</f>
        <v>MK68-001118</v>
      </c>
      <c r="C217" s="9" t="str">
        <f>[2]หน้าผ้า!E226</f>
        <v>บจก.ซันฟีด</v>
      </c>
      <c r="D217" s="13" t="str">
        <f>[2]หน้าผ้า!F226</f>
        <v>915 พี</v>
      </c>
      <c r="E217" s="9">
        <f>[2]หน้าผ้า!G226</f>
        <v>20</v>
      </c>
      <c r="F217" s="9">
        <f>[2]หน้าผ้า!H226</f>
        <v>39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84</v>
      </c>
      <c r="J217" s="9" t="str">
        <f>[2]หน้าผ้า!M226</f>
        <v>+</v>
      </c>
      <c r="K217" s="9">
        <f>[2]หน้าผ้า!N226</f>
        <v>0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 xml:space="preserve">300กระสอบแบนเต็มใบ </v>
      </c>
      <c r="T217" s="12">
        <f>[2]หน้าผ้า!X226</f>
        <v>45971</v>
      </c>
      <c r="U217" s="11">
        <f>[2]หน้าผ้า!AA226</f>
        <v>5000</v>
      </c>
      <c r="V217" s="10">
        <f>[2]หน้าผ้า!AJ226</f>
        <v>0</v>
      </c>
      <c r="W217" s="10">
        <f>[2]หน้าผ้า!AL226</f>
        <v>5000</v>
      </c>
      <c r="X217" s="10">
        <f>[2]หน้าผ้า!AM226</f>
        <v>0</v>
      </c>
      <c r="Y217" s="10">
        <f>[2]หน้าผ้า!AN226</f>
        <v>5250</v>
      </c>
      <c r="Z217" s="9" t="str">
        <f>[2]หน้าผ้า!AO226</f>
        <v>WSWT2025850</v>
      </c>
      <c r="AA217" s="8">
        <f>[2]หน้าผ้า!AQ226</f>
        <v>5657.85</v>
      </c>
      <c r="AB217" s="8">
        <f>[2]หน้าผ้า!AR226</f>
        <v>0</v>
      </c>
      <c r="AC217" s="8">
        <f>[2]หน้าผ้า!AS226</f>
        <v>5657.85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45971</v>
      </c>
      <c r="AK217" s="3">
        <f>[2]หน้าผ้า!DQ226</f>
        <v>0</v>
      </c>
      <c r="AL217" s="3">
        <f>[2]หน้าผ้า!DR226</f>
        <v>45962</v>
      </c>
      <c r="AM217" s="3">
        <f>[2]หน้าผ้า!DS226</f>
        <v>45969</v>
      </c>
      <c r="AN217" s="3">
        <f>[2]หน้าผ้า!DT226</f>
        <v>45970</v>
      </c>
      <c r="AO217" s="3">
        <f>[2]หน้าผ้า!DU226</f>
        <v>45970</v>
      </c>
      <c r="AP217" s="3">
        <f>[2]หน้าผ้า!DP226</f>
        <v>45966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445.71285000000012</v>
      </c>
    </row>
    <row r="218" spans="1:56" ht="27.75" customHeight="1" x14ac:dyDescent="0.45">
      <c r="A218" s="3">
        <f>[2]หน้าผ้า!C227</f>
        <v>45916</v>
      </c>
      <c r="B218" s="14" t="str">
        <f>[2]หน้าผ้า!B227</f>
        <v>MK68-001118</v>
      </c>
      <c r="C218" s="9" t="str">
        <f>[2]หน้าผ้า!E227</f>
        <v>บจก.ซันฟีด</v>
      </c>
      <c r="D218" s="13" t="str">
        <f>[2]หน้าผ้า!F227</f>
        <v>ไอฟีดเป็ดไข่เบอร์ 5 เอ</v>
      </c>
      <c r="E218" s="9">
        <f>[2]หน้าผ้า!G227</f>
        <v>20</v>
      </c>
      <c r="F218" s="9">
        <f>[2]หน้าผ้า!H227</f>
        <v>37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80</v>
      </c>
      <c r="J218" s="9" t="str">
        <f>[2]หน้าผ้า!M227</f>
        <v>+</v>
      </c>
      <c r="K218" s="9">
        <f>[2]หน้าผ้า!N227</f>
        <v>0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45971</v>
      </c>
      <c r="U218" s="11">
        <f>[2]หน้าผ้า!AA227</f>
        <v>2500</v>
      </c>
      <c r="V218" s="10">
        <f>[2]หน้าผ้า!AJ227</f>
        <v>2026</v>
      </c>
      <c r="W218" s="10">
        <f>[2]หน้าผ้า!AL227</f>
        <v>474</v>
      </c>
      <c r="X218" s="10">
        <f>[2]หน้าผ้า!AM227</f>
        <v>2550</v>
      </c>
      <c r="Y218" s="10">
        <f>[2]หน้าผ้า!AN227</f>
        <v>0</v>
      </c>
      <c r="Z218" s="9" t="str">
        <f>[2]หน้าผ้า!AO227</f>
        <v>WSWT2025850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45971</v>
      </c>
      <c r="AK218" s="3">
        <f>[2]หน้าผ้า!DQ227</f>
        <v>0</v>
      </c>
      <c r="AL218" s="3">
        <f>[2]หน้าผ้า!DR227</f>
        <v>45962</v>
      </c>
      <c r="AM218" s="3">
        <f>[2]หน้าผ้า!DS227</f>
        <v>45969</v>
      </c>
      <c r="AN218" s="3">
        <f>[2]หน้าผ้า!DT227</f>
        <v>45970</v>
      </c>
      <c r="AO218" s="3">
        <f>[2]หน้าผ้า!DU227</f>
        <v>45970</v>
      </c>
      <c r="AP218" s="3">
        <f>[2]หน้าผ้า!DP227</f>
        <v>45966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WRWT25850/WRWT25800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45916</v>
      </c>
      <c r="B219" s="14" t="str">
        <f>[2]หน้าผ้า!B228</f>
        <v>MK68-001118</v>
      </c>
      <c r="C219" s="9" t="str">
        <f>[2]หน้าผ้า!E228</f>
        <v>บจก.ซันฟีด</v>
      </c>
      <c r="D219" s="13">
        <f>[2]หน้าผ้า!F228</f>
        <v>21</v>
      </c>
      <c r="E219" s="9">
        <f>[2]หน้าผ้า!G228</f>
        <v>20</v>
      </c>
      <c r="F219" s="9">
        <f>[2]หน้าผ้า!H228</f>
        <v>39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84</v>
      </c>
      <c r="J219" s="9" t="str">
        <f>[2]หน้าผ้า!M228</f>
        <v>+</v>
      </c>
      <c r="K219" s="9">
        <f>[2]หน้าผ้า!N228</f>
        <v>0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45972</v>
      </c>
      <c r="U219" s="11">
        <f>[2]หน้าผ้า!AA228</f>
        <v>5000</v>
      </c>
      <c r="V219" s="10">
        <f>[2]หน้าผ้า!AJ228</f>
        <v>5100</v>
      </c>
      <c r="W219" s="10">
        <f>[2]หน้าผ้า!AL228</f>
        <v>0</v>
      </c>
      <c r="X219" s="10">
        <f>[2]หน้าผ้า!AM228</f>
        <v>5373</v>
      </c>
      <c r="Y219" s="10">
        <f>[2]หน้าผ้า!AN228</f>
        <v>0</v>
      </c>
      <c r="Z219" s="9" t="str">
        <f>[2]หน้าผ้า!AO228</f>
        <v>WSWT2025850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45972</v>
      </c>
      <c r="AK219" s="3">
        <f>[2]หน้าผ้า!DQ228</f>
        <v>0</v>
      </c>
      <c r="AL219" s="3">
        <f>[2]หน้าผ้า!DR228</f>
        <v>45963</v>
      </c>
      <c r="AM219" s="3">
        <f>[2]หน้าผ้า!DS228</f>
        <v>45970</v>
      </c>
      <c r="AN219" s="3">
        <f>[2]หน้าผ้า!DT228</f>
        <v>45971</v>
      </c>
      <c r="AO219" s="3">
        <f>[2]หน้าผ้า!DU228</f>
        <v>45971</v>
      </c>
      <c r="AP219" s="3">
        <f>[2]หน้าผ้า!DP228</f>
        <v>45967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WRWT25850/WRWT25800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45916</v>
      </c>
      <c r="B220" s="14" t="str">
        <f>[2]หน้าผ้า!B229</f>
        <v>MK68-001118</v>
      </c>
      <c r="C220" s="9" t="str">
        <f>[2]หน้าผ้า!E229</f>
        <v>บจก.ซันฟีด</v>
      </c>
      <c r="D220" s="13">
        <f>[2]หน้าผ้า!F229</f>
        <v>931</v>
      </c>
      <c r="E220" s="9">
        <f>[2]หน้าผ้า!G229</f>
        <v>20</v>
      </c>
      <c r="F220" s="9">
        <f>[2]หน้าผ้า!H229</f>
        <v>39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84</v>
      </c>
      <c r="J220" s="9" t="str">
        <f>[2]หน้าผ้า!M229</f>
        <v>+</v>
      </c>
      <c r="K220" s="9">
        <f>[2]หน้าผ้า!N229</f>
        <v>0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45972</v>
      </c>
      <c r="U220" s="11">
        <f>[2]หน้าผ้า!AA229</f>
        <v>2500</v>
      </c>
      <c r="V220" s="10">
        <f>[2]หน้าผ้า!AJ229</f>
        <v>2500</v>
      </c>
      <c r="W220" s="10">
        <f>[2]หน้าผ้า!AL229</f>
        <v>0</v>
      </c>
      <c r="X220" s="10">
        <f>[2]หน้าผ้า!AM229</f>
        <v>2555</v>
      </c>
      <c r="Y220" s="10">
        <f>[2]หน้าผ้า!AN229</f>
        <v>0</v>
      </c>
      <c r="Z220" s="9" t="str">
        <f>[2]หน้าผ้า!AO229</f>
        <v>WSWT2025850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45972</v>
      </c>
      <c r="AK220" s="3">
        <f>[2]หน้าผ้า!DQ229</f>
        <v>0</v>
      </c>
      <c r="AL220" s="3">
        <f>[2]หน้าผ้า!DR229</f>
        <v>45963</v>
      </c>
      <c r="AM220" s="3">
        <f>[2]หน้าผ้า!DS229</f>
        <v>45970</v>
      </c>
      <c r="AN220" s="3">
        <f>[2]หน้าผ้า!DT229</f>
        <v>45971</v>
      </c>
      <c r="AO220" s="3">
        <f>[2]หน้าผ้า!DU229</f>
        <v>45971</v>
      </c>
      <c r="AP220" s="3">
        <f>[2]หน้าผ้า!DP229</f>
        <v>45967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WRWT25850/WRWT25800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45916</v>
      </c>
      <c r="B221" s="14" t="str">
        <f>[2]หน้าผ้า!B230</f>
        <v>MK68-001118</v>
      </c>
      <c r="C221" s="9" t="str">
        <f>[2]หน้าผ้า!E230</f>
        <v>บจก.ซันฟีด</v>
      </c>
      <c r="D221" s="13">
        <f>[2]หน้าผ้า!F230</f>
        <v>935</v>
      </c>
      <c r="E221" s="9">
        <f>[2]หน้าผ้า!G230</f>
        <v>20</v>
      </c>
      <c r="F221" s="9">
        <f>[2]หน้าผ้า!H230</f>
        <v>37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+</v>
      </c>
      <c r="K221" s="9">
        <f>[2]หน้าผ้า!N230</f>
        <v>0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 xml:space="preserve">300กระสอบแบนเต็มใบ </v>
      </c>
      <c r="T221" s="12">
        <f>[2]หน้าผ้า!X230</f>
        <v>45972</v>
      </c>
      <c r="U221" s="11">
        <f>[2]หน้าผ้า!AA230</f>
        <v>5000</v>
      </c>
      <c r="V221" s="10">
        <f>[2]หน้าผ้า!AJ230</f>
        <v>0</v>
      </c>
      <c r="W221" s="10">
        <f>[2]หน้าผ้า!AL230</f>
        <v>5000</v>
      </c>
      <c r="X221" s="10">
        <f>[2]หน้าผ้า!AM230</f>
        <v>0</v>
      </c>
      <c r="Y221" s="10">
        <f>[2]หน้าผ้า!AN230</f>
        <v>5250</v>
      </c>
      <c r="Z221" s="9" t="str">
        <f>[2]หน้าผ้า!AO230</f>
        <v>WSWT2025850</v>
      </c>
      <c r="AA221" s="8">
        <f>[2]หน้าผ้า!AQ230</f>
        <v>5378.4500000000007</v>
      </c>
      <c r="AB221" s="8">
        <f>[2]หน้าผ้า!AR230</f>
        <v>0</v>
      </c>
      <c r="AC221" s="8">
        <f>[2]หน้าผ้า!AS230</f>
        <v>5378.4500000000007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45972</v>
      </c>
      <c r="AK221" s="3">
        <f>[2]หน้าผ้า!DQ230</f>
        <v>0</v>
      </c>
      <c r="AL221" s="3">
        <f>[2]หน้าผ้า!DR230</f>
        <v>45963</v>
      </c>
      <c r="AM221" s="3">
        <f>[2]หน้าผ้า!DS230</f>
        <v>45970</v>
      </c>
      <c r="AN221" s="3">
        <f>[2]หน้าผ้า!DT230</f>
        <v>45971</v>
      </c>
      <c r="AO221" s="3">
        <f>[2]หน้าผ้า!DU230</f>
        <v>45971</v>
      </c>
      <c r="AP221" s="3">
        <f>[2]หน้าผ้า!DP230</f>
        <v>45967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WRWT25850/WRWT25800</v>
      </c>
      <c r="BD221" s="56">
        <f>[2]หน้าผ้า!CA230</f>
        <v>423.7023388888889</v>
      </c>
    </row>
    <row r="222" spans="1:56" ht="27.75" customHeight="1" x14ac:dyDescent="0.45">
      <c r="A222" s="3">
        <f>[2]หน้าผ้า!C231</f>
        <v>45916</v>
      </c>
      <c r="B222" s="14" t="str">
        <f>[2]หน้าผ้า!B231</f>
        <v>MK68-001118</v>
      </c>
      <c r="C222" s="9" t="str">
        <f>[2]หน้าผ้า!E231</f>
        <v>บจก.ซันฟีด</v>
      </c>
      <c r="D222" s="13" t="str">
        <f>[2]หน้าผ้า!F231</f>
        <v>935 เอ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+</v>
      </c>
      <c r="K222" s="9">
        <f>[2]หน้าผ้า!N231</f>
        <v>0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 xml:space="preserve">300กระสอบแบนเต็มใบ </v>
      </c>
      <c r="T222" s="12">
        <f>[2]หน้าผ้า!X231</f>
        <v>45972</v>
      </c>
      <c r="U222" s="11">
        <f>[2]หน้าผ้า!AA231</f>
        <v>5000</v>
      </c>
      <c r="V222" s="10">
        <f>[2]หน้าผ้า!AJ231</f>
        <v>5000</v>
      </c>
      <c r="W222" s="10">
        <f>[2]หน้าผ้า!AL231</f>
        <v>0</v>
      </c>
      <c r="X222" s="10">
        <f>[2]หน้าผ้า!AM231</f>
        <v>5050</v>
      </c>
      <c r="Y222" s="10">
        <f>[2]หน้าผ้า!AN231</f>
        <v>0</v>
      </c>
      <c r="Z222" s="9" t="str">
        <f>[2]หน้าผ้า!AO231</f>
        <v>WSWT2025850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พร้อมส่ง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45972</v>
      </c>
      <c r="AK222" s="3">
        <f>[2]หน้าผ้า!DQ231</f>
        <v>0</v>
      </c>
      <c r="AL222" s="3">
        <f>[2]หน้าผ้า!DR231</f>
        <v>45963</v>
      </c>
      <c r="AM222" s="3">
        <f>[2]หน้าผ้า!DS231</f>
        <v>45970</v>
      </c>
      <c r="AN222" s="3">
        <f>[2]หน้าผ้า!DT231</f>
        <v>45971</v>
      </c>
      <c r="AO222" s="3">
        <f>[2]หน้าผ้า!DU231</f>
        <v>45971</v>
      </c>
      <c r="AP222" s="3">
        <f>[2]หน้าผ้า!DP231</f>
        <v>45967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45916</v>
      </c>
      <c r="B223" s="14" t="str">
        <f>[2]หน้าผ้า!B232</f>
        <v>MK68-001118</v>
      </c>
      <c r="C223" s="9" t="str">
        <f>[2]หน้าผ้า!E232</f>
        <v>บจก.ซันฟีด</v>
      </c>
      <c r="D223" s="13" t="str">
        <f>[2]หน้าผ้า!F232</f>
        <v>เป็ด</v>
      </c>
      <c r="E223" s="9">
        <f>[2]หน้าผ้า!G232</f>
        <v>20</v>
      </c>
      <c r="F223" s="9">
        <f>[2]หน้าผ้า!H232</f>
        <v>38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82</v>
      </c>
      <c r="J223" s="9" t="str">
        <f>[2]หน้าผ้า!M232</f>
        <v>+</v>
      </c>
      <c r="K223" s="9">
        <f>[2]หน้าผ้า!N232</f>
        <v>0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 xml:space="preserve">300กระสอบแบนเต็มใบ </v>
      </c>
      <c r="T223" s="12">
        <f>[2]หน้าผ้า!X232</f>
        <v>45972</v>
      </c>
      <c r="U223" s="11">
        <f>[2]หน้าผ้า!AA232</f>
        <v>3500</v>
      </c>
      <c r="V223" s="10">
        <f>[2]หน้าผ้า!AJ232</f>
        <v>0</v>
      </c>
      <c r="W223" s="10">
        <f>[2]หน้าผ้า!AL232</f>
        <v>3500</v>
      </c>
      <c r="X223" s="10">
        <f>[2]หน้าผ้า!AM232</f>
        <v>0</v>
      </c>
      <c r="Y223" s="10">
        <f>[2]หน้าผ้า!AN232</f>
        <v>3675</v>
      </c>
      <c r="Z223" s="9" t="str">
        <f>[2]หน้าผ้า!AO232</f>
        <v>WSWT2025850</v>
      </c>
      <c r="AA223" s="8">
        <f>[2]หน้าผ้า!AQ232</f>
        <v>3862.7049999999999</v>
      </c>
      <c r="AB223" s="8">
        <f>[2]หน้าผ้า!AR232</f>
        <v>0</v>
      </c>
      <c r="AC223" s="8">
        <f>[2]หน้าผ้า!AS232</f>
        <v>3862.7049999999999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รอตัด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45972</v>
      </c>
      <c r="AK223" s="3">
        <f>[2]หน้าผ้า!DQ232</f>
        <v>0</v>
      </c>
      <c r="AL223" s="3">
        <f>[2]หน้าผ้า!DR232</f>
        <v>45963</v>
      </c>
      <c r="AM223" s="3">
        <f>[2]หน้าผ้า!DS232</f>
        <v>45970</v>
      </c>
      <c r="AN223" s="3">
        <f>[2]หน้าผ้า!DT232</f>
        <v>45971</v>
      </c>
      <c r="AO223" s="3">
        <f>[2]หน้าผ้า!DU232</f>
        <v>45971</v>
      </c>
      <c r="AP223" s="3">
        <f>[2]หน้าผ้า!DP232</f>
        <v>45967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WRWT25850/WRWT25800</v>
      </c>
      <c r="BD223" s="56">
        <f>[2]หน้าผ้า!CA232</f>
        <v>304.29531611111116</v>
      </c>
    </row>
    <row r="224" spans="1:56" ht="27.75" customHeight="1" x14ac:dyDescent="0.45">
      <c r="A224" s="3">
        <f>[2]หน้าผ้า!C233</f>
        <v>45916</v>
      </c>
      <c r="B224" s="14" t="str">
        <f>[2]หน้าผ้า!B233</f>
        <v>MK68-001118</v>
      </c>
      <c r="C224" s="9" t="str">
        <f>[2]หน้าผ้า!E233</f>
        <v>บจก.ซันฟีด</v>
      </c>
      <c r="D224" s="13">
        <f>[2]หน้าผ้า!F233</f>
        <v>959</v>
      </c>
      <c r="E224" s="9">
        <f>[2]หน้าผ้า!G233</f>
        <v>20</v>
      </c>
      <c r="F224" s="9">
        <f>[2]หน้าผ้า!H233</f>
        <v>38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82</v>
      </c>
      <c r="J224" s="9" t="str">
        <f>[2]หน้าผ้า!M233</f>
        <v>+</v>
      </c>
      <c r="K224" s="9">
        <f>[2]หน้าผ้า!N233</f>
        <v>0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 xml:space="preserve">300กระสอบแบนเต็มใบ </v>
      </c>
      <c r="T224" s="12">
        <f>[2]หน้าผ้า!X233</f>
        <v>45972</v>
      </c>
      <c r="U224" s="11">
        <f>[2]หน้าผ้า!AA233</f>
        <v>2500</v>
      </c>
      <c r="V224" s="10">
        <f>[2]หน้าผ้า!AJ233</f>
        <v>0</v>
      </c>
      <c r="W224" s="10">
        <f>[2]หน้าผ้า!AL233</f>
        <v>2500</v>
      </c>
      <c r="X224" s="10">
        <f>[2]หน้าผ้า!AM233</f>
        <v>0</v>
      </c>
      <c r="Y224" s="10">
        <f>[2]หน้าผ้า!AN233</f>
        <v>2625</v>
      </c>
      <c r="Z224" s="9" t="str">
        <f>[2]หน้าผ้า!AO233</f>
        <v>WSWT2025850</v>
      </c>
      <c r="AA224" s="8">
        <f>[2]หน้าผ้า!AQ233</f>
        <v>2759.0749999999998</v>
      </c>
      <c r="AB224" s="8">
        <f>[2]หน้าผ้า!AR233</f>
        <v>0</v>
      </c>
      <c r="AC224" s="8">
        <f>[2]หน้าผ้า!AS233</f>
        <v>2759.0749999999998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45972</v>
      </c>
      <c r="AK224" s="3">
        <f>[2]หน้าผ้า!DQ233</f>
        <v>0</v>
      </c>
      <c r="AL224" s="3">
        <f>[2]หน้าผ้า!DR233</f>
        <v>45963</v>
      </c>
      <c r="AM224" s="3">
        <f>[2]หน้าผ้า!DS233</f>
        <v>45970</v>
      </c>
      <c r="AN224" s="3">
        <f>[2]หน้าผ้า!DT233</f>
        <v>45971</v>
      </c>
      <c r="AO224" s="3">
        <f>[2]หน้าผ้า!DU233</f>
        <v>45971</v>
      </c>
      <c r="AP224" s="3">
        <f>[2]หน้าผ้า!DP233</f>
        <v>45967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WRWT25850/WRWT25800</v>
      </c>
      <c r="BD224" s="56">
        <f>[2]หน้าผ้า!CA233</f>
        <v>217.3537972222222</v>
      </c>
    </row>
    <row r="225" spans="1:56" ht="27.75" customHeight="1" x14ac:dyDescent="0.45">
      <c r="A225" s="3">
        <f>[2]หน้าผ้า!C234</f>
        <v>45916</v>
      </c>
      <c r="B225" s="14" t="str">
        <f>[2]หน้าผ้า!B234</f>
        <v>MK68-001118</v>
      </c>
      <c r="C225" s="9" t="str">
        <f>[2]หน้าผ้า!E234</f>
        <v>บจก.ซันฟีด</v>
      </c>
      <c r="D225" s="13" t="str">
        <f>[2]หน้าผ้า!F234</f>
        <v>ไอฟีดไก่ไข่เบอร์ 5 เอ็ม</v>
      </c>
      <c r="E225" s="9">
        <f>[2]หน้าผ้า!G234</f>
        <v>20</v>
      </c>
      <c r="F225" s="9">
        <f>[2]หน้าผ้า!H234</f>
        <v>39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84</v>
      </c>
      <c r="J225" s="9" t="str">
        <f>[2]หน้าผ้า!M234</f>
        <v>+</v>
      </c>
      <c r="K225" s="9">
        <f>[2]หน้าผ้า!N234</f>
        <v>0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45974</v>
      </c>
      <c r="U225" s="11">
        <f>[2]หน้าผ้า!AA234</f>
        <v>2500</v>
      </c>
      <c r="V225" s="10">
        <f>[2]หน้าผ้า!AJ234</f>
        <v>2500</v>
      </c>
      <c r="W225" s="10">
        <f>[2]หน้าผ้า!AL234</f>
        <v>0</v>
      </c>
      <c r="X225" s="10">
        <f>[2]หน้าผ้า!AM234</f>
        <v>2600</v>
      </c>
      <c r="Y225" s="10">
        <f>[2]หน้าผ้า!AN234</f>
        <v>0</v>
      </c>
      <c r="Z225" s="9" t="str">
        <f>[2]หน้าผ้า!AO234</f>
        <v>WSWT2025850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45974</v>
      </c>
      <c r="AK225" s="3">
        <f>[2]หน้าผ้า!DQ234</f>
        <v>0</v>
      </c>
      <c r="AL225" s="3">
        <f>[2]หน้าผ้า!DR234</f>
        <v>45965</v>
      </c>
      <c r="AM225" s="3">
        <f>[2]หน้าผ้า!DS234</f>
        <v>45972</v>
      </c>
      <c r="AN225" s="3">
        <f>[2]หน้าผ้า!DT234</f>
        <v>45973</v>
      </c>
      <c r="AO225" s="3">
        <f>[2]หน้าผ้า!DU234</f>
        <v>45973</v>
      </c>
      <c r="AP225" s="3">
        <f>[2]หน้าผ้า!DP234</f>
        <v>45969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WRWT25850/WRWT25800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45916</v>
      </c>
      <c r="B226" s="14" t="str">
        <f>[2]หน้าผ้า!B235</f>
        <v>MK68-001118</v>
      </c>
      <c r="C226" s="9" t="str">
        <f>[2]หน้าผ้า!E235</f>
        <v>บจก.ซันฟีด</v>
      </c>
      <c r="D226" s="13" t="str">
        <f>[2]หน้าผ้า!F235</f>
        <v>ไก่เนื้อ เบอร์1</v>
      </c>
      <c r="E226" s="9">
        <f>[2]หน้าผ้า!G235</f>
        <v>20</v>
      </c>
      <c r="F226" s="9">
        <f>[2]หน้าผ้า!H235</f>
        <v>39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84</v>
      </c>
      <c r="J226" s="9" t="str">
        <f>[2]หน้าผ้า!M235</f>
        <v>+</v>
      </c>
      <c r="K226" s="9">
        <f>[2]หน้าผ้า!N235</f>
        <v>0</v>
      </c>
      <c r="L226" s="9" t="str">
        <f>[2]หน้าผ้า!R235</f>
        <v>บิด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 xml:space="preserve">300กระสอบแบนเต็มใบ </v>
      </c>
      <c r="T226" s="12">
        <f>[2]หน้าผ้า!X235</f>
        <v>45974</v>
      </c>
      <c r="U226" s="11">
        <f>[2]หน้าผ้า!AA235</f>
        <v>2500</v>
      </c>
      <c r="V226" s="10">
        <f>[2]หน้าผ้า!AJ235</f>
        <v>0</v>
      </c>
      <c r="W226" s="10">
        <f>[2]หน้าผ้า!AL235</f>
        <v>2500</v>
      </c>
      <c r="X226" s="10">
        <f>[2]หน้าผ้า!AM235</f>
        <v>2550</v>
      </c>
      <c r="Y226" s="10">
        <f>[2]หน้าผ้า!AN235</f>
        <v>0</v>
      </c>
      <c r="Z226" s="9" t="str">
        <f>[2]หน้าผ้า!AO235</f>
        <v>WSWT2025850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45974</v>
      </c>
      <c r="AK226" s="3">
        <f>[2]หน้าผ้า!DQ235</f>
        <v>0</v>
      </c>
      <c r="AL226" s="3">
        <f>[2]หน้าผ้า!DR235</f>
        <v>45965</v>
      </c>
      <c r="AM226" s="3">
        <f>[2]หน้าผ้า!DS235</f>
        <v>45972</v>
      </c>
      <c r="AN226" s="3">
        <f>[2]หน้าผ้า!DT235</f>
        <v>45973</v>
      </c>
      <c r="AO226" s="3">
        <f>[2]หน้าผ้า!DU235</f>
        <v>45973</v>
      </c>
      <c r="AP226" s="3">
        <f>[2]หน้าผ้า!DP235</f>
        <v>45969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WRWT25850/WRWT25800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45916</v>
      </c>
      <c r="B227" s="14" t="str">
        <f>[2]หน้าผ้า!B236</f>
        <v>MK68-001118</v>
      </c>
      <c r="C227" s="9" t="str">
        <f>[2]หน้าผ้า!E236</f>
        <v>บจก.ซันฟีด</v>
      </c>
      <c r="D227" s="13">
        <f>[2]หน้าผ้า!F236</f>
        <v>935</v>
      </c>
      <c r="E227" s="9">
        <f>[2]หน้าผ้า!G236</f>
        <v>20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+</v>
      </c>
      <c r="K227" s="9">
        <f>[2]หน้าผ้า!N236</f>
        <v>0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 xml:space="preserve">300กระสอบแบนเต็มใบ </v>
      </c>
      <c r="T227" s="12">
        <f>[2]หน้าผ้า!X236</f>
        <v>45974</v>
      </c>
      <c r="U227" s="11">
        <f>[2]หน้าผ้า!AA236</f>
        <v>10000</v>
      </c>
      <c r="V227" s="10">
        <f>[2]หน้าผ้า!AJ236</f>
        <v>0</v>
      </c>
      <c r="W227" s="10">
        <f>[2]หน้าผ้า!AL236</f>
        <v>10000</v>
      </c>
      <c r="X227" s="10">
        <f>[2]หน้าผ้า!AM236</f>
        <v>0</v>
      </c>
      <c r="Y227" s="10">
        <f>[2]หน้าผ้า!AN236</f>
        <v>10500</v>
      </c>
      <c r="Z227" s="9" t="str">
        <f>[2]หน้าผ้า!AO236</f>
        <v>WSWT2025850</v>
      </c>
      <c r="AA227" s="8">
        <f>[2]หน้าผ้า!AQ236</f>
        <v>10756.900000000001</v>
      </c>
      <c r="AB227" s="8">
        <f>[2]หน้าผ้า!AR236</f>
        <v>0</v>
      </c>
      <c r="AC227" s="8">
        <f>[2]หน้าผ้า!AS236</f>
        <v>10756.900000000001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45974</v>
      </c>
      <c r="AK227" s="3">
        <f>[2]หน้าผ้า!DQ236</f>
        <v>0</v>
      </c>
      <c r="AL227" s="3">
        <f>[2]หน้าผ้า!DR236</f>
        <v>45965</v>
      </c>
      <c r="AM227" s="3">
        <f>[2]หน้าผ้า!DS236</f>
        <v>45972</v>
      </c>
      <c r="AN227" s="3">
        <f>[2]หน้าผ้า!DT236</f>
        <v>45973</v>
      </c>
      <c r="AO227" s="3">
        <f>[2]หน้าผ้า!DU236</f>
        <v>45973</v>
      </c>
      <c r="AP227" s="3">
        <f>[2]หน้าผ้า!DP236</f>
        <v>45969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WRWT25850/WRWT25800</v>
      </c>
      <c r="BD227" s="56">
        <f>[2]หน้าผ้า!CA236</f>
        <v>847.40467777777781</v>
      </c>
    </row>
    <row r="228" spans="1:56" ht="27.75" customHeight="1" x14ac:dyDescent="0.45">
      <c r="A228" s="3">
        <f>[2]หน้าผ้า!C237</f>
        <v>45916</v>
      </c>
      <c r="B228" s="14" t="str">
        <f>[2]หน้าผ้า!B237</f>
        <v>MK68-001118</v>
      </c>
      <c r="C228" s="9" t="str">
        <f>[2]หน้าผ้า!E237</f>
        <v>บจก.ซันฟีด</v>
      </c>
      <c r="D228" s="13">
        <f>[2]หน้าผ้า!F237</f>
        <v>39</v>
      </c>
      <c r="E228" s="9">
        <f>[2]หน้าผ้า!G237</f>
        <v>20</v>
      </c>
      <c r="F228" s="9">
        <f>[2]หน้าผ้า!H237</f>
        <v>39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84</v>
      </c>
      <c r="J228" s="9" t="str">
        <f>[2]หน้าผ้า!M237</f>
        <v>+</v>
      </c>
      <c r="K228" s="9">
        <f>[2]หน้าผ้า!N237</f>
        <v>0</v>
      </c>
      <c r="L228" s="9" t="str">
        <f>[2]หน้าผ้า!R237</f>
        <v>บิด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 xml:space="preserve">300กระสอบแบนเต็มใบ </v>
      </c>
      <c r="T228" s="12">
        <f>[2]หน้าผ้า!X237</f>
        <v>45974</v>
      </c>
      <c r="U228" s="11">
        <f>[2]หน้าผ้า!AA237</f>
        <v>2500</v>
      </c>
      <c r="V228" s="10">
        <f>[2]หน้าผ้า!AJ237</f>
        <v>0</v>
      </c>
      <c r="W228" s="10">
        <f>[2]หน้าผ้า!AL237</f>
        <v>2500</v>
      </c>
      <c r="X228" s="10">
        <f>[2]หน้าผ้า!AM237</f>
        <v>0</v>
      </c>
      <c r="Y228" s="10">
        <f>[2]หน้าผ้า!AN237</f>
        <v>2625</v>
      </c>
      <c r="Z228" s="9" t="str">
        <f>[2]หน้าผ้า!AO237</f>
        <v>WSWT2025850</v>
      </c>
      <c r="AA228" s="8">
        <f>[2]หน้าผ้า!AQ237</f>
        <v>2828.9250000000002</v>
      </c>
      <c r="AB228" s="8">
        <f>[2]หน้าผ้า!AR237</f>
        <v>0</v>
      </c>
      <c r="AC228" s="8">
        <f>[2]หน้าผ้า!AS237</f>
        <v>2828.9250000000002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พร้อมส่ง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45974</v>
      </c>
      <c r="AK228" s="3">
        <f>[2]หน้าผ้า!DQ237</f>
        <v>0</v>
      </c>
      <c r="AL228" s="3">
        <f>[2]หน้าผ้า!DR237</f>
        <v>45965</v>
      </c>
      <c r="AM228" s="3">
        <f>[2]หน้าผ้า!DS237</f>
        <v>45972</v>
      </c>
      <c r="AN228" s="3">
        <f>[2]หน้าผ้า!DT237</f>
        <v>45973</v>
      </c>
      <c r="AO228" s="3">
        <f>[2]หน้าผ้า!DU237</f>
        <v>45973</v>
      </c>
      <c r="AP228" s="3">
        <f>[2]หน้าผ้า!DP237</f>
        <v>45969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WRWT25850/WRWT25800</v>
      </c>
      <c r="BD228" s="56">
        <f>[2]หน้าผ้า!CA237</f>
        <v>222.85642500000006</v>
      </c>
    </row>
    <row r="229" spans="1:56" ht="27.75" customHeight="1" x14ac:dyDescent="0.45">
      <c r="A229" s="3">
        <f>[2]หน้าผ้า!C238</f>
        <v>45916</v>
      </c>
      <c r="B229" s="14" t="str">
        <f>[2]หน้าผ้า!B238</f>
        <v>MK68-001118</v>
      </c>
      <c r="C229" s="9" t="str">
        <f>[2]หน้าผ้า!E238</f>
        <v>บจก.ซันฟีด</v>
      </c>
      <c r="D229" s="13" t="str">
        <f>[2]หน้าผ้า!F238</f>
        <v>952 เอส</v>
      </c>
      <c r="E229" s="9">
        <f>[2]หน้าผ้า!G238</f>
        <v>20</v>
      </c>
      <c r="F229" s="9">
        <f>[2]หน้าผ้า!H238</f>
        <v>39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84</v>
      </c>
      <c r="J229" s="9" t="str">
        <f>[2]หน้าผ้า!M238</f>
        <v>+</v>
      </c>
      <c r="K229" s="9">
        <f>[2]หน้าผ้า!N238</f>
        <v>0</v>
      </c>
      <c r="L229" s="9" t="str">
        <f>[2]หน้าผ้า!R238</f>
        <v>ไม่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 xml:space="preserve">300กระสอบแบนเต็มใบ </v>
      </c>
      <c r="T229" s="12">
        <f>[2]หน้าผ้า!X238</f>
        <v>45974</v>
      </c>
      <c r="U229" s="11">
        <f>[2]หน้าผ้า!AA238</f>
        <v>2500</v>
      </c>
      <c r="V229" s="10">
        <f>[2]หน้าผ้า!AJ238</f>
        <v>0</v>
      </c>
      <c r="W229" s="10">
        <f>[2]หน้าผ้า!AL238</f>
        <v>2500</v>
      </c>
      <c r="X229" s="10">
        <f>[2]หน้าผ้า!AM238</f>
        <v>0</v>
      </c>
      <c r="Y229" s="10">
        <f>[2]หน้าผ้า!AN238</f>
        <v>2625</v>
      </c>
      <c r="Z229" s="9" t="str">
        <f>[2]หน้าผ้า!AO238</f>
        <v>WSWT2025850</v>
      </c>
      <c r="AA229" s="8">
        <f>[2]หน้าผ้า!AQ238</f>
        <v>2828.9250000000002</v>
      </c>
      <c r="AB229" s="8">
        <f>[2]หน้าผ้า!AR238</f>
        <v>0</v>
      </c>
      <c r="AC229" s="8">
        <f>[2]หน้าผ้า!AS238</f>
        <v>2828.9250000000002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พร้อมส่ง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45974</v>
      </c>
      <c r="AK229" s="3">
        <f>[2]หน้าผ้า!DQ238</f>
        <v>0</v>
      </c>
      <c r="AL229" s="3">
        <f>[2]หน้าผ้า!DR238</f>
        <v>45965</v>
      </c>
      <c r="AM229" s="3">
        <f>[2]หน้าผ้า!DS238</f>
        <v>45972</v>
      </c>
      <c r="AN229" s="3">
        <f>[2]หน้าผ้า!DT238</f>
        <v>45973</v>
      </c>
      <c r="AO229" s="3">
        <f>[2]หน้าผ้า!DU238</f>
        <v>45973</v>
      </c>
      <c r="AP229" s="3">
        <f>[2]หน้าผ้า!DP238</f>
        <v>45969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WRWT25850/WRWT25800</v>
      </c>
      <c r="BD229" s="56">
        <f>[2]หน้าผ้า!CA238</f>
        <v>222.85642500000006</v>
      </c>
    </row>
    <row r="230" spans="1:56" ht="27.75" customHeight="1" x14ac:dyDescent="0.45">
      <c r="A230" s="3">
        <f>[2]หน้าผ้า!C239</f>
        <v>45916</v>
      </c>
      <c r="B230" s="14" t="str">
        <f>[2]หน้าผ้า!B239</f>
        <v>MK68-001118</v>
      </c>
      <c r="C230" s="9" t="str">
        <f>[2]หน้าผ้า!E239</f>
        <v>บจก.ซันฟีด</v>
      </c>
      <c r="D230" s="13" t="str">
        <f>[2]หน้าผ้า!F239</f>
        <v>935 แอล</v>
      </c>
      <c r="E230" s="9">
        <f>[2]หน้าผ้า!G239</f>
        <v>20</v>
      </c>
      <c r="F230" s="9">
        <f>[2]หน้าผ้า!H239</f>
        <v>37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80</v>
      </c>
      <c r="J230" s="9" t="str">
        <f>[2]หน้าผ้า!M239</f>
        <v>+</v>
      </c>
      <c r="K230" s="9">
        <f>[2]หน้าผ้า!N239</f>
        <v>0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 xml:space="preserve">300กระสอบแบนเต็มใบ </v>
      </c>
      <c r="T230" s="12">
        <f>[2]หน้าผ้า!X239</f>
        <v>45975</v>
      </c>
      <c r="U230" s="11">
        <f>[2]หน้าผ้า!AA239</f>
        <v>5000</v>
      </c>
      <c r="V230" s="10">
        <f>[2]หน้าผ้า!AJ239</f>
        <v>0</v>
      </c>
      <c r="W230" s="10">
        <f>[2]หน้าผ้า!AL239</f>
        <v>5000</v>
      </c>
      <c r="X230" s="10">
        <f>[2]หน้าผ้า!AM239</f>
        <v>0</v>
      </c>
      <c r="Y230" s="10">
        <f>[2]หน้าผ้า!AN239</f>
        <v>5250</v>
      </c>
      <c r="Z230" s="9" t="str">
        <f>[2]หน้าผ้า!AO239</f>
        <v>WSWT2025850</v>
      </c>
      <c r="AA230" s="8">
        <f>[2]หน้าผ้า!AQ239</f>
        <v>5378.4500000000007</v>
      </c>
      <c r="AB230" s="8">
        <f>[2]หน้าผ้า!AR239</f>
        <v>0</v>
      </c>
      <c r="AC230" s="8">
        <f>[2]หน้าผ้า!AS239</f>
        <v>5378.4500000000007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45975</v>
      </c>
      <c r="AK230" s="3">
        <f>[2]หน้าผ้า!DQ239</f>
        <v>0</v>
      </c>
      <c r="AL230" s="3">
        <f>[2]หน้าผ้า!DR239</f>
        <v>45966</v>
      </c>
      <c r="AM230" s="3">
        <f>[2]หน้าผ้า!DS239</f>
        <v>45973</v>
      </c>
      <c r="AN230" s="3">
        <f>[2]หน้าผ้า!DT239</f>
        <v>45974</v>
      </c>
      <c r="AO230" s="3">
        <f>[2]หน้าผ้า!DU239</f>
        <v>45974</v>
      </c>
      <c r="AP230" s="3">
        <f>[2]หน้าผ้า!DP239</f>
        <v>45970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WRWT25850/WRWT25800</v>
      </c>
      <c r="BD230" s="56">
        <f>[2]หน้าผ้า!CA239</f>
        <v>423.7023388888889</v>
      </c>
    </row>
    <row r="231" spans="1:56" ht="27.75" customHeight="1" x14ac:dyDescent="0.45">
      <c r="A231" s="3">
        <f>[2]หน้าผ้า!C240</f>
        <v>45916</v>
      </c>
      <c r="B231" s="14" t="str">
        <f>[2]หน้าผ้า!B240</f>
        <v>MK68-001118</v>
      </c>
      <c r="C231" s="9" t="str">
        <f>[2]หน้าผ้า!E240</f>
        <v>บจก.ซันฟีด</v>
      </c>
      <c r="D231" s="13" t="str">
        <f>[2]หน้าผ้า!F240</f>
        <v>935 เอ</v>
      </c>
      <c r="E231" s="9">
        <f>[2]หน้าผ้า!G240</f>
        <v>20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+</v>
      </c>
      <c r="K231" s="9">
        <f>[2]หน้าผ้า!N240</f>
        <v>0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 xml:space="preserve">300กระสอบแบนเต็มใบ </v>
      </c>
      <c r="T231" s="12">
        <f>[2]หน้าผ้า!X240</f>
        <v>45975</v>
      </c>
      <c r="U231" s="11">
        <f>[2]หน้าผ้า!AA240</f>
        <v>5000</v>
      </c>
      <c r="V231" s="10">
        <f>[2]หน้าผ้า!AJ240</f>
        <v>5000</v>
      </c>
      <c r="W231" s="10">
        <f>[2]หน้าผ้า!AL240</f>
        <v>0</v>
      </c>
      <c r="X231" s="10">
        <f>[2]หน้าผ้า!AM240</f>
        <v>6400</v>
      </c>
      <c r="Y231" s="10">
        <f>[2]หน้าผ้า!AN240</f>
        <v>0</v>
      </c>
      <c r="Z231" s="9" t="str">
        <f>[2]หน้าผ้า!AO240</f>
        <v>WSWT2025850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P7</v>
      </c>
      <c r="AI231" s="1">
        <f>[2]หน้าผ้า!DM240</f>
        <v>2</v>
      </c>
      <c r="AJ231" s="3">
        <f>[2]หน้าผ้า!DN240</f>
        <v>45975</v>
      </c>
      <c r="AK231" s="3">
        <f>[2]หน้าผ้า!DQ240</f>
        <v>0</v>
      </c>
      <c r="AL231" s="3">
        <f>[2]หน้าผ้า!DR240</f>
        <v>45966</v>
      </c>
      <c r="AM231" s="3">
        <f>[2]หน้าผ้า!DS240</f>
        <v>45973</v>
      </c>
      <c r="AN231" s="3">
        <f>[2]หน้าผ้า!DT240</f>
        <v>45974</v>
      </c>
      <c r="AO231" s="3">
        <f>[2]หน้าผ้า!DU240</f>
        <v>45974</v>
      </c>
      <c r="AP231" s="3">
        <f>[2]หน้าผ้า!DP240</f>
        <v>45970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WRWT25850/WRWT25800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45916</v>
      </c>
      <c r="B232" s="14" t="str">
        <f>[2]หน้าผ้า!B241</f>
        <v>MK68-001118</v>
      </c>
      <c r="C232" s="9" t="str">
        <f>[2]หน้าผ้า!E241</f>
        <v>บจก.ซันฟีด</v>
      </c>
      <c r="D232" s="13" t="str">
        <f>[2]หน้าผ้า!F241</f>
        <v>แถบเขียว</v>
      </c>
      <c r="E232" s="9">
        <f>[2]หน้าผ้า!G241</f>
        <v>20</v>
      </c>
      <c r="F232" s="9">
        <f>[2]หน้าผ้า!H241</f>
        <v>38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82</v>
      </c>
      <c r="J232" s="9" t="str">
        <f>[2]หน้าผ้า!M241</f>
        <v>+</v>
      </c>
      <c r="K232" s="9">
        <f>[2]หน้าผ้า!N241</f>
        <v>0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 xml:space="preserve">300กระสอบแบนเต็มใบ </v>
      </c>
      <c r="T232" s="12">
        <f>[2]หน้าผ้า!X241</f>
        <v>45975</v>
      </c>
      <c r="U232" s="11">
        <f>[2]หน้าผ้า!AA241</f>
        <v>5000</v>
      </c>
      <c r="V232" s="10">
        <f>[2]หน้าผ้า!AJ241</f>
        <v>5000</v>
      </c>
      <c r="W232" s="10">
        <f>[2]หน้าผ้า!AL241</f>
        <v>0</v>
      </c>
      <c r="X232" s="10">
        <f>[2]หน้าผ้า!AM241</f>
        <v>5100</v>
      </c>
      <c r="Y232" s="10">
        <f>[2]หน้าผ้า!AN241</f>
        <v>0</v>
      </c>
      <c r="Z232" s="9" t="str">
        <f>[2]หน้าผ้า!AO241</f>
        <v>WSWT2025850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P7</v>
      </c>
      <c r="AI232" s="1">
        <f>[2]หน้าผ้า!DM241</f>
        <v>2</v>
      </c>
      <c r="AJ232" s="3">
        <f>[2]หน้าผ้า!DN241</f>
        <v>45975</v>
      </c>
      <c r="AK232" s="3">
        <f>[2]หน้าผ้า!DQ241</f>
        <v>0</v>
      </c>
      <c r="AL232" s="3">
        <f>[2]หน้าผ้า!DR241</f>
        <v>45966</v>
      </c>
      <c r="AM232" s="3">
        <f>[2]หน้าผ้า!DS241</f>
        <v>45973</v>
      </c>
      <c r="AN232" s="3">
        <f>[2]หน้าผ้า!DT241</f>
        <v>45974</v>
      </c>
      <c r="AO232" s="3">
        <f>[2]หน้าผ้า!DU241</f>
        <v>45974</v>
      </c>
      <c r="AP232" s="3">
        <f>[2]หน้าผ้า!DP241</f>
        <v>45970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WRWT25850/WRWT25800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45916</v>
      </c>
      <c r="B233" s="14" t="str">
        <f>[2]หน้าผ้า!B242</f>
        <v>MK68-001118</v>
      </c>
      <c r="C233" s="9" t="str">
        <f>[2]หน้าผ้า!E242</f>
        <v>บจก.ซันฟีด</v>
      </c>
      <c r="D233" s="13" t="str">
        <f>[2]หน้าผ้า!F242</f>
        <v>915 เอ็ม</v>
      </c>
      <c r="E233" s="9">
        <f>[2]หน้าผ้า!G242</f>
        <v>20</v>
      </c>
      <c r="F233" s="9">
        <f>[2]หน้าผ้า!H242</f>
        <v>39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84</v>
      </c>
      <c r="J233" s="9" t="str">
        <f>[2]หน้าผ้า!M242</f>
        <v>+</v>
      </c>
      <c r="K233" s="9">
        <f>[2]หน้าผ้า!N242</f>
        <v>0</v>
      </c>
      <c r="L233" s="9" t="str">
        <f>[2]หน้าผ้า!R242</f>
        <v>ไม่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 xml:space="preserve">300กระสอบแบนเต็มใบ </v>
      </c>
      <c r="T233" s="12">
        <f>[2]หน้าผ้า!X242</f>
        <v>45975</v>
      </c>
      <c r="U233" s="11">
        <f>[2]หน้าผ้า!AA242</f>
        <v>5000</v>
      </c>
      <c r="V233" s="10">
        <f>[2]หน้าผ้า!AJ242</f>
        <v>0</v>
      </c>
      <c r="W233" s="10">
        <f>[2]หน้าผ้า!AL242</f>
        <v>5000</v>
      </c>
      <c r="X233" s="10">
        <f>[2]หน้าผ้า!AM242</f>
        <v>0</v>
      </c>
      <c r="Y233" s="10">
        <f>[2]หน้าผ้า!AN242</f>
        <v>5250</v>
      </c>
      <c r="Z233" s="9" t="str">
        <f>[2]หน้าผ้า!AO242</f>
        <v>WSWT2025850</v>
      </c>
      <c r="AA233" s="8">
        <f>[2]หน้าผ้า!AQ242</f>
        <v>5657.85</v>
      </c>
      <c r="AB233" s="8">
        <f>[2]หน้าผ้า!AR242</f>
        <v>0</v>
      </c>
      <c r="AC233" s="8">
        <f>[2]หน้าผ้า!AS242</f>
        <v>5657.85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45975</v>
      </c>
      <c r="AK233" s="3">
        <f>[2]หน้าผ้า!DQ242</f>
        <v>0</v>
      </c>
      <c r="AL233" s="3">
        <f>[2]หน้าผ้า!DR242</f>
        <v>45966</v>
      </c>
      <c r="AM233" s="3">
        <f>[2]หน้าผ้า!DS242</f>
        <v>45973</v>
      </c>
      <c r="AN233" s="3">
        <f>[2]หน้าผ้า!DT242</f>
        <v>45974</v>
      </c>
      <c r="AO233" s="3">
        <f>[2]หน้าผ้า!DU242</f>
        <v>45974</v>
      </c>
      <c r="AP233" s="3">
        <f>[2]หน้าผ้า!DP242</f>
        <v>45970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WRWT25850/WRWT25800</v>
      </c>
      <c r="BD233" s="56">
        <f>[2]หน้าผ้า!CA242</f>
        <v>445.71285000000012</v>
      </c>
    </row>
    <row r="234" spans="1:56" ht="27.75" customHeight="1" x14ac:dyDescent="0.45">
      <c r="A234" s="3">
        <f>[2]หน้าผ้า!C243</f>
        <v>45916</v>
      </c>
      <c r="B234" s="14" t="str">
        <f>[2]หน้าผ้า!B243</f>
        <v>MK68-001118</v>
      </c>
      <c r="C234" s="9" t="str">
        <f>[2]หน้าผ้า!E243</f>
        <v>บจก.ซันฟีด</v>
      </c>
      <c r="D234" s="13" t="str">
        <f>[2]หน้าผ้า!F243</f>
        <v>915 พี</v>
      </c>
      <c r="E234" s="9">
        <f>[2]หน้าผ้า!G243</f>
        <v>20</v>
      </c>
      <c r="F234" s="9">
        <f>[2]หน้าผ้า!H243</f>
        <v>39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84</v>
      </c>
      <c r="J234" s="9" t="str">
        <f>[2]หน้าผ้า!M243</f>
        <v>+</v>
      </c>
      <c r="K234" s="9">
        <f>[2]หน้าผ้า!N243</f>
        <v>0</v>
      </c>
      <c r="L234" s="9" t="str">
        <f>[2]หน้าผ้า!R243</f>
        <v>ไม่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 xml:space="preserve">300กระสอบแบนเต็มใบ </v>
      </c>
      <c r="T234" s="12">
        <f>[2]หน้าผ้า!X243</f>
        <v>45975</v>
      </c>
      <c r="U234" s="11">
        <f>[2]หน้าผ้า!AA243</f>
        <v>7500</v>
      </c>
      <c r="V234" s="10">
        <f>[2]หน้าผ้า!AJ243</f>
        <v>0</v>
      </c>
      <c r="W234" s="10">
        <f>[2]หน้าผ้า!AL243</f>
        <v>7500</v>
      </c>
      <c r="X234" s="10">
        <f>[2]หน้าผ้า!AM243</f>
        <v>0</v>
      </c>
      <c r="Y234" s="10">
        <f>[2]หน้าผ้า!AN243</f>
        <v>7875</v>
      </c>
      <c r="Z234" s="9" t="str">
        <f>[2]หน้าผ้า!AO243</f>
        <v>WSWT2025850</v>
      </c>
      <c r="AA234" s="8">
        <f>[2]หน้าผ้า!AQ243</f>
        <v>8486.7750000000015</v>
      </c>
      <c r="AB234" s="8">
        <f>[2]หน้าผ้า!AR243</f>
        <v>0</v>
      </c>
      <c r="AC234" s="8">
        <f>[2]หน้าผ้า!AS243</f>
        <v>8486.7750000000015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P7</v>
      </c>
      <c r="AI234" s="1">
        <f>[2]หน้าผ้า!DM243</f>
        <v>2</v>
      </c>
      <c r="AJ234" s="3">
        <f>[2]หน้าผ้า!DN243</f>
        <v>45975</v>
      </c>
      <c r="AK234" s="3">
        <f>[2]หน้าผ้า!DQ243</f>
        <v>0</v>
      </c>
      <c r="AL234" s="3">
        <f>[2]หน้าผ้า!DR243</f>
        <v>45966</v>
      </c>
      <c r="AM234" s="3">
        <f>[2]หน้าผ้า!DS243</f>
        <v>45973</v>
      </c>
      <c r="AN234" s="3">
        <f>[2]หน้าผ้า!DT243</f>
        <v>45974</v>
      </c>
      <c r="AO234" s="3">
        <f>[2]หน้าผ้า!DU243</f>
        <v>45974</v>
      </c>
      <c r="AP234" s="3">
        <f>[2]หน้าผ้า!DP243</f>
        <v>45970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WRWT25850/WRWT25800</v>
      </c>
      <c r="BD234" s="56">
        <f>[2]หน้าผ้า!CA243</f>
        <v>668.56927500000018</v>
      </c>
    </row>
    <row r="235" spans="1:56" ht="27.75" customHeight="1" x14ac:dyDescent="0.45">
      <c r="A235" s="3">
        <f>[2]หน้าผ้า!C244</f>
        <v>45916</v>
      </c>
      <c r="B235" s="14" t="str">
        <f>[2]หน้าผ้า!B244</f>
        <v>MK68-001118</v>
      </c>
      <c r="C235" s="9" t="str">
        <f>[2]หน้าผ้า!E244</f>
        <v>บจก.ซันฟีด</v>
      </c>
      <c r="D235" s="13" t="str">
        <f>[2]หน้าผ้า!F244</f>
        <v>ไก่ไข่</v>
      </c>
      <c r="E235" s="9">
        <f>[2]หน้าผ้า!G244</f>
        <v>20</v>
      </c>
      <c r="F235" s="9">
        <f>[2]หน้าผ้า!H244</f>
        <v>39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84</v>
      </c>
      <c r="J235" s="9" t="str">
        <f>[2]หน้าผ้า!M244</f>
        <v>+</v>
      </c>
      <c r="K235" s="9">
        <f>[2]หน้าผ้า!N244</f>
        <v>0</v>
      </c>
      <c r="L235" s="9" t="str">
        <f>[2]หน้าผ้า!R244</f>
        <v>บิด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 xml:space="preserve">300กระสอบแบนเต็มใบ </v>
      </c>
      <c r="T235" s="12">
        <f>[2]หน้าผ้า!X244</f>
        <v>45978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5250</v>
      </c>
      <c r="Z235" s="9" t="str">
        <f>[2]หน้าผ้า!AO244</f>
        <v>WSWT2025850</v>
      </c>
      <c r="AA235" s="8">
        <f>[2]หน้าผ้า!AQ244</f>
        <v>5657.85</v>
      </c>
      <c r="AB235" s="8">
        <f>[2]หน้าผ้า!AR244</f>
        <v>0</v>
      </c>
      <c r="AC235" s="8">
        <f>[2]หน้าผ้า!AS244</f>
        <v>5657.85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P7</v>
      </c>
      <c r="AI235" s="1">
        <f>[2]หน้าผ้า!DM244</f>
        <v>2</v>
      </c>
      <c r="AJ235" s="3">
        <f>[2]หน้าผ้า!DN244</f>
        <v>45978</v>
      </c>
      <c r="AK235" s="3">
        <f>[2]หน้าผ้า!DQ244</f>
        <v>0</v>
      </c>
      <c r="AL235" s="3">
        <f>[2]หน้าผ้า!DR244</f>
        <v>45969</v>
      </c>
      <c r="AM235" s="3">
        <f>[2]หน้าผ้า!DS244</f>
        <v>45976</v>
      </c>
      <c r="AN235" s="3">
        <f>[2]หน้าผ้า!DT244</f>
        <v>45977</v>
      </c>
      <c r="AO235" s="3">
        <f>[2]หน้าผ้า!DU244</f>
        <v>45977</v>
      </c>
      <c r="AP235" s="3">
        <f>[2]หน้าผ้า!DP244</f>
        <v>45973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WRWT25850/WRWT25800</v>
      </c>
      <c r="BD235" s="56">
        <f>[2]หน้าผ้า!CA244</f>
        <v>445.71285000000012</v>
      </c>
    </row>
    <row r="236" spans="1:56" ht="27.75" customHeight="1" x14ac:dyDescent="0.45">
      <c r="A236" s="3">
        <f>[2]หน้าผ้า!C245</f>
        <v>45916</v>
      </c>
      <c r="B236" s="14" t="str">
        <f>[2]หน้าผ้า!B245</f>
        <v>MK68-001118</v>
      </c>
      <c r="C236" s="9" t="str">
        <f>[2]หน้าผ้า!E245</f>
        <v>บจก.ซันฟีด</v>
      </c>
      <c r="D236" s="13" t="str">
        <f>[2]หน้าผ้า!F245</f>
        <v>935 เอ</v>
      </c>
      <c r="E236" s="9">
        <f>[2]หน้าผ้า!G245</f>
        <v>20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80</v>
      </c>
      <c r="J236" s="9" t="str">
        <f>[2]หน้าผ้า!M245</f>
        <v>+</v>
      </c>
      <c r="K236" s="9">
        <f>[2]หน้าผ้า!N245</f>
        <v>0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 xml:space="preserve">300กระสอบแบนเต็มใบ </v>
      </c>
      <c r="T236" s="12">
        <f>[2]หน้าผ้า!X245</f>
        <v>45978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5250</v>
      </c>
      <c r="Z236" s="9" t="str">
        <f>[2]หน้าผ้า!AO245</f>
        <v>WSWT2025850</v>
      </c>
      <c r="AA236" s="8">
        <f>[2]หน้าผ้า!AQ245</f>
        <v>5378.4500000000007</v>
      </c>
      <c r="AB236" s="8">
        <f>[2]หน้าผ้า!AR245</f>
        <v>0</v>
      </c>
      <c r="AC236" s="8">
        <f>[2]หน้าผ้า!AS245</f>
        <v>5378.4500000000007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45978</v>
      </c>
      <c r="AK236" s="3">
        <f>[2]หน้าผ้า!DQ245</f>
        <v>0</v>
      </c>
      <c r="AL236" s="3">
        <f>[2]หน้าผ้า!DR245</f>
        <v>45969</v>
      </c>
      <c r="AM236" s="3">
        <f>[2]หน้าผ้า!DS245</f>
        <v>45976</v>
      </c>
      <c r="AN236" s="3">
        <f>[2]หน้าผ้า!DT245</f>
        <v>45977</v>
      </c>
      <c r="AO236" s="3">
        <f>[2]หน้าผ้า!DU245</f>
        <v>45977</v>
      </c>
      <c r="AP236" s="3">
        <f>[2]หน้าผ้า!DP245</f>
        <v>45973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WRWT25850/WRWT25800</v>
      </c>
      <c r="BD236" s="56">
        <f>[2]หน้าผ้า!CA245</f>
        <v>423.7023388888889</v>
      </c>
    </row>
    <row r="237" spans="1:56" ht="27.75" customHeight="1" x14ac:dyDescent="0.45">
      <c r="A237" s="3">
        <f>[2]หน้าผ้า!C246</f>
        <v>45916</v>
      </c>
      <c r="B237" s="14" t="str">
        <f>[2]หน้าผ้า!B246</f>
        <v>MK68-001118</v>
      </c>
      <c r="C237" s="9" t="str">
        <f>[2]หน้าผ้า!E246</f>
        <v>บจก.ซันฟีด</v>
      </c>
      <c r="D237" s="13">
        <f>[2]หน้าผ้า!F246</f>
        <v>932</v>
      </c>
      <c r="E237" s="9">
        <f>[2]หน้าผ้า!G246</f>
        <v>20</v>
      </c>
      <c r="F237" s="9">
        <f>[2]หน้าผ้า!H246</f>
        <v>38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82</v>
      </c>
      <c r="J237" s="9" t="str">
        <f>[2]หน้าผ้า!M246</f>
        <v>+</v>
      </c>
      <c r="K237" s="9">
        <f>[2]หน้าผ้า!N246</f>
        <v>0</v>
      </c>
      <c r="L237" s="9" t="str">
        <f>[2]หน้าผ้า!R246</f>
        <v>บิด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 xml:space="preserve">300กระสอบแบนเต็มใบ </v>
      </c>
      <c r="T237" s="12">
        <f>[2]หน้าผ้า!X246</f>
        <v>45978</v>
      </c>
      <c r="U237" s="11">
        <f>[2]หน้าผ้า!AA246</f>
        <v>2500</v>
      </c>
      <c r="V237" s="10">
        <f>[2]หน้าผ้า!AJ246</f>
        <v>0</v>
      </c>
      <c r="W237" s="10">
        <f>[2]หน้าผ้า!AL246</f>
        <v>2500</v>
      </c>
      <c r="X237" s="10">
        <f>[2]หน้าผ้า!AM246</f>
        <v>0</v>
      </c>
      <c r="Y237" s="10">
        <f>[2]หน้าผ้า!AN246</f>
        <v>2625</v>
      </c>
      <c r="Z237" s="9" t="str">
        <f>[2]หน้าผ้า!AO246</f>
        <v>WSWT2025850</v>
      </c>
      <c r="AA237" s="8">
        <f>[2]หน้าผ้า!AQ246</f>
        <v>2759.0749999999998</v>
      </c>
      <c r="AB237" s="8">
        <f>[2]หน้าผ้า!AR246</f>
        <v>0</v>
      </c>
      <c r="AC237" s="8">
        <f>[2]หน้าผ้า!AS246</f>
        <v>2759.0749999999998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45978</v>
      </c>
      <c r="AK237" s="3">
        <f>[2]หน้าผ้า!DQ246</f>
        <v>0</v>
      </c>
      <c r="AL237" s="3">
        <f>[2]หน้าผ้า!DR246</f>
        <v>45969</v>
      </c>
      <c r="AM237" s="3">
        <f>[2]หน้าผ้า!DS246</f>
        <v>45976</v>
      </c>
      <c r="AN237" s="3">
        <f>[2]หน้าผ้า!DT246</f>
        <v>45977</v>
      </c>
      <c r="AO237" s="3">
        <f>[2]หน้าผ้า!DU246</f>
        <v>45977</v>
      </c>
      <c r="AP237" s="3">
        <f>[2]หน้าผ้า!DP246</f>
        <v>45973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WRWT25850/WRWT25800</v>
      </c>
      <c r="BD237" s="56">
        <f>[2]หน้าผ้า!CA246</f>
        <v>217.3537972222222</v>
      </c>
    </row>
    <row r="238" spans="1:56" ht="27.75" customHeight="1" x14ac:dyDescent="0.45">
      <c r="A238" s="3">
        <f>[2]หน้าผ้า!C247</f>
        <v>45916</v>
      </c>
      <c r="B238" s="14" t="str">
        <f>[2]หน้าผ้า!B247</f>
        <v>MK68-001118</v>
      </c>
      <c r="C238" s="9" t="str">
        <f>[2]หน้าผ้า!E247</f>
        <v>บจก.ซันฟีด</v>
      </c>
      <c r="D238" s="13" t="str">
        <f>[2]หน้าผ้า!F247</f>
        <v>915 เอ็ม</v>
      </c>
      <c r="E238" s="9">
        <f>[2]หน้าผ้า!G247</f>
        <v>20</v>
      </c>
      <c r="F238" s="9">
        <f>[2]หน้าผ้า!H247</f>
        <v>39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84</v>
      </c>
      <c r="J238" s="9" t="str">
        <f>[2]หน้าผ้า!M247</f>
        <v>+</v>
      </c>
      <c r="K238" s="9">
        <f>[2]หน้าผ้า!N247</f>
        <v>0</v>
      </c>
      <c r="L238" s="9" t="str">
        <f>[2]หน้าผ้า!R247</f>
        <v>ไม่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 xml:space="preserve">300กระสอบแบนเต็มใบ </v>
      </c>
      <c r="T238" s="12">
        <f>[2]หน้าผ้า!X247</f>
        <v>45978</v>
      </c>
      <c r="U238" s="11">
        <f>[2]หน้าผ้า!AA247</f>
        <v>10000</v>
      </c>
      <c r="V238" s="10">
        <f>[2]หน้าผ้า!AJ247</f>
        <v>0</v>
      </c>
      <c r="W238" s="10">
        <f>[2]หน้าผ้า!AL247</f>
        <v>10000</v>
      </c>
      <c r="X238" s="10">
        <f>[2]หน้าผ้า!AM247</f>
        <v>0</v>
      </c>
      <c r="Y238" s="10">
        <f>[2]หน้าผ้า!AN247</f>
        <v>10500</v>
      </c>
      <c r="Z238" s="9" t="str">
        <f>[2]หน้าผ้า!AO247</f>
        <v>WSWT2025850</v>
      </c>
      <c r="AA238" s="8">
        <f>[2]หน้าผ้า!AQ247</f>
        <v>11315.7</v>
      </c>
      <c r="AB238" s="8">
        <f>[2]หน้าผ้า!AR247</f>
        <v>0</v>
      </c>
      <c r="AC238" s="8">
        <f>[2]หน้าผ้า!AS247</f>
        <v>11315.7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45978</v>
      </c>
      <c r="AK238" s="3">
        <f>[2]หน้าผ้า!DQ247</f>
        <v>0</v>
      </c>
      <c r="AL238" s="3">
        <f>[2]หน้าผ้า!DR247</f>
        <v>45969</v>
      </c>
      <c r="AM238" s="3">
        <f>[2]หน้าผ้า!DS247</f>
        <v>45976</v>
      </c>
      <c r="AN238" s="3">
        <f>[2]หน้าผ้า!DT247</f>
        <v>45977</v>
      </c>
      <c r="AO238" s="3">
        <f>[2]หน้าผ้า!DU247</f>
        <v>45977</v>
      </c>
      <c r="AP238" s="3">
        <f>[2]หน้าผ้า!DP247</f>
        <v>45973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WRWT25850/WRWT25800</v>
      </c>
      <c r="BD238" s="56">
        <f>[2]หน้าผ้า!CA247</f>
        <v>891.42570000000023</v>
      </c>
    </row>
    <row r="239" spans="1:56" ht="27.75" customHeight="1" x14ac:dyDescent="0.45">
      <c r="A239" s="3">
        <f>[2]หน้าผ้า!C248</f>
        <v>45916</v>
      </c>
      <c r="B239" s="14" t="str">
        <f>[2]หน้าผ้า!B248</f>
        <v>MK68-001118</v>
      </c>
      <c r="C239" s="9" t="str">
        <f>[2]หน้าผ้า!E248</f>
        <v>บจก.ซันฟีด</v>
      </c>
      <c r="D239" s="13" t="str">
        <f>[2]หน้าผ้า!F248</f>
        <v>915 พี</v>
      </c>
      <c r="E239" s="9">
        <f>[2]หน้าผ้า!G248</f>
        <v>20</v>
      </c>
      <c r="F239" s="9">
        <f>[2]หน้าผ้า!H248</f>
        <v>39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84</v>
      </c>
      <c r="J239" s="9" t="str">
        <f>[2]หน้าผ้า!M248</f>
        <v>+</v>
      </c>
      <c r="K239" s="9">
        <f>[2]หน้าผ้า!N248</f>
        <v>0</v>
      </c>
      <c r="L239" s="9" t="str">
        <f>[2]หน้าผ้า!R248</f>
        <v>ไม่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 xml:space="preserve">300กระสอบแบนเต็มใบ </v>
      </c>
      <c r="T239" s="12">
        <f>[2]หน้าผ้า!X248</f>
        <v>45978</v>
      </c>
      <c r="U239" s="11">
        <f>[2]หน้าผ้า!AA248</f>
        <v>5000</v>
      </c>
      <c r="V239" s="10">
        <f>[2]หน้าผ้า!AJ248</f>
        <v>0</v>
      </c>
      <c r="W239" s="10">
        <f>[2]หน้าผ้า!AL248</f>
        <v>5000</v>
      </c>
      <c r="X239" s="10">
        <f>[2]หน้าผ้า!AM248</f>
        <v>0</v>
      </c>
      <c r="Y239" s="10">
        <f>[2]หน้าผ้า!AN248</f>
        <v>5250</v>
      </c>
      <c r="Z239" s="9" t="str">
        <f>[2]หน้าผ้า!AO248</f>
        <v>WSWT2025850</v>
      </c>
      <c r="AA239" s="8">
        <f>[2]หน้าผ้า!AQ248</f>
        <v>5657.85</v>
      </c>
      <c r="AB239" s="8">
        <f>[2]หน้าผ้า!AR248</f>
        <v>0</v>
      </c>
      <c r="AC239" s="8">
        <f>[2]หน้าผ้า!AS248</f>
        <v>5657.85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พร้อมส่ง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45978</v>
      </c>
      <c r="AK239" s="3">
        <f>[2]หน้าผ้า!DQ248</f>
        <v>0</v>
      </c>
      <c r="AL239" s="3">
        <f>[2]หน้าผ้า!DR248</f>
        <v>45969</v>
      </c>
      <c r="AM239" s="3">
        <f>[2]หน้าผ้า!DS248</f>
        <v>45976</v>
      </c>
      <c r="AN239" s="3">
        <f>[2]หน้าผ้า!DT248</f>
        <v>45977</v>
      </c>
      <c r="AO239" s="3">
        <f>[2]หน้าผ้า!DU248</f>
        <v>45977</v>
      </c>
      <c r="AP239" s="3">
        <f>[2]หน้าผ้า!DP248</f>
        <v>45973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WRWT25850/WRWT25800</v>
      </c>
      <c r="BD239" s="56">
        <f>[2]หน้าผ้า!CA248</f>
        <v>445.71285000000012</v>
      </c>
    </row>
    <row r="240" spans="1:56" ht="27.75" customHeight="1" x14ac:dyDescent="0.45">
      <c r="A240" s="3">
        <f>[2]หน้าผ้า!C249</f>
        <v>45916</v>
      </c>
      <c r="B240" s="14" t="str">
        <f>[2]หน้าผ้า!B249</f>
        <v>MK68-001118</v>
      </c>
      <c r="C240" s="9" t="str">
        <f>[2]หน้าผ้า!E249</f>
        <v>บจก.ซันฟีด</v>
      </c>
      <c r="D240" s="13" t="str">
        <f>[2]หน้าผ้า!F249</f>
        <v>954 แอล</v>
      </c>
      <c r="E240" s="9">
        <f>[2]หน้าผ้า!G249</f>
        <v>20</v>
      </c>
      <c r="F240" s="9">
        <f>[2]หน้าผ้า!H249</f>
        <v>39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84</v>
      </c>
      <c r="J240" s="9" t="str">
        <f>[2]หน้าผ้า!M249</f>
        <v>+</v>
      </c>
      <c r="K240" s="9">
        <f>[2]หน้าผ้า!N249</f>
        <v>0</v>
      </c>
      <c r="L240" s="9" t="str">
        <f>[2]หน้าผ้า!R249</f>
        <v>ไม่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 xml:space="preserve">300กระสอบแบนเต็มใบ </v>
      </c>
      <c r="T240" s="12">
        <f>[2]หน้าผ้า!X249</f>
        <v>45978</v>
      </c>
      <c r="U240" s="11">
        <f>[2]หน้าผ้า!AA249</f>
        <v>2500</v>
      </c>
      <c r="V240" s="10">
        <f>[2]หน้าผ้า!AJ249</f>
        <v>0</v>
      </c>
      <c r="W240" s="10">
        <f>[2]หน้าผ้า!AL249</f>
        <v>2500</v>
      </c>
      <c r="X240" s="10">
        <f>[2]หน้าผ้า!AM249</f>
        <v>0</v>
      </c>
      <c r="Y240" s="10">
        <f>[2]หน้าผ้า!AN249</f>
        <v>2625</v>
      </c>
      <c r="Z240" s="9" t="str">
        <f>[2]หน้าผ้า!AO249</f>
        <v>WSWT2025850</v>
      </c>
      <c r="AA240" s="8">
        <f>[2]หน้าผ้า!AQ249</f>
        <v>2828.9250000000002</v>
      </c>
      <c r="AB240" s="8">
        <f>[2]หน้าผ้า!AR249</f>
        <v>0</v>
      </c>
      <c r="AC240" s="8">
        <f>[2]หน้าผ้า!AS249</f>
        <v>2828.9250000000002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45978</v>
      </c>
      <c r="AK240" s="3">
        <f>[2]หน้าผ้า!DQ249</f>
        <v>0</v>
      </c>
      <c r="AL240" s="3">
        <f>[2]หน้าผ้า!DR249</f>
        <v>45969</v>
      </c>
      <c r="AM240" s="3">
        <f>[2]หน้าผ้า!DS249</f>
        <v>45976</v>
      </c>
      <c r="AN240" s="3">
        <f>[2]หน้าผ้า!DT249</f>
        <v>45977</v>
      </c>
      <c r="AO240" s="3">
        <f>[2]หน้าผ้า!DU249</f>
        <v>45977</v>
      </c>
      <c r="AP240" s="3">
        <f>[2]หน้าผ้า!DP249</f>
        <v>45973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WRWT25850/WRWT25800</v>
      </c>
      <c r="BD240" s="56">
        <f>[2]หน้าผ้า!CA249</f>
        <v>222.85642500000006</v>
      </c>
    </row>
    <row r="241" spans="1:56" ht="27.75" customHeight="1" x14ac:dyDescent="0.45">
      <c r="A241" s="3">
        <f>[2]หน้าผ้า!C250</f>
        <v>45916</v>
      </c>
      <c r="B241" s="14" t="str">
        <f>[2]หน้าผ้า!B250</f>
        <v>MK68-001118</v>
      </c>
      <c r="C241" s="9" t="str">
        <f>[2]หน้าผ้า!E250</f>
        <v>บจก.ซันฟีด</v>
      </c>
      <c r="D241" s="13" t="str">
        <f>[2]หน้าผ้า!F250</f>
        <v>953 เอส</v>
      </c>
      <c r="E241" s="9">
        <f>[2]หน้าผ้า!G250</f>
        <v>20</v>
      </c>
      <c r="F241" s="9">
        <f>[2]หน้าผ้า!H250</f>
        <v>39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84</v>
      </c>
      <c r="J241" s="9" t="str">
        <f>[2]หน้าผ้า!M250</f>
        <v>+</v>
      </c>
      <c r="K241" s="9">
        <f>[2]หน้าผ้า!N250</f>
        <v>0</v>
      </c>
      <c r="L241" s="9" t="str">
        <f>[2]หน้าผ้า!R250</f>
        <v>ไม่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 xml:space="preserve">300กระสอบแบนเต็มใบ </v>
      </c>
      <c r="T241" s="12">
        <f>[2]หน้าผ้า!X250</f>
        <v>45978</v>
      </c>
      <c r="U241" s="11">
        <f>[2]หน้าผ้า!AA250</f>
        <v>2500</v>
      </c>
      <c r="V241" s="10">
        <f>[2]หน้าผ้า!AJ250</f>
        <v>0</v>
      </c>
      <c r="W241" s="10">
        <f>[2]หน้าผ้า!AL250</f>
        <v>2500</v>
      </c>
      <c r="X241" s="10">
        <f>[2]หน้าผ้า!AM250</f>
        <v>0</v>
      </c>
      <c r="Y241" s="10">
        <f>[2]หน้าผ้า!AN250</f>
        <v>2625</v>
      </c>
      <c r="Z241" s="9" t="str">
        <f>[2]หน้าผ้า!AO250</f>
        <v>WSWT2025850</v>
      </c>
      <c r="AA241" s="8">
        <f>[2]หน้าผ้า!AQ250</f>
        <v>2828.9250000000002</v>
      </c>
      <c r="AB241" s="8">
        <f>[2]หน้าผ้า!AR250</f>
        <v>0</v>
      </c>
      <c r="AC241" s="8">
        <f>[2]หน้าผ้า!AS250</f>
        <v>2828.9250000000002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45978</v>
      </c>
      <c r="AK241" s="3">
        <f>[2]หน้าผ้า!DQ250</f>
        <v>0</v>
      </c>
      <c r="AL241" s="3">
        <f>[2]หน้าผ้า!DR250</f>
        <v>45969</v>
      </c>
      <c r="AM241" s="3">
        <f>[2]หน้าผ้า!DS250</f>
        <v>45976</v>
      </c>
      <c r="AN241" s="3">
        <f>[2]หน้าผ้า!DT250</f>
        <v>45977</v>
      </c>
      <c r="AO241" s="3">
        <f>[2]หน้าผ้า!DU250</f>
        <v>45977</v>
      </c>
      <c r="AP241" s="3">
        <f>[2]หน้าผ้า!DP250</f>
        <v>45973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WRWT25850/WRWT25800</v>
      </c>
      <c r="BD241" s="56">
        <f>[2]หน้าผ้า!CA250</f>
        <v>222.85642500000006</v>
      </c>
    </row>
    <row r="242" spans="1:56" ht="27.75" customHeight="1" x14ac:dyDescent="0.45">
      <c r="A242" s="3">
        <f>[2]หน้าผ้า!C251</f>
        <v>45916</v>
      </c>
      <c r="B242" s="14" t="str">
        <f>[2]หน้าผ้า!B251</f>
        <v>MK68-001118</v>
      </c>
      <c r="C242" s="9" t="str">
        <f>[2]หน้าผ้า!E251</f>
        <v>บจก.ซันฟีด</v>
      </c>
      <c r="D242" s="13">
        <f>[2]หน้าผ้า!F251</f>
        <v>931</v>
      </c>
      <c r="E242" s="9">
        <f>[2]หน้าผ้า!G251</f>
        <v>20</v>
      </c>
      <c r="F242" s="9">
        <f>[2]หน้าผ้า!H251</f>
        <v>39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84</v>
      </c>
      <c r="J242" s="9" t="str">
        <f>[2]หน้าผ้า!M251</f>
        <v>+</v>
      </c>
      <c r="K242" s="9">
        <f>[2]หน้าผ้า!N251</f>
        <v>0</v>
      </c>
      <c r="L242" s="9" t="str">
        <f>[2]หน้าผ้า!R251</f>
        <v>บิด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 xml:space="preserve">300กระสอบแบนเต็มใบ </v>
      </c>
      <c r="T242" s="12">
        <f>[2]หน้าผ้า!X251</f>
        <v>45979</v>
      </c>
      <c r="U242" s="11">
        <f>[2]หน้าผ้า!AA251</f>
        <v>2500</v>
      </c>
      <c r="V242" s="10">
        <f>[2]หน้าผ้า!AJ251</f>
        <v>2270</v>
      </c>
      <c r="W242" s="10">
        <f>[2]หน้าผ้า!AL251</f>
        <v>230</v>
      </c>
      <c r="X242" s="10">
        <f>[2]หน้าผ้า!AM251</f>
        <v>2555</v>
      </c>
      <c r="Y242" s="10">
        <f>[2]หน้าผ้า!AN251</f>
        <v>0</v>
      </c>
      <c r="Z242" s="9" t="str">
        <f>[2]หน้าผ้า!AO251</f>
        <v>WSWT2025850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P7</v>
      </c>
      <c r="AI242" s="1">
        <f>[2]หน้าผ้า!DM251</f>
        <v>2</v>
      </c>
      <c r="AJ242" s="3">
        <f>[2]หน้าผ้า!DN251</f>
        <v>45979</v>
      </c>
      <c r="AK242" s="3">
        <f>[2]หน้าผ้า!DQ251</f>
        <v>0</v>
      </c>
      <c r="AL242" s="3">
        <f>[2]หน้าผ้า!DR251</f>
        <v>45970</v>
      </c>
      <c r="AM242" s="3">
        <f>[2]หน้าผ้า!DS251</f>
        <v>45977</v>
      </c>
      <c r="AN242" s="3">
        <f>[2]หน้าผ้า!DT251</f>
        <v>45978</v>
      </c>
      <c r="AO242" s="3">
        <f>[2]หน้าผ้า!DU251</f>
        <v>45978</v>
      </c>
      <c r="AP242" s="3">
        <f>[2]หน้าผ้า!DP251</f>
        <v>45974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WRWT25850/WRWT25800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45916</v>
      </c>
      <c r="B243" s="14" t="str">
        <f>[2]หน้าผ้า!B252</f>
        <v>MK68-001118</v>
      </c>
      <c r="C243" s="9" t="str">
        <f>[2]หน้าผ้า!E252</f>
        <v>บจก.ซันฟีด</v>
      </c>
      <c r="D243" s="13">
        <f>[2]หน้าผ้า!F252</f>
        <v>935</v>
      </c>
      <c r="E243" s="9">
        <f>[2]หน้าผ้า!G252</f>
        <v>20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80</v>
      </c>
      <c r="J243" s="9" t="str">
        <f>[2]หน้าผ้า!M252</f>
        <v>+</v>
      </c>
      <c r="K243" s="9">
        <f>[2]หน้าผ้า!N252</f>
        <v>0</v>
      </c>
      <c r="L243" s="9" t="str">
        <f>[2]หน้าผ้า!R252</f>
        <v>บิด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 xml:space="preserve">300กระสอบแบนเต็มใบ </v>
      </c>
      <c r="T243" s="12">
        <f>[2]หน้าผ้า!X252</f>
        <v>45979</v>
      </c>
      <c r="U243" s="11">
        <f>[2]หน้าผ้า!AA252</f>
        <v>5000</v>
      </c>
      <c r="V243" s="10">
        <f>[2]หน้าผ้า!AJ252</f>
        <v>0</v>
      </c>
      <c r="W243" s="10">
        <f>[2]หน้าผ้า!AL252</f>
        <v>5000</v>
      </c>
      <c r="X243" s="10">
        <f>[2]หน้าผ้า!AM252</f>
        <v>0</v>
      </c>
      <c r="Y243" s="10">
        <f>[2]หน้าผ้า!AN252</f>
        <v>5250</v>
      </c>
      <c r="Z243" s="9" t="str">
        <f>[2]หน้าผ้า!AO252</f>
        <v>WSWT2025850</v>
      </c>
      <c r="AA243" s="8">
        <f>[2]หน้าผ้า!AQ252</f>
        <v>5378.4500000000007</v>
      </c>
      <c r="AB243" s="8">
        <f>[2]หน้าผ้า!AR252</f>
        <v>0</v>
      </c>
      <c r="AC243" s="8">
        <f>[2]หน้าผ้า!AS252</f>
        <v>5378.4500000000007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พร้อมส่ง</v>
      </c>
      <c r="AH243" s="1" t="str">
        <f>[2]หน้าผ้า!DL252</f>
        <v>P7</v>
      </c>
      <c r="AI243" s="1">
        <f>[2]หน้าผ้า!DM252</f>
        <v>2</v>
      </c>
      <c r="AJ243" s="3">
        <f>[2]หน้าผ้า!DN252</f>
        <v>45979</v>
      </c>
      <c r="AK243" s="3">
        <f>[2]หน้าผ้า!DQ252</f>
        <v>0</v>
      </c>
      <c r="AL243" s="3">
        <f>[2]หน้าผ้า!DR252</f>
        <v>45970</v>
      </c>
      <c r="AM243" s="3">
        <f>[2]หน้าผ้า!DS252</f>
        <v>45977</v>
      </c>
      <c r="AN243" s="3">
        <f>[2]หน้าผ้า!DT252</f>
        <v>45978</v>
      </c>
      <c r="AO243" s="3">
        <f>[2]หน้าผ้า!DU252</f>
        <v>45978</v>
      </c>
      <c r="AP243" s="3">
        <f>[2]หน้าผ้า!DP252</f>
        <v>45974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WRWT25850/WRWT25800</v>
      </c>
      <c r="BD243" s="56">
        <f>[2]หน้าผ้า!CA252</f>
        <v>423.7023388888889</v>
      </c>
    </row>
    <row r="244" spans="1:56" ht="27.75" customHeight="1" x14ac:dyDescent="0.45">
      <c r="A244" s="3">
        <f>[2]หน้าผ้า!C253</f>
        <v>45916</v>
      </c>
      <c r="B244" s="14" t="str">
        <f>[2]หน้าผ้า!B253</f>
        <v>MK68-001118</v>
      </c>
      <c r="C244" s="9" t="str">
        <f>[2]หน้าผ้า!E253</f>
        <v>บจก.ซันฟีด</v>
      </c>
      <c r="D244" s="13" t="str">
        <f>[2]หน้าผ้า!F253</f>
        <v>935 แอล</v>
      </c>
      <c r="E244" s="9">
        <f>[2]หน้าผ้า!G253</f>
        <v>20</v>
      </c>
      <c r="F244" s="9">
        <f>[2]หน้าผ้า!H253</f>
        <v>37</v>
      </c>
      <c r="G244" s="9" t="str">
        <f>[2]หน้าผ้า!I253</f>
        <v>ขาว</v>
      </c>
      <c r="H244" s="9">
        <f>[2]หน้าผ้า!J253</f>
        <v>0</v>
      </c>
      <c r="I244" s="9">
        <f>[2]หน้าผ้า!L253</f>
        <v>80</v>
      </c>
      <c r="J244" s="9" t="str">
        <f>[2]หน้าผ้า!M253</f>
        <v>+</v>
      </c>
      <c r="K244" s="9">
        <f>[2]หน้าผ้า!N253</f>
        <v>0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 xml:space="preserve">300กระสอบแบนเต็มใบ </v>
      </c>
      <c r="T244" s="12">
        <f>[2]หน้าผ้า!X253</f>
        <v>45979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WSWT2025850</v>
      </c>
      <c r="AA244" s="8">
        <f>[2]หน้าผ้า!AQ253</f>
        <v>5378.4500000000007</v>
      </c>
      <c r="AB244" s="8">
        <f>[2]หน้าผ้า!AR253</f>
        <v>0</v>
      </c>
      <c r="AC244" s="8">
        <f>[2]หน้าผ้า!AS253</f>
        <v>5378.4500000000007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P7</v>
      </c>
      <c r="AI244" s="1">
        <f>[2]หน้าผ้า!DM253</f>
        <v>2</v>
      </c>
      <c r="AJ244" s="3">
        <f>[2]หน้าผ้า!DN253</f>
        <v>45979</v>
      </c>
      <c r="AK244" s="3">
        <f>[2]หน้าผ้า!DQ253</f>
        <v>0</v>
      </c>
      <c r="AL244" s="3">
        <f>[2]หน้าผ้า!DR253</f>
        <v>45970</v>
      </c>
      <c r="AM244" s="3">
        <f>[2]หน้าผ้า!DS253</f>
        <v>45977</v>
      </c>
      <c r="AN244" s="3">
        <f>[2]หน้าผ้า!DT253</f>
        <v>45978</v>
      </c>
      <c r="AO244" s="3">
        <f>[2]หน้าผ้า!DU253</f>
        <v>45978</v>
      </c>
      <c r="AP244" s="3">
        <f>[2]หน้าผ้า!DP253</f>
        <v>45974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WRWT25850/WRWT25800</v>
      </c>
      <c r="BD244" s="56">
        <f>[2]หน้าผ้า!CA253</f>
        <v>423.7023388888889</v>
      </c>
    </row>
    <row r="245" spans="1:56" ht="27.75" customHeight="1" x14ac:dyDescent="0.45">
      <c r="A245" s="3">
        <f>[2]หน้าผ้า!C254</f>
        <v>45916</v>
      </c>
      <c r="B245" s="14" t="str">
        <f>[2]หน้าผ้า!B254</f>
        <v>MK68-001118</v>
      </c>
      <c r="C245" s="9" t="str">
        <f>[2]หน้าผ้า!E254</f>
        <v>บจก.ซันฟีด</v>
      </c>
      <c r="D245" s="13" t="str">
        <f>[2]หน้าผ้า!F254</f>
        <v>952 เอส</v>
      </c>
      <c r="E245" s="9">
        <f>[2]หน้าผ้า!G254</f>
        <v>20</v>
      </c>
      <c r="F245" s="9">
        <f>[2]หน้าผ้า!H254</f>
        <v>39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84</v>
      </c>
      <c r="J245" s="9" t="str">
        <f>[2]หน้าผ้า!M254</f>
        <v>+</v>
      </c>
      <c r="K245" s="9">
        <f>[2]หน้าผ้า!N254</f>
        <v>0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 xml:space="preserve">300กระสอบแบนเต็มใบ </v>
      </c>
      <c r="T245" s="12">
        <f>[2]หน้าผ้า!X254</f>
        <v>45979</v>
      </c>
      <c r="U245" s="11">
        <f>[2]หน้าผ้า!AA254</f>
        <v>2500</v>
      </c>
      <c r="V245" s="10">
        <f>[2]หน้าผ้า!AJ254</f>
        <v>0</v>
      </c>
      <c r="W245" s="10">
        <f>[2]หน้าผ้า!AL254</f>
        <v>2500</v>
      </c>
      <c r="X245" s="10">
        <f>[2]หน้าผ้า!AM254</f>
        <v>0</v>
      </c>
      <c r="Y245" s="10">
        <f>[2]หน้าผ้า!AN254</f>
        <v>2625</v>
      </c>
      <c r="Z245" s="9" t="str">
        <f>[2]หน้าผ้า!AO254</f>
        <v>WSWT2025850</v>
      </c>
      <c r="AA245" s="8">
        <f>[2]หน้าผ้า!AQ254</f>
        <v>2828.9250000000002</v>
      </c>
      <c r="AB245" s="8">
        <f>[2]หน้าผ้า!AR254</f>
        <v>0</v>
      </c>
      <c r="AC245" s="8">
        <f>[2]หน้าผ้า!AS254</f>
        <v>2828.9250000000002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P7</v>
      </c>
      <c r="AI245" s="1">
        <f>[2]หน้าผ้า!DM254</f>
        <v>2</v>
      </c>
      <c r="AJ245" s="3">
        <f>[2]หน้าผ้า!DN254</f>
        <v>45979</v>
      </c>
      <c r="AK245" s="3">
        <f>[2]หน้าผ้า!DQ254</f>
        <v>0</v>
      </c>
      <c r="AL245" s="3">
        <f>[2]หน้าผ้า!DR254</f>
        <v>45970</v>
      </c>
      <c r="AM245" s="3">
        <f>[2]หน้าผ้า!DS254</f>
        <v>45977</v>
      </c>
      <c r="AN245" s="3">
        <f>[2]หน้าผ้า!DT254</f>
        <v>45978</v>
      </c>
      <c r="AO245" s="3">
        <f>[2]หน้าผ้า!DU254</f>
        <v>45978</v>
      </c>
      <c r="AP245" s="3">
        <f>[2]หน้าผ้า!DP254</f>
        <v>45974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WRWT25850/WRWT25800</v>
      </c>
      <c r="BD245" s="56">
        <f>[2]หน้าผ้า!CA254</f>
        <v>222.85642500000006</v>
      </c>
    </row>
    <row r="246" spans="1:56" ht="27.75" customHeight="1" x14ac:dyDescent="0.45">
      <c r="A246" s="3">
        <f>[2]หน้าผ้า!C255</f>
        <v>45916</v>
      </c>
      <c r="B246" s="14" t="str">
        <f>[2]หน้าผ้า!B255</f>
        <v>MK68-001118</v>
      </c>
      <c r="C246" s="9" t="str">
        <f>[2]หน้าผ้า!E255</f>
        <v>บจก.ซันฟีด</v>
      </c>
      <c r="D246" s="13" t="str">
        <f>[2]หน้าผ้า!F255</f>
        <v>ไอฟีดไก่ไข่เบอร์ 5 เอ็ม</v>
      </c>
      <c r="E246" s="9">
        <f>[2]หน้าผ้า!G255</f>
        <v>20</v>
      </c>
      <c r="F246" s="9">
        <f>[2]หน้าผ้า!H255</f>
        <v>39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84</v>
      </c>
      <c r="J246" s="9" t="str">
        <f>[2]หน้าผ้า!M255</f>
        <v>+</v>
      </c>
      <c r="K246" s="9">
        <f>[2]หน้าผ้า!N255</f>
        <v>0</v>
      </c>
      <c r="L246" s="9" t="str">
        <f>[2]หน้าผ้า!R255</f>
        <v>บิด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 xml:space="preserve">300กระสอบแบนเต็มใบ </v>
      </c>
      <c r="T246" s="12">
        <f>[2]หน้าผ้า!X255</f>
        <v>45980</v>
      </c>
      <c r="U246" s="11">
        <f>[2]หน้าผ้า!AA255</f>
        <v>2500</v>
      </c>
      <c r="V246" s="10">
        <f>[2]หน้าผ้า!AJ255</f>
        <v>2500</v>
      </c>
      <c r="W246" s="10">
        <f>[2]หน้าผ้า!AL255</f>
        <v>0</v>
      </c>
      <c r="X246" s="10">
        <f>[2]หน้าผ้า!AM255</f>
        <v>2600</v>
      </c>
      <c r="Y246" s="10">
        <f>[2]หน้าผ้า!AN255</f>
        <v>0</v>
      </c>
      <c r="Z246" s="9" t="str">
        <f>[2]หน้าผ้า!AO255</f>
        <v>WSWT2025850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P7</v>
      </c>
      <c r="AI246" s="1">
        <f>[2]หน้าผ้า!DM255</f>
        <v>2</v>
      </c>
      <c r="AJ246" s="3">
        <f>[2]หน้าผ้า!DN255</f>
        <v>45980</v>
      </c>
      <c r="AK246" s="3">
        <f>[2]หน้าผ้า!DQ255</f>
        <v>0</v>
      </c>
      <c r="AL246" s="3">
        <f>[2]หน้าผ้า!DR255</f>
        <v>45971</v>
      </c>
      <c r="AM246" s="3">
        <f>[2]หน้าผ้า!DS255</f>
        <v>45978</v>
      </c>
      <c r="AN246" s="3">
        <f>[2]หน้าผ้า!DT255</f>
        <v>45979</v>
      </c>
      <c r="AO246" s="3">
        <f>[2]หน้าผ้า!DU255</f>
        <v>45979</v>
      </c>
      <c r="AP246" s="3">
        <f>[2]หน้าผ้า!DP255</f>
        <v>45975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WRWT25850/WRWT25800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45916</v>
      </c>
      <c r="B247" s="14" t="str">
        <f>[2]หน้าผ้า!B256</f>
        <v>MK68-001118</v>
      </c>
      <c r="C247" s="9" t="str">
        <f>[2]หน้าผ้า!E256</f>
        <v>บจก.ซันฟีด</v>
      </c>
      <c r="D247" s="13" t="str">
        <f>[2]หน้าผ้า!F256</f>
        <v>935 เอ</v>
      </c>
      <c r="E247" s="9">
        <f>[2]หน้าผ้า!G256</f>
        <v>20</v>
      </c>
      <c r="F247" s="9">
        <f>[2]หน้าผ้า!H256</f>
        <v>37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80</v>
      </c>
      <c r="J247" s="9" t="str">
        <f>[2]หน้าผ้า!M256</f>
        <v>+</v>
      </c>
      <c r="K247" s="9">
        <f>[2]หน้าผ้า!N256</f>
        <v>0</v>
      </c>
      <c r="L247" s="9" t="str">
        <f>[2]หน้าผ้า!R256</f>
        <v>บิด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 xml:space="preserve">300กระสอบแบนเต็มใบ </v>
      </c>
      <c r="T247" s="12">
        <f>[2]หน้าผ้า!X256</f>
        <v>45980</v>
      </c>
      <c r="U247" s="11">
        <f>[2]หน้าผ้า!AA256</f>
        <v>10000</v>
      </c>
      <c r="V247" s="10">
        <f>[2]หน้าผ้า!AJ256</f>
        <v>0</v>
      </c>
      <c r="W247" s="10">
        <f>[2]หน้าผ้า!AL256</f>
        <v>10000</v>
      </c>
      <c r="X247" s="10">
        <f>[2]หน้าผ้า!AM256</f>
        <v>0</v>
      </c>
      <c r="Y247" s="10">
        <f>[2]หน้าผ้า!AN256</f>
        <v>10500</v>
      </c>
      <c r="Z247" s="9" t="str">
        <f>[2]หน้าผ้า!AO256</f>
        <v>WSWT2025850</v>
      </c>
      <c r="AA247" s="8">
        <f>[2]หน้าผ้า!AQ256</f>
        <v>10756.900000000001</v>
      </c>
      <c r="AB247" s="8">
        <f>[2]หน้าผ้า!AR256</f>
        <v>0</v>
      </c>
      <c r="AC247" s="8">
        <f>[2]หน้าผ้า!AS256</f>
        <v>10756.900000000001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รอตัด</v>
      </c>
      <c r="AH247" s="1" t="str">
        <f>[2]หน้าผ้า!DL256</f>
        <v>P7</v>
      </c>
      <c r="AI247" s="1">
        <f>[2]หน้าผ้า!DM256</f>
        <v>2</v>
      </c>
      <c r="AJ247" s="3">
        <f>[2]หน้าผ้า!DN256</f>
        <v>45980</v>
      </c>
      <c r="AK247" s="3">
        <f>[2]หน้าผ้า!DQ256</f>
        <v>0</v>
      </c>
      <c r="AL247" s="3">
        <f>[2]หน้าผ้า!DR256</f>
        <v>45971</v>
      </c>
      <c r="AM247" s="3">
        <f>[2]หน้าผ้า!DS256</f>
        <v>45978</v>
      </c>
      <c r="AN247" s="3">
        <f>[2]หน้าผ้า!DT256</f>
        <v>45979</v>
      </c>
      <c r="AO247" s="3">
        <f>[2]หน้าผ้า!DU256</f>
        <v>45979</v>
      </c>
      <c r="AP247" s="3">
        <f>[2]หน้าผ้า!DP256</f>
        <v>45975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WRWT25850/WRWT25800</v>
      </c>
      <c r="BD247" s="56">
        <f>[2]หน้าผ้า!CA256</f>
        <v>847.40467777777781</v>
      </c>
    </row>
    <row r="248" spans="1:56" ht="27.75" customHeight="1" x14ac:dyDescent="0.45">
      <c r="A248" s="3">
        <f>[2]หน้าผ้า!C257</f>
        <v>45916</v>
      </c>
      <c r="B248" s="14" t="str">
        <f>[2]หน้าผ้า!B257</f>
        <v>MK68-001118</v>
      </c>
      <c r="C248" s="9" t="str">
        <f>[2]หน้าผ้า!E257</f>
        <v>บจก.ซันฟีด</v>
      </c>
      <c r="D248" s="13" t="str">
        <f>[2]หน้าผ้า!F257</f>
        <v>แถบส้ม</v>
      </c>
      <c r="E248" s="9">
        <f>[2]หน้าผ้า!G257</f>
        <v>20</v>
      </c>
      <c r="F248" s="9">
        <f>[2]หน้าผ้า!H257</f>
        <v>38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82</v>
      </c>
      <c r="J248" s="9" t="str">
        <f>[2]หน้าผ้า!M257</f>
        <v>+</v>
      </c>
      <c r="K248" s="9">
        <f>[2]หน้าผ้า!N257</f>
        <v>0</v>
      </c>
      <c r="L248" s="9" t="str">
        <f>[2]หน้าผ้า!R257</f>
        <v>บิด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>
        <f>[2]หน้าผ้า!X257</f>
        <v>45980</v>
      </c>
      <c r="U248" s="11">
        <f>[2]หน้าผ้า!AA257</f>
        <v>5000</v>
      </c>
      <c r="V248" s="10">
        <f>[2]หน้าผ้า!AJ257</f>
        <v>0</v>
      </c>
      <c r="W248" s="10">
        <f>[2]หน้าผ้า!AL257</f>
        <v>5000</v>
      </c>
      <c r="X248" s="10">
        <f>[2]หน้าผ้า!AM257</f>
        <v>0</v>
      </c>
      <c r="Y248" s="10">
        <f>[2]หน้าผ้า!AN257</f>
        <v>5250</v>
      </c>
      <c r="Z248" s="9" t="str">
        <f>[2]หน้าผ้า!AO257</f>
        <v>WSWT2025850</v>
      </c>
      <c r="AA248" s="8">
        <f>[2]หน้าผ้า!AQ257</f>
        <v>5518.15</v>
      </c>
      <c r="AB248" s="8">
        <f>[2]หน้าผ้า!AR257</f>
        <v>0</v>
      </c>
      <c r="AC248" s="8">
        <f>[2]หน้าผ้า!AS257</f>
        <v>5518.15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P7</v>
      </c>
      <c r="AI248" s="1">
        <f>[2]หน้าผ้า!DM257</f>
        <v>2</v>
      </c>
      <c r="AJ248" s="3">
        <f>[2]หน้าผ้า!DN257</f>
        <v>45980</v>
      </c>
      <c r="AK248" s="3">
        <f>[2]หน้าผ้า!DQ257</f>
        <v>0</v>
      </c>
      <c r="AL248" s="3">
        <f>[2]หน้าผ้า!DR257</f>
        <v>45971</v>
      </c>
      <c r="AM248" s="3">
        <f>[2]หน้าผ้า!DS257</f>
        <v>45978</v>
      </c>
      <c r="AN248" s="3">
        <f>[2]หน้าผ้า!DT257</f>
        <v>45979</v>
      </c>
      <c r="AO248" s="3">
        <f>[2]หน้าผ้า!DU257</f>
        <v>45979</v>
      </c>
      <c r="AP248" s="3">
        <f>[2]หน้าผ้า!DP257</f>
        <v>45975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WRWT25850/WRWT25800</v>
      </c>
      <c r="BD248" s="56">
        <f>[2]หน้าผ้า!CA257</f>
        <v>434.7075944444444</v>
      </c>
    </row>
    <row r="249" spans="1:56" ht="27.75" customHeight="1" x14ac:dyDescent="0.45">
      <c r="A249" s="3">
        <f>[2]หน้าผ้า!C258</f>
        <v>45916</v>
      </c>
      <c r="B249" s="14" t="str">
        <f>[2]หน้าผ้า!B258</f>
        <v>MK68-001118</v>
      </c>
      <c r="C249" s="9" t="str">
        <f>[2]หน้าผ้า!E258</f>
        <v>บจก.ซันฟีด</v>
      </c>
      <c r="D249" s="13" t="str">
        <f>[2]หน้าผ้า!F258</f>
        <v>915 เอ็ม</v>
      </c>
      <c r="E249" s="9">
        <f>[2]หน้าผ้า!G258</f>
        <v>20</v>
      </c>
      <c r="F249" s="9">
        <f>[2]หน้าผ้า!H258</f>
        <v>39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84</v>
      </c>
      <c r="J249" s="9" t="str">
        <f>[2]หน้าผ้า!M258</f>
        <v>+</v>
      </c>
      <c r="K249" s="9">
        <f>[2]หน้าผ้า!N258</f>
        <v>0</v>
      </c>
      <c r="L249" s="9" t="str">
        <f>[2]หน้าผ้า!R258</f>
        <v>ไม่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 xml:space="preserve">300กระสอบแบนเต็มใบ </v>
      </c>
      <c r="T249" s="12">
        <f>[2]หน้าผ้า!X258</f>
        <v>45980</v>
      </c>
      <c r="U249" s="11">
        <f>[2]หน้าผ้า!AA258</f>
        <v>5000</v>
      </c>
      <c r="V249" s="10">
        <f>[2]หน้าผ้า!AJ258</f>
        <v>0</v>
      </c>
      <c r="W249" s="10">
        <f>[2]หน้าผ้า!AL258</f>
        <v>5000</v>
      </c>
      <c r="X249" s="10">
        <f>[2]หน้าผ้า!AM258</f>
        <v>0</v>
      </c>
      <c r="Y249" s="10">
        <f>[2]หน้าผ้า!AN258</f>
        <v>5250</v>
      </c>
      <c r="Z249" s="9" t="str">
        <f>[2]หน้าผ้า!AO258</f>
        <v>WSWT2025850</v>
      </c>
      <c r="AA249" s="8">
        <f>[2]หน้าผ้า!AQ258</f>
        <v>5657.85</v>
      </c>
      <c r="AB249" s="8">
        <f>[2]หน้าผ้า!AR258</f>
        <v>0</v>
      </c>
      <c r="AC249" s="8">
        <f>[2]หน้าผ้า!AS258</f>
        <v>5657.85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P7</v>
      </c>
      <c r="AI249" s="1">
        <f>[2]หน้าผ้า!DM258</f>
        <v>2</v>
      </c>
      <c r="AJ249" s="3">
        <f>[2]หน้าผ้า!DN258</f>
        <v>45980</v>
      </c>
      <c r="AK249" s="3">
        <f>[2]หน้าผ้า!DQ258</f>
        <v>0</v>
      </c>
      <c r="AL249" s="3">
        <f>[2]หน้าผ้า!DR258</f>
        <v>45971</v>
      </c>
      <c r="AM249" s="3">
        <f>[2]หน้าผ้า!DS258</f>
        <v>45978</v>
      </c>
      <c r="AN249" s="3">
        <f>[2]หน้าผ้า!DT258</f>
        <v>45979</v>
      </c>
      <c r="AO249" s="3">
        <f>[2]หน้าผ้า!DU258</f>
        <v>45979</v>
      </c>
      <c r="AP249" s="3">
        <f>[2]หน้าผ้า!DP258</f>
        <v>45975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WRWT25850/WRWT25800</v>
      </c>
      <c r="BD249" s="56">
        <f>[2]หน้าผ้า!CA258</f>
        <v>445.71285000000012</v>
      </c>
    </row>
    <row r="250" spans="1:56" ht="27.75" customHeight="1" x14ac:dyDescent="0.45">
      <c r="A250" s="3">
        <f>[2]หน้าผ้า!C259</f>
        <v>45916</v>
      </c>
      <c r="B250" s="14" t="str">
        <f>[2]หน้าผ้า!B259</f>
        <v>MK68-001118</v>
      </c>
      <c r="C250" s="9" t="str">
        <f>[2]หน้าผ้า!E259</f>
        <v>บจก.ซันฟีด</v>
      </c>
      <c r="D250" s="13" t="str">
        <f>[2]หน้าผ้า!F259</f>
        <v>ไก่เนื้อ เบอร์1</v>
      </c>
      <c r="E250" s="9">
        <f>[2]หน้าผ้า!G259</f>
        <v>20</v>
      </c>
      <c r="F250" s="9">
        <f>[2]หน้าผ้า!H259</f>
        <v>39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84</v>
      </c>
      <c r="J250" s="9" t="str">
        <f>[2]หน้าผ้า!M259</f>
        <v>+</v>
      </c>
      <c r="K250" s="9">
        <f>[2]หน้าผ้า!N259</f>
        <v>0</v>
      </c>
      <c r="L250" s="9" t="str">
        <f>[2]หน้าผ้า!R259</f>
        <v>บิด</v>
      </c>
      <c r="M250" s="10" t="str">
        <f>[2]หน้าผ้า!T259</f>
        <v>ไม่สวมถุงใน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 t="str">
        <f>[2]หน้าผ้า!Z259</f>
        <v xml:space="preserve">300กระสอบแบนเต็มใบ </v>
      </c>
      <c r="T250" s="12">
        <f>[2]หน้าผ้า!X259</f>
        <v>45981</v>
      </c>
      <c r="U250" s="11">
        <f>[2]หน้าผ้า!AA259</f>
        <v>2500</v>
      </c>
      <c r="V250" s="10">
        <f>[2]หน้าผ้า!AJ259</f>
        <v>0</v>
      </c>
      <c r="W250" s="10">
        <f>[2]หน้าผ้า!AL259</f>
        <v>2500</v>
      </c>
      <c r="X250" s="10">
        <f>[2]หน้าผ้า!AM259</f>
        <v>2550</v>
      </c>
      <c r="Y250" s="10">
        <f>[2]หน้าผ้า!AN259</f>
        <v>0</v>
      </c>
      <c r="Z250" s="9" t="str">
        <f>[2]หน้าผ้า!AO259</f>
        <v>WSWT2025850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P7</v>
      </c>
      <c r="AI250" s="1">
        <f>[2]หน้าผ้า!DM259</f>
        <v>2</v>
      </c>
      <c r="AJ250" s="3">
        <f>[2]หน้าผ้า!DN259</f>
        <v>45981</v>
      </c>
      <c r="AK250" s="3">
        <f>[2]หน้าผ้า!DQ259</f>
        <v>0</v>
      </c>
      <c r="AL250" s="3">
        <f>[2]หน้าผ้า!DR259</f>
        <v>45972</v>
      </c>
      <c r="AM250" s="3">
        <f>[2]หน้าผ้า!DS259</f>
        <v>45979</v>
      </c>
      <c r="AN250" s="3">
        <f>[2]หน้าผ้า!DT259</f>
        <v>45980</v>
      </c>
      <c r="AO250" s="3">
        <f>[2]หน้าผ้า!DU259</f>
        <v>45980</v>
      </c>
      <c r="AP250" s="3">
        <f>[2]หน้าผ้า!DP259</f>
        <v>45976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WRWT25850/WRWT25800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45916</v>
      </c>
      <c r="B251" s="14" t="str">
        <f>[2]หน้าผ้า!B260</f>
        <v>MK68-001118</v>
      </c>
      <c r="C251" s="9" t="str">
        <f>[2]หน้าผ้า!E260</f>
        <v>บจก.ซันฟีด</v>
      </c>
      <c r="D251" s="13">
        <f>[2]หน้าผ้า!F260</f>
        <v>935</v>
      </c>
      <c r="E251" s="9">
        <f>[2]หน้าผ้า!G260</f>
        <v>20</v>
      </c>
      <c r="F251" s="9">
        <f>[2]หน้าผ้า!H260</f>
        <v>37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80</v>
      </c>
      <c r="J251" s="9" t="str">
        <f>[2]หน้าผ้า!M260</f>
        <v>+</v>
      </c>
      <c r="K251" s="9">
        <f>[2]หน้าผ้า!N260</f>
        <v>0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>
        <f>[2]หน้าผ้า!X260</f>
        <v>45981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>WSWT2025850</v>
      </c>
      <c r="AA251" s="8">
        <f>[2]หน้าผ้า!AQ260</f>
        <v>10756.900000000001</v>
      </c>
      <c r="AB251" s="8">
        <f>[2]หน้าผ้า!AR260</f>
        <v>0</v>
      </c>
      <c r="AC251" s="8">
        <f>[2]หน้าผ้า!AS260</f>
        <v>10756.900000000001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พร้อมส่ง</v>
      </c>
      <c r="AH251" s="1" t="str">
        <f>[2]หน้าผ้า!DL260</f>
        <v>P7</v>
      </c>
      <c r="AI251" s="1">
        <f>[2]หน้าผ้า!DM260</f>
        <v>2</v>
      </c>
      <c r="AJ251" s="3">
        <f>[2]หน้าผ้า!DN260</f>
        <v>45981</v>
      </c>
      <c r="AK251" s="3">
        <f>[2]หน้าผ้า!DQ260</f>
        <v>0</v>
      </c>
      <c r="AL251" s="3">
        <f>[2]หน้าผ้า!DR260</f>
        <v>45972</v>
      </c>
      <c r="AM251" s="3">
        <f>[2]หน้าผ้า!DS260</f>
        <v>45979</v>
      </c>
      <c r="AN251" s="3">
        <f>[2]หน้าผ้า!DT260</f>
        <v>45980</v>
      </c>
      <c r="AO251" s="3">
        <f>[2]หน้าผ้า!DU260</f>
        <v>45980</v>
      </c>
      <c r="AP251" s="3">
        <f>[2]หน้าผ้า!DP260</f>
        <v>45976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WRWT25850/WRWT25800</v>
      </c>
      <c r="BD251" s="56">
        <f>[2]หน้าผ้า!CA260</f>
        <v>847.40467777777781</v>
      </c>
    </row>
    <row r="252" spans="1:56" ht="27.75" customHeight="1" x14ac:dyDescent="0.45">
      <c r="A252" s="3">
        <f>[2]หน้าผ้า!C261</f>
        <v>45916</v>
      </c>
      <c r="B252" s="14" t="str">
        <f>[2]หน้าผ้า!B261</f>
        <v>MK68-001118</v>
      </c>
      <c r="C252" s="9" t="str">
        <f>[2]หน้าผ้า!E261</f>
        <v>บจก.ซันฟีด</v>
      </c>
      <c r="D252" s="13">
        <f>[2]หน้าผ้า!F261</f>
        <v>959</v>
      </c>
      <c r="E252" s="9">
        <f>[2]หน้าผ้า!G261</f>
        <v>20</v>
      </c>
      <c r="F252" s="9">
        <f>[2]หน้าผ้า!H261</f>
        <v>38</v>
      </c>
      <c r="G252" s="9" t="str">
        <f>[2]หน้าผ้า!I261</f>
        <v>ขาว</v>
      </c>
      <c r="H252" s="9">
        <f>[2]หน้าผ้า!J261</f>
        <v>0</v>
      </c>
      <c r="I252" s="9">
        <f>[2]หน้าผ้า!L261</f>
        <v>82</v>
      </c>
      <c r="J252" s="9" t="str">
        <f>[2]หน้าผ้า!M261</f>
        <v>+</v>
      </c>
      <c r="K252" s="9">
        <f>[2]หน้าผ้า!N261</f>
        <v>0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 xml:space="preserve">300กระสอบแบนเต็มใบ </v>
      </c>
      <c r="T252" s="12">
        <f>[2]หน้าผ้า!X261</f>
        <v>45981</v>
      </c>
      <c r="U252" s="11">
        <f>[2]หน้าผ้า!AA261</f>
        <v>2500</v>
      </c>
      <c r="V252" s="10">
        <f>[2]หน้าผ้า!AJ261</f>
        <v>0</v>
      </c>
      <c r="W252" s="10">
        <f>[2]หน้าผ้า!AL261</f>
        <v>2500</v>
      </c>
      <c r="X252" s="10">
        <f>[2]หน้าผ้า!AM261</f>
        <v>0</v>
      </c>
      <c r="Y252" s="10">
        <f>[2]หน้าผ้า!AN261</f>
        <v>2625</v>
      </c>
      <c r="Z252" s="9" t="str">
        <f>[2]หน้าผ้า!AO261</f>
        <v>WSWT2025850</v>
      </c>
      <c r="AA252" s="8">
        <f>[2]หน้าผ้า!AQ261</f>
        <v>2759.0749999999998</v>
      </c>
      <c r="AB252" s="8">
        <f>[2]หน้าผ้า!AR261</f>
        <v>0</v>
      </c>
      <c r="AC252" s="8">
        <f>[2]หน้าผ้า!AS261</f>
        <v>2759.0749999999998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P7</v>
      </c>
      <c r="AI252" s="1">
        <f>[2]หน้าผ้า!DM261</f>
        <v>2</v>
      </c>
      <c r="AJ252" s="3">
        <f>[2]หน้าผ้า!DN261</f>
        <v>45981</v>
      </c>
      <c r="AK252" s="3">
        <f>[2]หน้าผ้า!DQ261</f>
        <v>0</v>
      </c>
      <c r="AL252" s="3">
        <f>[2]หน้าผ้า!DR261</f>
        <v>45972</v>
      </c>
      <c r="AM252" s="3">
        <f>[2]หน้าผ้า!DS261</f>
        <v>45979</v>
      </c>
      <c r="AN252" s="3">
        <f>[2]หน้าผ้า!DT261</f>
        <v>45980</v>
      </c>
      <c r="AO252" s="3">
        <f>[2]หน้าผ้า!DU261</f>
        <v>45980</v>
      </c>
      <c r="AP252" s="3">
        <f>[2]หน้าผ้า!DP261</f>
        <v>45976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WRWT25850/WRWT25800</v>
      </c>
      <c r="BD252" s="56">
        <f>[2]หน้าผ้า!CA261</f>
        <v>217.3537972222222</v>
      </c>
    </row>
    <row r="253" spans="1:56" ht="27.75" customHeight="1" x14ac:dyDescent="0.45">
      <c r="A253" s="3">
        <f>[2]หน้าผ้า!C262</f>
        <v>45916</v>
      </c>
      <c r="B253" s="14" t="str">
        <f>[2]หน้าผ้า!B262</f>
        <v>MK68-001118</v>
      </c>
      <c r="C253" s="9" t="str">
        <f>[2]หน้าผ้า!E262</f>
        <v>บจก.ซันฟีด</v>
      </c>
      <c r="D253" s="13" t="str">
        <f>[2]หน้าผ้า!F262</f>
        <v>915 พี</v>
      </c>
      <c r="E253" s="9">
        <f>[2]หน้าผ้า!G262</f>
        <v>20</v>
      </c>
      <c r="F253" s="9">
        <f>[2]หน้าผ้า!H262</f>
        <v>39</v>
      </c>
      <c r="G253" s="9" t="str">
        <f>[2]หน้าผ้า!I262</f>
        <v>ขาว</v>
      </c>
      <c r="H253" s="9">
        <f>[2]หน้าผ้า!J262</f>
        <v>0</v>
      </c>
      <c r="I253" s="9">
        <f>[2]หน้าผ้า!L262</f>
        <v>84</v>
      </c>
      <c r="J253" s="9" t="str">
        <f>[2]หน้าผ้า!M262</f>
        <v>+</v>
      </c>
      <c r="K253" s="9">
        <f>[2]หน้าผ้า!N262</f>
        <v>0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>
        <f>[2]หน้าผ้า!X262</f>
        <v>45981</v>
      </c>
      <c r="U253" s="11">
        <f>[2]หน้าผ้า!AA262</f>
        <v>7500</v>
      </c>
      <c r="V253" s="10">
        <f>[2]หน้าผ้า!AJ262</f>
        <v>0</v>
      </c>
      <c r="W253" s="10">
        <f>[2]หน้าผ้า!AL262</f>
        <v>7500</v>
      </c>
      <c r="X253" s="10">
        <f>[2]หน้าผ้า!AM262</f>
        <v>0</v>
      </c>
      <c r="Y253" s="10">
        <f>[2]หน้าผ้า!AN262</f>
        <v>7875</v>
      </c>
      <c r="Z253" s="9" t="str">
        <f>[2]หน้าผ้า!AO262</f>
        <v>WSWT2025850</v>
      </c>
      <c r="AA253" s="8">
        <f>[2]หน้าผ้า!AQ262</f>
        <v>8486.7750000000015</v>
      </c>
      <c r="AB253" s="8">
        <f>[2]หน้าผ้า!AR262</f>
        <v>0</v>
      </c>
      <c r="AC253" s="8">
        <f>[2]หน้าผ้า!AS262</f>
        <v>8486.7750000000015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P7</v>
      </c>
      <c r="AI253" s="1">
        <f>[2]หน้าผ้า!DM262</f>
        <v>2</v>
      </c>
      <c r="AJ253" s="3">
        <f>[2]หน้าผ้า!DN262</f>
        <v>45981</v>
      </c>
      <c r="AK253" s="3">
        <f>[2]หน้าผ้า!DQ262</f>
        <v>0</v>
      </c>
      <c r="AL253" s="3">
        <f>[2]หน้าผ้า!DR262</f>
        <v>45972</v>
      </c>
      <c r="AM253" s="3">
        <f>[2]หน้าผ้า!DS262</f>
        <v>45979</v>
      </c>
      <c r="AN253" s="3">
        <f>[2]หน้าผ้า!DT262</f>
        <v>45980</v>
      </c>
      <c r="AO253" s="3">
        <f>[2]หน้าผ้า!DU262</f>
        <v>45980</v>
      </c>
      <c r="AP253" s="3">
        <f>[2]หน้าผ้า!DP262</f>
        <v>45976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WRWT25850/WRWT25800</v>
      </c>
      <c r="BD253" s="56">
        <f>[2]หน้าผ้า!CA262</f>
        <v>668.56927500000018</v>
      </c>
    </row>
    <row r="254" spans="1:56" ht="27.75" customHeight="1" x14ac:dyDescent="0.45">
      <c r="A254" s="3">
        <f>[2]หน้าผ้า!C263</f>
        <v>45916</v>
      </c>
      <c r="B254" s="14" t="str">
        <f>[2]หน้าผ้า!B263</f>
        <v>MK68-001118</v>
      </c>
      <c r="C254" s="9" t="str">
        <f>[2]หน้าผ้า!E263</f>
        <v>บจก.ซันฟีด</v>
      </c>
      <c r="D254" s="13">
        <f>[2]หน้าผ้า!F263</f>
        <v>21</v>
      </c>
      <c r="E254" s="9">
        <f>[2]หน้าผ้า!G263</f>
        <v>20</v>
      </c>
      <c r="F254" s="9">
        <f>[2]หน้าผ้า!H263</f>
        <v>39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84</v>
      </c>
      <c r="J254" s="9" t="str">
        <f>[2]หน้าผ้า!M263</f>
        <v>+</v>
      </c>
      <c r="K254" s="9">
        <f>[2]หน้าผ้า!N263</f>
        <v>0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 xml:space="preserve">300กระสอบแบนเต็มใบ </v>
      </c>
      <c r="T254" s="12">
        <f>[2]หน้าผ้า!X263</f>
        <v>45982</v>
      </c>
      <c r="U254" s="11">
        <f>[2]หน้าผ้า!AA263</f>
        <v>2500</v>
      </c>
      <c r="V254" s="10">
        <f>[2]หน้าผ้า!AJ263</f>
        <v>1907</v>
      </c>
      <c r="W254" s="10">
        <f>[2]หน้าผ้า!AL263</f>
        <v>593</v>
      </c>
      <c r="X254" s="10">
        <f>[2]หน้าผ้า!AM263</f>
        <v>2686</v>
      </c>
      <c r="Y254" s="10">
        <f>[2]หน้าผ้า!AN263</f>
        <v>0</v>
      </c>
      <c r="Z254" s="9" t="str">
        <f>[2]หน้าผ้า!AO263</f>
        <v>WSWT2025850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P7</v>
      </c>
      <c r="AI254" s="1">
        <f>[2]หน้าผ้า!DM263</f>
        <v>2</v>
      </c>
      <c r="AJ254" s="3">
        <f>[2]หน้าผ้า!DN263</f>
        <v>45982</v>
      </c>
      <c r="AK254" s="3">
        <f>[2]หน้าผ้า!DQ263</f>
        <v>0</v>
      </c>
      <c r="AL254" s="3">
        <f>[2]หน้าผ้า!DR263</f>
        <v>45973</v>
      </c>
      <c r="AM254" s="3">
        <f>[2]หน้าผ้า!DS263</f>
        <v>45980</v>
      </c>
      <c r="AN254" s="3">
        <f>[2]หน้าผ้า!DT263</f>
        <v>45981</v>
      </c>
      <c r="AO254" s="3">
        <f>[2]หน้าผ้า!DU263</f>
        <v>45981</v>
      </c>
      <c r="AP254" s="3">
        <f>[2]หน้าผ้า!DP263</f>
        <v>45977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WRWT25850/WRWT25800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45916</v>
      </c>
      <c r="B255" s="14" t="str">
        <f>[2]หน้าผ้า!B264</f>
        <v>MK68-001118</v>
      </c>
      <c r="C255" s="9" t="str">
        <f>[2]หน้าผ้า!E264</f>
        <v>บจก.ซันฟีด</v>
      </c>
      <c r="D255" s="13" t="str">
        <f>[2]หน้าผ้า!F264</f>
        <v>935 แอล</v>
      </c>
      <c r="E255" s="9">
        <f>[2]หน้าผ้า!G264</f>
        <v>20</v>
      </c>
      <c r="F255" s="9">
        <f>[2]หน้าผ้า!H264</f>
        <v>37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80</v>
      </c>
      <c r="J255" s="9" t="str">
        <f>[2]หน้าผ้า!M264</f>
        <v>+</v>
      </c>
      <c r="K255" s="9">
        <f>[2]หน้าผ้า!N264</f>
        <v>0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 xml:space="preserve">300กระสอบแบนเต็มใบ </v>
      </c>
      <c r="T255" s="12">
        <f>[2]หน้าผ้า!X264</f>
        <v>45982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WSWT2025850</v>
      </c>
      <c r="AA255" s="8">
        <f>[2]หน้าผ้า!AQ264</f>
        <v>5378.4500000000007</v>
      </c>
      <c r="AB255" s="8">
        <f>[2]หน้าผ้า!AR264</f>
        <v>0</v>
      </c>
      <c r="AC255" s="8">
        <f>[2]หน้าผ้า!AS264</f>
        <v>5378.4500000000007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P7</v>
      </c>
      <c r="AI255" s="1">
        <f>[2]หน้าผ้า!DM264</f>
        <v>2</v>
      </c>
      <c r="AJ255" s="3">
        <f>[2]หน้าผ้า!DN264</f>
        <v>45982</v>
      </c>
      <c r="AK255" s="3">
        <f>[2]หน้าผ้า!DQ264</f>
        <v>0</v>
      </c>
      <c r="AL255" s="3">
        <f>[2]หน้าผ้า!DR264</f>
        <v>45973</v>
      </c>
      <c r="AM255" s="3">
        <f>[2]หน้าผ้า!DS264</f>
        <v>45980</v>
      </c>
      <c r="AN255" s="3">
        <f>[2]หน้าผ้า!DT264</f>
        <v>45981</v>
      </c>
      <c r="AO255" s="3">
        <f>[2]หน้าผ้า!DU264</f>
        <v>45981</v>
      </c>
      <c r="AP255" s="3">
        <f>[2]หน้าผ้า!DP264</f>
        <v>45977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WRWT25850/WRWT25800</v>
      </c>
      <c r="BD255" s="56">
        <f>[2]หน้าผ้า!CA264</f>
        <v>423.7023388888889</v>
      </c>
    </row>
    <row r="256" spans="1:56" ht="27.75" customHeight="1" x14ac:dyDescent="0.45">
      <c r="A256" s="3">
        <f>[2]หน้าผ้า!C265</f>
        <v>45916</v>
      </c>
      <c r="B256" s="14" t="str">
        <f>[2]หน้าผ้า!B265</f>
        <v>MK68-001118</v>
      </c>
      <c r="C256" s="9" t="str">
        <f>[2]หน้าผ้า!E265</f>
        <v>บจก.ซันฟีด</v>
      </c>
      <c r="D256" s="13" t="str">
        <f>[2]หน้าผ้า!F265</f>
        <v>935 เอ</v>
      </c>
      <c r="E256" s="9">
        <f>[2]หน้าผ้า!G265</f>
        <v>20</v>
      </c>
      <c r="F256" s="9">
        <f>[2]หน้าผ้า!H265</f>
        <v>37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80</v>
      </c>
      <c r="J256" s="9" t="str">
        <f>[2]หน้าผ้า!M265</f>
        <v>+</v>
      </c>
      <c r="K256" s="9">
        <f>[2]หน้าผ้า!N265</f>
        <v>0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 xml:space="preserve">300กระสอบแบนเต็มใบ </v>
      </c>
      <c r="T256" s="12">
        <f>[2]หน้าผ้า!X265</f>
        <v>45982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0</v>
      </c>
      <c r="Y256" s="10">
        <f>[2]หน้าผ้า!AN265</f>
        <v>5250</v>
      </c>
      <c r="Z256" s="9" t="str">
        <f>[2]หน้าผ้า!AO265</f>
        <v>WSWT2025850</v>
      </c>
      <c r="AA256" s="8">
        <f>[2]หน้าผ้า!AQ265</f>
        <v>5378.4500000000007</v>
      </c>
      <c r="AB256" s="8">
        <f>[2]หน้าผ้า!AR265</f>
        <v>0</v>
      </c>
      <c r="AC256" s="8">
        <f>[2]หน้าผ้า!AS265</f>
        <v>5378.4500000000007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P7</v>
      </c>
      <c r="AI256" s="1">
        <f>[2]หน้าผ้า!DM265</f>
        <v>2</v>
      </c>
      <c r="AJ256" s="3">
        <f>[2]หน้าผ้า!DN265</f>
        <v>45982</v>
      </c>
      <c r="AK256" s="3">
        <f>[2]หน้าผ้า!DQ265</f>
        <v>0</v>
      </c>
      <c r="AL256" s="3">
        <f>[2]หน้าผ้า!DR265</f>
        <v>45973</v>
      </c>
      <c r="AM256" s="3">
        <f>[2]หน้าผ้า!DS265</f>
        <v>45980</v>
      </c>
      <c r="AN256" s="3">
        <f>[2]หน้าผ้า!DT265</f>
        <v>45981</v>
      </c>
      <c r="AO256" s="3">
        <f>[2]หน้าผ้า!DU265</f>
        <v>45981</v>
      </c>
      <c r="AP256" s="3">
        <f>[2]หน้าผ้า!DP265</f>
        <v>45977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WRWT25850/WRWT25800</v>
      </c>
      <c r="BD256" s="56">
        <f>[2]หน้าผ้า!CA265</f>
        <v>423.7023388888889</v>
      </c>
    </row>
    <row r="257" spans="1:56" ht="27.75" customHeight="1" x14ac:dyDescent="0.45">
      <c r="A257" s="3">
        <f>[2]หน้าผ้า!C266</f>
        <v>45916</v>
      </c>
      <c r="B257" s="14" t="str">
        <f>[2]หน้าผ้า!B266</f>
        <v>MK68-001118</v>
      </c>
      <c r="C257" s="9" t="str">
        <f>[2]หน้าผ้า!E266</f>
        <v>บจก.ซันฟีด</v>
      </c>
      <c r="D257" s="13" t="str">
        <f>[2]หน้าผ้า!F266</f>
        <v>915 เอ็ม</v>
      </c>
      <c r="E257" s="9">
        <f>[2]หน้าผ้า!G266</f>
        <v>20</v>
      </c>
      <c r="F257" s="9">
        <f>[2]หน้าผ้า!H266</f>
        <v>39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84</v>
      </c>
      <c r="J257" s="9" t="str">
        <f>[2]หน้าผ้า!M266</f>
        <v>+</v>
      </c>
      <c r="K257" s="9">
        <f>[2]หน้าผ้า!N266</f>
        <v>0</v>
      </c>
      <c r="L257" s="9" t="str">
        <f>[2]หน้าผ้า!R266</f>
        <v>ไม่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 xml:space="preserve">300กระสอบแบนเต็มใบ </v>
      </c>
      <c r="T257" s="12">
        <f>[2]หน้าผ้า!X266</f>
        <v>45982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0</v>
      </c>
      <c r="Y257" s="10">
        <f>[2]หน้าผ้า!AN266</f>
        <v>5250</v>
      </c>
      <c r="Z257" s="9" t="str">
        <f>[2]หน้าผ้า!AO266</f>
        <v>WSWT2025850</v>
      </c>
      <c r="AA257" s="8">
        <f>[2]หน้าผ้า!AQ266</f>
        <v>5657.85</v>
      </c>
      <c r="AB257" s="8">
        <f>[2]หน้าผ้า!AR266</f>
        <v>0</v>
      </c>
      <c r="AC257" s="8">
        <f>[2]หน้าผ้า!AS266</f>
        <v>5657.85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P7</v>
      </c>
      <c r="AI257" s="1">
        <f>[2]หน้าผ้า!DM266</f>
        <v>2</v>
      </c>
      <c r="AJ257" s="3">
        <f>[2]หน้าผ้า!DN266</f>
        <v>45982</v>
      </c>
      <c r="AK257" s="3">
        <f>[2]หน้าผ้า!DQ266</f>
        <v>0</v>
      </c>
      <c r="AL257" s="3">
        <f>[2]หน้าผ้า!DR266</f>
        <v>45973</v>
      </c>
      <c r="AM257" s="3">
        <f>[2]หน้าผ้า!DS266</f>
        <v>45980</v>
      </c>
      <c r="AN257" s="3">
        <f>[2]หน้าผ้า!DT266</f>
        <v>45981</v>
      </c>
      <c r="AO257" s="3">
        <f>[2]หน้าผ้า!DU266</f>
        <v>45981</v>
      </c>
      <c r="AP257" s="3">
        <f>[2]หน้าผ้า!DP266</f>
        <v>45977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 t="str">
        <f>[2]หน้าผ้า!ED266</f>
        <v xml:space="preserve"> /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WRWT25850/WRWT25800</v>
      </c>
      <c r="BD257" s="56">
        <f>[2]หน้าผ้า!CA266</f>
        <v>445.71285000000012</v>
      </c>
    </row>
    <row r="258" spans="1:56" ht="27.75" customHeight="1" x14ac:dyDescent="0.45">
      <c r="A258" s="3">
        <f>[2]หน้าผ้า!C267</f>
        <v>45916</v>
      </c>
      <c r="B258" s="14" t="str">
        <f>[2]หน้าผ้า!B267</f>
        <v>MK68-001118</v>
      </c>
      <c r="C258" s="9" t="str">
        <f>[2]หน้าผ้า!E267</f>
        <v>บจก.ซันฟีด</v>
      </c>
      <c r="D258" s="13" t="str">
        <f>[2]หน้าผ้า!F267</f>
        <v>ไก่ไข่</v>
      </c>
      <c r="E258" s="9">
        <f>[2]หน้าผ้า!G267</f>
        <v>20</v>
      </c>
      <c r="F258" s="9">
        <f>[2]หน้าผ้า!H267</f>
        <v>39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84</v>
      </c>
      <c r="J258" s="9" t="str">
        <f>[2]หน้าผ้า!M267</f>
        <v>+</v>
      </c>
      <c r="K258" s="9">
        <f>[2]หน้าผ้า!N267</f>
        <v>0</v>
      </c>
      <c r="L258" s="9" t="str">
        <f>[2]หน้าผ้า!R267</f>
        <v>บิด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45985</v>
      </c>
      <c r="U258" s="11">
        <f>[2]หน้าผ้า!AA267</f>
        <v>4000</v>
      </c>
      <c r="V258" s="10">
        <f>[2]หน้าผ้า!AJ267</f>
        <v>0</v>
      </c>
      <c r="W258" s="10">
        <f>[2]หน้าผ้า!AL267</f>
        <v>4000</v>
      </c>
      <c r="X258" s="10">
        <f>[2]หน้าผ้า!AM267</f>
        <v>0</v>
      </c>
      <c r="Y258" s="10">
        <f>[2]หน้าผ้า!AN267</f>
        <v>4200</v>
      </c>
      <c r="Z258" s="9" t="str">
        <f>[2]หน้าผ้า!AO267</f>
        <v>WSWT2025850</v>
      </c>
      <c r="AA258" s="8">
        <f>[2]หน้าผ้า!AQ267</f>
        <v>4526.2800000000007</v>
      </c>
      <c r="AB258" s="8">
        <f>[2]หน้าผ้า!AR267</f>
        <v>0</v>
      </c>
      <c r="AC258" s="8">
        <f>[2]หน้าผ้า!AS267</f>
        <v>4526.2800000000007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ยังไม่ได้พิมพ์</v>
      </c>
      <c r="AH258" s="1" t="str">
        <f>[2]หน้าผ้า!DL267</f>
        <v>P7</v>
      </c>
      <c r="AI258" s="1">
        <f>[2]หน้าผ้า!DM267</f>
        <v>2</v>
      </c>
      <c r="AJ258" s="3">
        <f>[2]หน้าผ้า!DN267</f>
        <v>45985</v>
      </c>
      <c r="AK258" s="3">
        <f>[2]หน้าผ้า!DQ267</f>
        <v>0</v>
      </c>
      <c r="AL258" s="3">
        <f>[2]หน้าผ้า!DR267</f>
        <v>45976</v>
      </c>
      <c r="AM258" s="3">
        <f>[2]หน้าผ้า!DS267</f>
        <v>45983</v>
      </c>
      <c r="AN258" s="3">
        <f>[2]หน้าผ้า!DT267</f>
        <v>45984</v>
      </c>
      <c r="AO258" s="3">
        <f>[2]หน้าผ้า!DU267</f>
        <v>45984</v>
      </c>
      <c r="AP258" s="3">
        <f>[2]หน้าผ้า!DP267</f>
        <v>45980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WRWT25850/WRWT25800</v>
      </c>
      <c r="BD258" s="56">
        <f>[2]หน้าผ้า!CA267</f>
        <v>356.57028000000008</v>
      </c>
    </row>
    <row r="259" spans="1:56" ht="27.75" customHeight="1" x14ac:dyDescent="0.45">
      <c r="A259" s="3">
        <f>[2]หน้าผ้า!C268</f>
        <v>45916</v>
      </c>
      <c r="B259" s="14" t="str">
        <f>[2]หน้าผ้า!B268</f>
        <v>MK68-001118</v>
      </c>
      <c r="C259" s="9" t="str">
        <f>[2]หน้าผ้า!E268</f>
        <v>บจก.ซันฟีด</v>
      </c>
      <c r="D259" s="13" t="str">
        <f>[2]หน้าผ้า!F268</f>
        <v>935 เอ</v>
      </c>
      <c r="E259" s="9">
        <f>[2]หน้าผ้า!G268</f>
        <v>20</v>
      </c>
      <c r="F259" s="9">
        <f>[2]หน้าผ้า!H268</f>
        <v>37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80</v>
      </c>
      <c r="J259" s="9" t="str">
        <f>[2]หน้าผ้า!M268</f>
        <v>+</v>
      </c>
      <c r="K259" s="9">
        <f>[2]หน้าผ้า!N268</f>
        <v>0</v>
      </c>
      <c r="L259" s="9" t="str">
        <f>[2]หน้าผ้า!R268</f>
        <v>บิด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 xml:space="preserve">300กระสอบแบนเต็มใบ </v>
      </c>
      <c r="T259" s="12">
        <f>[2]หน้าผ้า!X268</f>
        <v>45985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0</v>
      </c>
      <c r="Y259" s="10">
        <f>[2]หน้าผ้า!AN268</f>
        <v>5250</v>
      </c>
      <c r="Z259" s="9" t="str">
        <f>[2]หน้าผ้า!AO268</f>
        <v>WSWT2025850</v>
      </c>
      <c r="AA259" s="8">
        <f>[2]หน้าผ้า!AQ268</f>
        <v>5378.4500000000007</v>
      </c>
      <c r="AB259" s="8">
        <f>[2]หน้าผ้า!AR268</f>
        <v>0</v>
      </c>
      <c r="AC259" s="8">
        <f>[2]หน้าผ้า!AS268</f>
        <v>5378.4500000000007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P7</v>
      </c>
      <c r="AI259" s="1">
        <f>[2]หน้าผ้า!DM268</f>
        <v>2</v>
      </c>
      <c r="AJ259" s="3">
        <f>[2]หน้าผ้า!DN268</f>
        <v>45985</v>
      </c>
      <c r="AK259" s="3">
        <f>[2]หน้าผ้า!DQ268</f>
        <v>0</v>
      </c>
      <c r="AL259" s="3">
        <f>[2]หน้าผ้า!DR268</f>
        <v>45976</v>
      </c>
      <c r="AM259" s="3">
        <f>[2]หน้าผ้า!DS268</f>
        <v>45983</v>
      </c>
      <c r="AN259" s="3">
        <f>[2]หน้าผ้า!DT268</f>
        <v>45984</v>
      </c>
      <c r="AO259" s="3">
        <f>[2]หน้าผ้า!DU268</f>
        <v>45984</v>
      </c>
      <c r="AP259" s="3">
        <f>[2]หน้าผ้า!DP268</f>
        <v>45980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WRWT25850/WRWT25800</v>
      </c>
      <c r="BD259" s="56">
        <f>[2]หน้าผ้า!CA268</f>
        <v>423.7023388888889</v>
      </c>
    </row>
    <row r="260" spans="1:56" ht="27.75" customHeight="1" x14ac:dyDescent="0.45">
      <c r="A260" s="3">
        <f>[2]หน้าผ้า!C269</f>
        <v>45916</v>
      </c>
      <c r="B260" s="14" t="str">
        <f>[2]หน้าผ้า!B269</f>
        <v>MK68-001118</v>
      </c>
      <c r="C260" s="9" t="str">
        <f>[2]หน้าผ้า!E269</f>
        <v>บจก.ซันฟีด</v>
      </c>
      <c r="D260" s="13">
        <f>[2]หน้าผ้า!F269</f>
        <v>932</v>
      </c>
      <c r="E260" s="9">
        <f>[2]หน้าผ้า!G269</f>
        <v>20</v>
      </c>
      <c r="F260" s="9">
        <f>[2]หน้าผ้า!H269</f>
        <v>38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82</v>
      </c>
      <c r="J260" s="9" t="str">
        <f>[2]หน้าผ้า!M269</f>
        <v>+</v>
      </c>
      <c r="K260" s="9">
        <f>[2]หน้าผ้า!N269</f>
        <v>0</v>
      </c>
      <c r="L260" s="9" t="str">
        <f>[2]หน้าผ้า!R269</f>
        <v>บิด</v>
      </c>
      <c r="M260" s="10" t="str">
        <f>[2]หน้าผ้า!T269</f>
        <v>ไม่สวมถุงใน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 t="str">
        <f>[2]หน้าผ้า!Z269</f>
        <v xml:space="preserve">300กระสอบแบนเต็มใบ </v>
      </c>
      <c r="T260" s="12">
        <f>[2]หน้าผ้า!X269</f>
        <v>45985</v>
      </c>
      <c r="U260" s="11">
        <f>[2]หน้าผ้า!AA269</f>
        <v>2500</v>
      </c>
      <c r="V260" s="10">
        <f>[2]หน้าผ้า!AJ269</f>
        <v>0</v>
      </c>
      <c r="W260" s="10">
        <f>[2]หน้าผ้า!AL269</f>
        <v>2500</v>
      </c>
      <c r="X260" s="10">
        <f>[2]หน้าผ้า!AM269</f>
        <v>0</v>
      </c>
      <c r="Y260" s="10">
        <f>[2]หน้าผ้า!AN269</f>
        <v>2625</v>
      </c>
      <c r="Z260" s="9" t="str">
        <f>[2]หน้าผ้า!AO269</f>
        <v>WSWT2025850</v>
      </c>
      <c r="AA260" s="8">
        <f>[2]หน้าผ้า!AQ269</f>
        <v>2759.0749999999998</v>
      </c>
      <c r="AB260" s="8">
        <f>[2]หน้าผ้า!AR269</f>
        <v>0</v>
      </c>
      <c r="AC260" s="8">
        <f>[2]หน้าผ้า!AS269</f>
        <v>2759.0749999999998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P7</v>
      </c>
      <c r="AI260" s="1">
        <f>[2]หน้าผ้า!DM269</f>
        <v>2</v>
      </c>
      <c r="AJ260" s="3">
        <f>[2]หน้าผ้า!DN269</f>
        <v>45985</v>
      </c>
      <c r="AK260" s="3">
        <f>[2]หน้าผ้า!DQ269</f>
        <v>0</v>
      </c>
      <c r="AL260" s="3">
        <f>[2]หน้าผ้า!DR269</f>
        <v>45976</v>
      </c>
      <c r="AM260" s="3">
        <f>[2]หน้าผ้า!DS269</f>
        <v>45983</v>
      </c>
      <c r="AN260" s="3">
        <f>[2]หน้าผ้า!DT269</f>
        <v>45984</v>
      </c>
      <c r="AO260" s="3">
        <f>[2]หน้าผ้า!DU269</f>
        <v>45984</v>
      </c>
      <c r="AP260" s="3">
        <f>[2]หน้าผ้า!DP269</f>
        <v>45980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WRWT25850/WRWT25800</v>
      </c>
      <c r="BD260" s="56">
        <f>[2]หน้าผ้า!CA269</f>
        <v>217.3537972222222</v>
      </c>
    </row>
    <row r="261" spans="1:56" ht="27.75" customHeight="1" x14ac:dyDescent="0.45">
      <c r="A261" s="3">
        <f>[2]หน้าผ้า!C270</f>
        <v>45916</v>
      </c>
      <c r="B261" s="14" t="str">
        <f>[2]หน้าผ้า!B270</f>
        <v>MK68-001118</v>
      </c>
      <c r="C261" s="9" t="str">
        <f>[2]หน้าผ้า!E270</f>
        <v>บจก.ซันฟีด</v>
      </c>
      <c r="D261" s="13" t="str">
        <f>[2]หน้าผ้า!F270</f>
        <v>915 เอ็ม</v>
      </c>
      <c r="E261" s="9">
        <f>[2]หน้าผ้า!G270</f>
        <v>20</v>
      </c>
      <c r="F261" s="9">
        <f>[2]หน้าผ้า!H270</f>
        <v>39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84</v>
      </c>
      <c r="J261" s="9" t="str">
        <f>[2]หน้าผ้า!M270</f>
        <v>+</v>
      </c>
      <c r="K261" s="9">
        <f>[2]หน้าผ้า!N270</f>
        <v>0</v>
      </c>
      <c r="L261" s="9" t="str">
        <f>[2]หน้าผ้า!R270</f>
        <v>ไม่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 xml:space="preserve">300กระสอบแบนเต็มใบ </v>
      </c>
      <c r="T261" s="12">
        <f>[2]หน้าผ้า!X270</f>
        <v>45985</v>
      </c>
      <c r="U261" s="11">
        <f>[2]หน้าผ้า!AA270</f>
        <v>5000</v>
      </c>
      <c r="V261" s="10">
        <f>[2]หน้าผ้า!AJ270</f>
        <v>0</v>
      </c>
      <c r="W261" s="10">
        <f>[2]หน้าผ้า!AL270</f>
        <v>5000</v>
      </c>
      <c r="X261" s="10">
        <f>[2]หน้าผ้า!AM270</f>
        <v>0</v>
      </c>
      <c r="Y261" s="10">
        <f>[2]หน้าผ้า!AN270</f>
        <v>5250</v>
      </c>
      <c r="Z261" s="9" t="str">
        <f>[2]หน้าผ้า!AO270</f>
        <v>WSWT2025850</v>
      </c>
      <c r="AA261" s="8">
        <f>[2]หน้าผ้า!AQ270</f>
        <v>5657.85</v>
      </c>
      <c r="AB261" s="8">
        <f>[2]หน้าผ้า!AR270</f>
        <v>0</v>
      </c>
      <c r="AC261" s="8">
        <f>[2]หน้าผ้า!AS270</f>
        <v>5657.85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P7</v>
      </c>
      <c r="AI261" s="1">
        <f>[2]หน้าผ้า!DM270</f>
        <v>2</v>
      </c>
      <c r="AJ261" s="3">
        <f>[2]หน้าผ้า!DN270</f>
        <v>45985</v>
      </c>
      <c r="AK261" s="3">
        <f>[2]หน้าผ้า!DQ270</f>
        <v>0</v>
      </c>
      <c r="AL261" s="3">
        <f>[2]หน้าผ้า!DR270</f>
        <v>45976</v>
      </c>
      <c r="AM261" s="3">
        <f>[2]หน้าผ้า!DS270</f>
        <v>45983</v>
      </c>
      <c r="AN261" s="3">
        <f>[2]หน้าผ้า!DT270</f>
        <v>45984</v>
      </c>
      <c r="AO261" s="3">
        <f>[2]หน้าผ้า!DU270</f>
        <v>45984</v>
      </c>
      <c r="AP261" s="3">
        <f>[2]หน้าผ้า!DP270</f>
        <v>45980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WRWT25850/WRWT25800</v>
      </c>
      <c r="BD261" s="56">
        <f>[2]หน้าผ้า!CA270</f>
        <v>445.71285000000012</v>
      </c>
    </row>
    <row r="262" spans="1:56" ht="27.75" customHeight="1" x14ac:dyDescent="0.45">
      <c r="A262" s="3">
        <f>[2]หน้าผ้า!C271</f>
        <v>45916</v>
      </c>
      <c r="B262" s="14" t="str">
        <f>[2]หน้าผ้า!B271</f>
        <v>MK68-001118</v>
      </c>
      <c r="C262" s="9" t="str">
        <f>[2]หน้าผ้า!E271</f>
        <v>บจก.ซันฟีด</v>
      </c>
      <c r="D262" s="13" t="str">
        <f>[2]หน้าผ้า!F271</f>
        <v>915 พี</v>
      </c>
      <c r="E262" s="9">
        <f>[2]หน้าผ้า!G271</f>
        <v>20</v>
      </c>
      <c r="F262" s="9">
        <f>[2]หน้าผ้า!H271</f>
        <v>39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84</v>
      </c>
      <c r="J262" s="9" t="str">
        <f>[2]หน้าผ้า!M271</f>
        <v>+</v>
      </c>
      <c r="K262" s="9">
        <f>[2]หน้าผ้า!N271</f>
        <v>0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 xml:space="preserve">300กระสอบแบนเต็มใบ </v>
      </c>
      <c r="T262" s="12">
        <f>[2]หน้าผ้า!X271</f>
        <v>45985</v>
      </c>
      <c r="U262" s="11">
        <f>[2]หน้าผ้า!AA271</f>
        <v>5000</v>
      </c>
      <c r="V262" s="10">
        <f>[2]หน้าผ้า!AJ271</f>
        <v>0</v>
      </c>
      <c r="W262" s="10">
        <f>[2]หน้าผ้า!AL271</f>
        <v>5000</v>
      </c>
      <c r="X262" s="10">
        <f>[2]หน้าผ้า!AM271</f>
        <v>0</v>
      </c>
      <c r="Y262" s="10">
        <f>[2]หน้าผ้า!AN271</f>
        <v>5250</v>
      </c>
      <c r="Z262" s="9" t="str">
        <f>[2]หน้าผ้า!AO271</f>
        <v>WSWT2025850</v>
      </c>
      <c r="AA262" s="8">
        <f>[2]หน้าผ้า!AQ271</f>
        <v>5657.85</v>
      </c>
      <c r="AB262" s="8">
        <f>[2]หน้าผ้า!AR271</f>
        <v>0</v>
      </c>
      <c r="AC262" s="8">
        <f>[2]หน้าผ้า!AS271</f>
        <v>5657.85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รอตัด</v>
      </c>
      <c r="AH262" s="1" t="str">
        <f>[2]หน้าผ้า!DL271</f>
        <v>P7</v>
      </c>
      <c r="AI262" s="1">
        <f>[2]หน้าผ้า!DM271</f>
        <v>2</v>
      </c>
      <c r="AJ262" s="3">
        <f>[2]หน้าผ้า!DN271</f>
        <v>45985</v>
      </c>
      <c r="AK262" s="3">
        <f>[2]หน้าผ้า!DQ271</f>
        <v>0</v>
      </c>
      <c r="AL262" s="3">
        <f>[2]หน้าผ้า!DR271</f>
        <v>45976</v>
      </c>
      <c r="AM262" s="3">
        <f>[2]หน้าผ้า!DS271</f>
        <v>45983</v>
      </c>
      <c r="AN262" s="3">
        <f>[2]หน้าผ้า!DT271</f>
        <v>45984</v>
      </c>
      <c r="AO262" s="3">
        <f>[2]หน้าผ้า!DU271</f>
        <v>45984</v>
      </c>
      <c r="AP262" s="3">
        <f>[2]หน้าผ้า!DP271</f>
        <v>45980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WRWT25850/WRWT25800</v>
      </c>
      <c r="BD262" s="56">
        <f>[2]หน้าผ้า!CA271</f>
        <v>445.71285000000012</v>
      </c>
    </row>
    <row r="263" spans="1:56" ht="27.75" customHeight="1" x14ac:dyDescent="0.45">
      <c r="A263" s="3">
        <f>[2]หน้าผ้า!C272</f>
        <v>45916</v>
      </c>
      <c r="B263" s="14" t="str">
        <f>[2]หน้าผ้า!B272</f>
        <v>MK68-001118</v>
      </c>
      <c r="C263" s="9" t="str">
        <f>[2]หน้าผ้า!E272</f>
        <v>บจก.ซันฟีด</v>
      </c>
      <c r="D263" s="13">
        <f>[2]หน้าผ้า!F272</f>
        <v>931</v>
      </c>
      <c r="E263" s="9">
        <f>[2]หน้าผ้า!G272</f>
        <v>20</v>
      </c>
      <c r="F263" s="9">
        <f>[2]หน้าผ้า!H272</f>
        <v>39</v>
      </c>
      <c r="G263" s="9" t="str">
        <f>[2]หน้าผ้า!I272</f>
        <v>ขาว</v>
      </c>
      <c r="H263" s="9">
        <f>[2]หน้าผ้า!J272</f>
        <v>0</v>
      </c>
      <c r="I263" s="9">
        <f>[2]หน้าผ้า!L272</f>
        <v>84</v>
      </c>
      <c r="J263" s="9" t="str">
        <f>[2]หน้าผ้า!M272</f>
        <v>+</v>
      </c>
      <c r="K263" s="9">
        <f>[2]หน้าผ้า!N272</f>
        <v>0</v>
      </c>
      <c r="L263" s="9" t="str">
        <f>[2]หน้าผ้า!R272</f>
        <v>บิด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 xml:space="preserve">300กระสอบแบนเต็มใบ </v>
      </c>
      <c r="T263" s="12">
        <f>[2]หน้าผ้า!X272</f>
        <v>45986</v>
      </c>
      <c r="U263" s="11">
        <f>[2]หน้าผ้า!AA272</f>
        <v>5000</v>
      </c>
      <c r="V263" s="10">
        <f>[2]หน้าผ้า!AJ272</f>
        <v>0</v>
      </c>
      <c r="W263" s="10">
        <f>[2]หน้าผ้า!AL272</f>
        <v>5000</v>
      </c>
      <c r="X263" s="10">
        <f>[2]หน้าผ้า!AM272</f>
        <v>0</v>
      </c>
      <c r="Y263" s="10">
        <f>[2]หน้าผ้า!AN272</f>
        <v>5250</v>
      </c>
      <c r="Z263" s="9" t="str">
        <f>[2]หน้าผ้า!AO272</f>
        <v>WSWT2025850</v>
      </c>
      <c r="AA263" s="8">
        <f>[2]หน้าผ้า!AQ272</f>
        <v>5657.85</v>
      </c>
      <c r="AB263" s="8">
        <f>[2]หน้าผ้า!AR272</f>
        <v>0</v>
      </c>
      <c r="AC263" s="8">
        <f>[2]หน้าผ้า!AS272</f>
        <v>5657.85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P7</v>
      </c>
      <c r="AI263" s="1">
        <f>[2]หน้าผ้า!DM272</f>
        <v>2</v>
      </c>
      <c r="AJ263" s="3">
        <f>[2]หน้าผ้า!DN272</f>
        <v>45986</v>
      </c>
      <c r="AK263" s="3">
        <f>[2]หน้าผ้า!DQ272</f>
        <v>0</v>
      </c>
      <c r="AL263" s="3">
        <f>[2]หน้าผ้า!DR272</f>
        <v>45977</v>
      </c>
      <c r="AM263" s="3">
        <f>[2]หน้าผ้า!DS272</f>
        <v>45984</v>
      </c>
      <c r="AN263" s="3">
        <f>[2]หน้าผ้า!DT272</f>
        <v>45985</v>
      </c>
      <c r="AO263" s="3">
        <f>[2]หน้าผ้า!DU272</f>
        <v>45985</v>
      </c>
      <c r="AP263" s="3">
        <f>[2]หน้าผ้า!DP272</f>
        <v>45981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WRWT25850/WRWT25800</v>
      </c>
      <c r="BD263" s="56">
        <f>[2]หน้าผ้า!CA272</f>
        <v>445.71285000000012</v>
      </c>
    </row>
    <row r="264" spans="1:56" ht="27.75" customHeight="1" x14ac:dyDescent="0.45">
      <c r="A264" s="3">
        <f>[2]หน้าผ้า!C273</f>
        <v>45916</v>
      </c>
      <c r="B264" s="14" t="str">
        <f>[2]หน้าผ้า!B273</f>
        <v>MK68-001118</v>
      </c>
      <c r="C264" s="9" t="str">
        <f>[2]หน้าผ้า!E273</f>
        <v>บจก.ซันฟีด</v>
      </c>
      <c r="D264" s="13">
        <f>[2]หน้าผ้า!F273</f>
        <v>935</v>
      </c>
      <c r="E264" s="9">
        <f>[2]หน้าผ้า!G273</f>
        <v>20</v>
      </c>
      <c r="F264" s="9">
        <f>[2]หน้าผ้า!H273</f>
        <v>37</v>
      </c>
      <c r="G264" s="9" t="str">
        <f>[2]หน้าผ้า!I273</f>
        <v>ขาว</v>
      </c>
      <c r="H264" s="9">
        <f>[2]หน้าผ้า!J273</f>
        <v>0</v>
      </c>
      <c r="I264" s="9">
        <f>[2]หน้าผ้า!L273</f>
        <v>80</v>
      </c>
      <c r="J264" s="9" t="str">
        <f>[2]หน้าผ้า!M273</f>
        <v>+</v>
      </c>
      <c r="K264" s="9">
        <f>[2]หน้าผ้า!N273</f>
        <v>0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 xml:space="preserve">300กระสอบแบนเต็มใบ </v>
      </c>
      <c r="T264" s="12">
        <f>[2]หน้าผ้า!X273</f>
        <v>45986</v>
      </c>
      <c r="U264" s="11">
        <f>[2]หน้าผ้า!AA273</f>
        <v>5000</v>
      </c>
      <c r="V264" s="10">
        <f>[2]หน้าผ้า!AJ273</f>
        <v>0</v>
      </c>
      <c r="W264" s="10">
        <f>[2]หน้าผ้า!AL273</f>
        <v>5000</v>
      </c>
      <c r="X264" s="10">
        <f>[2]หน้าผ้า!AM273</f>
        <v>0</v>
      </c>
      <c r="Y264" s="10">
        <f>[2]หน้าผ้า!AN273</f>
        <v>5250</v>
      </c>
      <c r="Z264" s="9" t="str">
        <f>[2]หน้าผ้า!AO273</f>
        <v>WSWT2025850</v>
      </c>
      <c r="AA264" s="8">
        <f>[2]หน้าผ้า!AQ273</f>
        <v>5378.4500000000007</v>
      </c>
      <c r="AB264" s="8">
        <f>[2]หน้าผ้า!AR273</f>
        <v>0</v>
      </c>
      <c r="AC264" s="8">
        <f>[2]หน้าผ้า!AS273</f>
        <v>5378.4500000000007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P7</v>
      </c>
      <c r="AI264" s="1">
        <f>[2]หน้าผ้า!DM273</f>
        <v>2</v>
      </c>
      <c r="AJ264" s="3">
        <f>[2]หน้าผ้า!DN273</f>
        <v>45986</v>
      </c>
      <c r="AK264" s="3">
        <f>[2]หน้าผ้า!DQ273</f>
        <v>0</v>
      </c>
      <c r="AL264" s="3">
        <f>[2]หน้าผ้า!DR273</f>
        <v>45977</v>
      </c>
      <c r="AM264" s="3">
        <f>[2]หน้าผ้า!DS273</f>
        <v>45984</v>
      </c>
      <c r="AN264" s="3">
        <f>[2]หน้าผ้า!DT273</f>
        <v>45985</v>
      </c>
      <c r="AO264" s="3">
        <f>[2]หน้าผ้า!DU273</f>
        <v>45985</v>
      </c>
      <c r="AP264" s="3">
        <f>[2]หน้าผ้า!DP273</f>
        <v>45981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WRWT25850/WRWT25800</v>
      </c>
      <c r="BD264" s="56">
        <f>[2]หน้าผ้า!CA273</f>
        <v>423.7023388888889</v>
      </c>
    </row>
    <row r="265" spans="1:56" ht="27.75" customHeight="1" x14ac:dyDescent="0.45">
      <c r="A265" s="3">
        <f>[2]หน้าผ้า!C274</f>
        <v>45916</v>
      </c>
      <c r="B265" s="14" t="str">
        <f>[2]หน้าผ้า!B274</f>
        <v>MK68-001118</v>
      </c>
      <c r="C265" s="9" t="str">
        <f>[2]หน้าผ้า!E274</f>
        <v>บจก.ซันฟีด</v>
      </c>
      <c r="D265" s="13" t="str">
        <f>[2]หน้าผ้า!F274</f>
        <v>ไก่เนื้อ เบอร์1</v>
      </c>
      <c r="E265" s="9">
        <f>[2]หน้าผ้า!G274</f>
        <v>20</v>
      </c>
      <c r="F265" s="9">
        <f>[2]หน้าผ้า!H274</f>
        <v>39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84</v>
      </c>
      <c r="J265" s="9" t="str">
        <f>[2]หน้าผ้า!M274</f>
        <v>+</v>
      </c>
      <c r="K265" s="9">
        <f>[2]หน้าผ้า!N274</f>
        <v>0</v>
      </c>
      <c r="L265" s="9" t="str">
        <f>[2]หน้าผ้า!R274</f>
        <v>บิด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 xml:space="preserve">300กระสอบแบนเต็มใบ </v>
      </c>
      <c r="T265" s="12">
        <f>[2]หน้าผ้า!X274</f>
        <v>45987</v>
      </c>
      <c r="U265" s="11">
        <f>[2]หน้าผ้า!AA274</f>
        <v>5000</v>
      </c>
      <c r="V265" s="10">
        <f>[2]หน้าผ้า!AJ274</f>
        <v>0</v>
      </c>
      <c r="W265" s="10">
        <f>[2]หน้าผ้า!AL274</f>
        <v>5000</v>
      </c>
      <c r="X265" s="10">
        <f>[2]หน้าผ้า!AM274</f>
        <v>5100</v>
      </c>
      <c r="Y265" s="10">
        <f>[2]หน้าผ้า!AN274</f>
        <v>0</v>
      </c>
      <c r="Z265" s="9" t="str">
        <f>[2]หน้าผ้า!AO274</f>
        <v>WSWT2025850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P7</v>
      </c>
      <c r="AI265" s="1">
        <f>[2]หน้าผ้า!DM274</f>
        <v>2</v>
      </c>
      <c r="AJ265" s="3">
        <f>[2]หน้าผ้า!DN274</f>
        <v>45987</v>
      </c>
      <c r="AK265" s="3">
        <f>[2]หน้าผ้า!DQ274</f>
        <v>0</v>
      </c>
      <c r="AL265" s="3">
        <f>[2]หน้าผ้า!DR274</f>
        <v>45978</v>
      </c>
      <c r="AM265" s="3">
        <f>[2]หน้าผ้า!DS274</f>
        <v>45985</v>
      </c>
      <c r="AN265" s="3">
        <f>[2]หน้าผ้า!DT274</f>
        <v>45986</v>
      </c>
      <c r="AO265" s="3">
        <f>[2]หน้าผ้า!DU274</f>
        <v>45986</v>
      </c>
      <c r="AP265" s="3">
        <f>[2]หน้าผ้า!DP274</f>
        <v>45982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WRWT25850/WRWT25800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45916</v>
      </c>
      <c r="B266" s="14" t="str">
        <f>[2]หน้าผ้า!B275</f>
        <v>MK68-001118</v>
      </c>
      <c r="C266" s="9" t="str">
        <f>[2]หน้าผ้า!E275</f>
        <v>บจก.ซันฟีด</v>
      </c>
      <c r="D266" s="13" t="str">
        <f>[2]หน้าผ้า!F275</f>
        <v>ไอฟีดไก่ไข่เบอร์ 5 เอ็ม</v>
      </c>
      <c r="E266" s="9">
        <f>[2]หน้าผ้า!G275</f>
        <v>20</v>
      </c>
      <c r="F266" s="9">
        <f>[2]หน้าผ้า!H275</f>
        <v>39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84</v>
      </c>
      <c r="J266" s="9" t="str">
        <f>[2]หน้าผ้า!M275</f>
        <v>+</v>
      </c>
      <c r="K266" s="9">
        <f>[2]หน้าผ้า!N275</f>
        <v>0</v>
      </c>
      <c r="L266" s="9" t="str">
        <f>[2]หน้าผ้า!R275</f>
        <v>บิด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 xml:space="preserve">300กระสอบแบนเต็มใบ </v>
      </c>
      <c r="T266" s="12">
        <f>[2]หน้าผ้า!X275</f>
        <v>45987</v>
      </c>
      <c r="U266" s="11">
        <f>[2]หน้าผ้า!AA275</f>
        <v>5000</v>
      </c>
      <c r="V266" s="10">
        <f>[2]หน้าผ้า!AJ275</f>
        <v>5000</v>
      </c>
      <c r="W266" s="10">
        <f>[2]หน้าผ้า!AL275</f>
        <v>0</v>
      </c>
      <c r="X266" s="10">
        <f>[2]หน้าผ้า!AM275</f>
        <v>5100</v>
      </c>
      <c r="Y266" s="10">
        <f>[2]หน้าผ้า!AN275</f>
        <v>0</v>
      </c>
      <c r="Z266" s="9" t="str">
        <f>[2]หน้าผ้า!AO275</f>
        <v>WSWT2025850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P7</v>
      </c>
      <c r="AI266" s="1">
        <f>[2]หน้าผ้า!DM275</f>
        <v>2</v>
      </c>
      <c r="AJ266" s="3">
        <f>[2]หน้าผ้า!DN275</f>
        <v>45987</v>
      </c>
      <c r="AK266" s="3">
        <f>[2]หน้าผ้า!DQ275</f>
        <v>0</v>
      </c>
      <c r="AL266" s="3">
        <f>[2]หน้าผ้า!DR275</f>
        <v>45978</v>
      </c>
      <c r="AM266" s="3">
        <f>[2]หน้าผ้า!DS275</f>
        <v>45985</v>
      </c>
      <c r="AN266" s="3">
        <f>[2]หน้าผ้า!DT275</f>
        <v>45986</v>
      </c>
      <c r="AO266" s="3">
        <f>[2]หน้าผ้า!DU275</f>
        <v>45986</v>
      </c>
      <c r="AP266" s="3">
        <f>[2]หน้าผ้า!DP275</f>
        <v>45982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WRWT25850/WRWT25800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45916</v>
      </c>
      <c r="B267" s="14" t="str">
        <f>[2]หน้าผ้า!B276</f>
        <v>MK68-001118</v>
      </c>
      <c r="C267" s="9" t="str">
        <f>[2]หน้าผ้า!E276</f>
        <v>บจก.ซันฟีด</v>
      </c>
      <c r="D267" s="13">
        <f>[2]หน้าผ้า!F276</f>
        <v>935</v>
      </c>
      <c r="E267" s="9">
        <f>[2]หน้าผ้า!G276</f>
        <v>20</v>
      </c>
      <c r="F267" s="9">
        <f>[2]หน้าผ้า!H276</f>
        <v>37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80</v>
      </c>
      <c r="J267" s="9" t="str">
        <f>[2]หน้าผ้า!M276</f>
        <v>+</v>
      </c>
      <c r="K267" s="9">
        <f>[2]หน้าผ้า!N276</f>
        <v>0</v>
      </c>
      <c r="L267" s="9" t="str">
        <f>[2]หน้าผ้า!R276</f>
        <v>บิด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 xml:space="preserve">300กระสอบแบนเต็มใบ </v>
      </c>
      <c r="T267" s="12">
        <f>[2]หน้าผ้า!X276</f>
        <v>45987</v>
      </c>
      <c r="U267" s="11">
        <f>[2]หน้าผ้า!AA276</f>
        <v>5000</v>
      </c>
      <c r="V267" s="10">
        <f>[2]หน้าผ้า!AJ276</f>
        <v>0</v>
      </c>
      <c r="W267" s="10">
        <f>[2]หน้าผ้า!AL276</f>
        <v>5000</v>
      </c>
      <c r="X267" s="10">
        <f>[2]หน้าผ้า!AM276</f>
        <v>0</v>
      </c>
      <c r="Y267" s="10">
        <f>[2]หน้าผ้า!AN276</f>
        <v>5250</v>
      </c>
      <c r="Z267" s="9" t="str">
        <f>[2]หน้าผ้า!AO276</f>
        <v>WSWT2025850</v>
      </c>
      <c r="AA267" s="8">
        <f>[2]หน้าผ้า!AQ276</f>
        <v>5378.4500000000007</v>
      </c>
      <c r="AB267" s="8">
        <f>[2]หน้าผ้า!AR276</f>
        <v>0</v>
      </c>
      <c r="AC267" s="8">
        <f>[2]หน้าผ้า!AS276</f>
        <v>5378.4500000000007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P7</v>
      </c>
      <c r="AI267" s="1">
        <f>[2]หน้าผ้า!DM276</f>
        <v>2</v>
      </c>
      <c r="AJ267" s="3">
        <f>[2]หน้าผ้า!DN276</f>
        <v>45987</v>
      </c>
      <c r="AK267" s="3">
        <f>[2]หน้าผ้า!DQ276</f>
        <v>0</v>
      </c>
      <c r="AL267" s="3">
        <f>[2]หน้าผ้า!DR276</f>
        <v>45978</v>
      </c>
      <c r="AM267" s="3">
        <f>[2]หน้าผ้า!DS276</f>
        <v>45985</v>
      </c>
      <c r="AN267" s="3">
        <f>[2]หน้าผ้า!DT276</f>
        <v>45986</v>
      </c>
      <c r="AO267" s="3">
        <f>[2]หน้าผ้า!DU276</f>
        <v>45986</v>
      </c>
      <c r="AP267" s="3">
        <f>[2]หน้าผ้า!DP276</f>
        <v>45982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WRWT25850/WRWT25800</v>
      </c>
      <c r="BD267" s="56">
        <f>[2]หน้าผ้า!CA276</f>
        <v>423.7023388888889</v>
      </c>
    </row>
    <row r="268" spans="1:56" ht="27.75" customHeight="1" x14ac:dyDescent="0.45">
      <c r="A268" s="3">
        <f>[2]หน้าผ้า!C277</f>
        <v>45916</v>
      </c>
      <c r="B268" s="14" t="str">
        <f>[2]หน้าผ้า!B277</f>
        <v>MK68-001118</v>
      </c>
      <c r="C268" s="9" t="str">
        <f>[2]หน้าผ้า!E277</f>
        <v>บจก.ซันฟีด</v>
      </c>
      <c r="D268" s="13" t="str">
        <f>[2]หน้าผ้า!F277</f>
        <v>935 แอล</v>
      </c>
      <c r="E268" s="9">
        <f>[2]หน้าผ้า!G277</f>
        <v>20</v>
      </c>
      <c r="F268" s="9">
        <f>[2]หน้าผ้า!H277</f>
        <v>37</v>
      </c>
      <c r="G268" s="9" t="str">
        <f>[2]หน้าผ้า!I277</f>
        <v>ขาว</v>
      </c>
      <c r="H268" s="9">
        <f>[2]หน้าผ้า!J277</f>
        <v>0</v>
      </c>
      <c r="I268" s="9">
        <f>[2]หน้าผ้า!L277</f>
        <v>80</v>
      </c>
      <c r="J268" s="9" t="str">
        <f>[2]หน้าผ้า!M277</f>
        <v>+</v>
      </c>
      <c r="K268" s="9">
        <f>[2]หน้าผ้า!N277</f>
        <v>0</v>
      </c>
      <c r="L268" s="9" t="str">
        <f>[2]หน้าผ้า!R277</f>
        <v>บิด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 xml:space="preserve">300กระสอบแบนเต็มใบ </v>
      </c>
      <c r="T268" s="12">
        <f>[2]หน้าผ้า!X277</f>
        <v>45987</v>
      </c>
      <c r="U268" s="11">
        <f>[2]หน้าผ้า!AA277</f>
        <v>7500</v>
      </c>
      <c r="V268" s="10">
        <f>[2]หน้าผ้า!AJ277</f>
        <v>0</v>
      </c>
      <c r="W268" s="10">
        <f>[2]หน้าผ้า!AL277</f>
        <v>7500</v>
      </c>
      <c r="X268" s="10">
        <f>[2]หน้าผ้า!AM277</f>
        <v>0</v>
      </c>
      <c r="Y268" s="10">
        <f>[2]หน้าผ้า!AN277</f>
        <v>7875</v>
      </c>
      <c r="Z268" s="9" t="str">
        <f>[2]หน้าผ้า!AO277</f>
        <v>WSWT2025850</v>
      </c>
      <c r="AA268" s="8">
        <f>[2]หน้าผ้า!AQ277</f>
        <v>8067.6750000000011</v>
      </c>
      <c r="AB268" s="8">
        <f>[2]หน้าผ้า!AR277</f>
        <v>0</v>
      </c>
      <c r="AC268" s="8">
        <f>[2]หน้าผ้า!AS277</f>
        <v>8067.6750000000011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P7</v>
      </c>
      <c r="AI268" s="1">
        <f>[2]หน้าผ้า!DM277</f>
        <v>2</v>
      </c>
      <c r="AJ268" s="3">
        <f>[2]หน้าผ้า!DN277</f>
        <v>45987</v>
      </c>
      <c r="AK268" s="3">
        <f>[2]หน้าผ้า!DQ277</f>
        <v>0</v>
      </c>
      <c r="AL268" s="3">
        <f>[2]หน้าผ้า!DR277</f>
        <v>45978</v>
      </c>
      <c r="AM268" s="3">
        <f>[2]หน้าผ้า!DS277</f>
        <v>45985</v>
      </c>
      <c r="AN268" s="3">
        <f>[2]หน้าผ้า!DT277</f>
        <v>45986</v>
      </c>
      <c r="AO268" s="3">
        <f>[2]หน้าผ้า!DU277</f>
        <v>45986</v>
      </c>
      <c r="AP268" s="3">
        <f>[2]หน้าผ้า!DP277</f>
        <v>45982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WRWT25850/WRWT25800</v>
      </c>
      <c r="BD268" s="56">
        <f>[2]หน้าผ้า!CA277</f>
        <v>635.55350833333341</v>
      </c>
    </row>
    <row r="269" spans="1:56" ht="27.75" customHeight="1" x14ac:dyDescent="0.45">
      <c r="A269" s="3">
        <f>[2]หน้าผ้า!C278</f>
        <v>45916</v>
      </c>
      <c r="B269" s="14" t="str">
        <f>[2]หน้าผ้า!B278</f>
        <v>MK68-001118</v>
      </c>
      <c r="C269" s="9" t="str">
        <f>[2]หน้าผ้า!E278</f>
        <v>บจก.ซันฟีด</v>
      </c>
      <c r="D269" s="13" t="str">
        <f>[2]หน้าผ้า!F278</f>
        <v>935 เอ</v>
      </c>
      <c r="E269" s="9">
        <f>[2]หน้าผ้า!G278</f>
        <v>20</v>
      </c>
      <c r="F269" s="9">
        <f>[2]หน้าผ้า!H278</f>
        <v>37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80</v>
      </c>
      <c r="J269" s="9" t="str">
        <f>[2]หน้าผ้า!M278</f>
        <v>+</v>
      </c>
      <c r="K269" s="9">
        <f>[2]หน้าผ้า!N278</f>
        <v>0</v>
      </c>
      <c r="L269" s="9" t="str">
        <f>[2]หน้าผ้า!R278</f>
        <v>บิด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>
        <f>[2]หน้าผ้า!X278</f>
        <v>45987</v>
      </c>
      <c r="U269" s="11">
        <f>[2]หน้าผ้า!AA278</f>
        <v>10000</v>
      </c>
      <c r="V269" s="10">
        <f>[2]หน้าผ้า!AJ278</f>
        <v>0</v>
      </c>
      <c r="W269" s="10">
        <f>[2]หน้าผ้า!AL278</f>
        <v>10000</v>
      </c>
      <c r="X269" s="10">
        <f>[2]หน้าผ้า!AM278</f>
        <v>0</v>
      </c>
      <c r="Y269" s="10">
        <f>[2]หน้าผ้า!AN278</f>
        <v>10500</v>
      </c>
      <c r="Z269" s="9" t="str">
        <f>[2]หน้าผ้า!AO278</f>
        <v>WSWT2025850</v>
      </c>
      <c r="AA269" s="8">
        <f>[2]หน้าผ้า!AQ278</f>
        <v>10756.900000000001</v>
      </c>
      <c r="AB269" s="8">
        <f>[2]หน้าผ้า!AR278</f>
        <v>0</v>
      </c>
      <c r="AC269" s="8">
        <f>[2]หน้าผ้า!AS278</f>
        <v>10756.900000000001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P7</v>
      </c>
      <c r="AI269" s="1">
        <f>[2]หน้าผ้า!DM278</f>
        <v>2</v>
      </c>
      <c r="AJ269" s="3">
        <f>[2]หน้าผ้า!DN278</f>
        <v>45987</v>
      </c>
      <c r="AK269" s="3">
        <f>[2]หน้าผ้า!DQ278</f>
        <v>0</v>
      </c>
      <c r="AL269" s="3">
        <f>[2]หน้าผ้า!DR278</f>
        <v>45978</v>
      </c>
      <c r="AM269" s="3">
        <f>[2]หน้าผ้า!DS278</f>
        <v>45985</v>
      </c>
      <c r="AN269" s="3">
        <f>[2]หน้าผ้า!DT278</f>
        <v>45986</v>
      </c>
      <c r="AO269" s="3">
        <f>[2]หน้าผ้า!DU278</f>
        <v>45986</v>
      </c>
      <c r="AP269" s="3">
        <f>[2]หน้าผ้า!DP278</f>
        <v>45982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WRWT25850/WRWT25800</v>
      </c>
      <c r="BD269" s="56">
        <f>[2]หน้าผ้า!CA278</f>
        <v>847.40467777777781</v>
      </c>
    </row>
    <row r="270" spans="1:56" ht="27.75" customHeight="1" x14ac:dyDescent="0.45">
      <c r="A270" s="3">
        <f>[2]หน้าผ้า!C279</f>
        <v>45916</v>
      </c>
      <c r="B270" s="14" t="str">
        <f>[2]หน้าผ้า!B279</f>
        <v>MK68-001118</v>
      </c>
      <c r="C270" s="9" t="str">
        <f>[2]หน้าผ้า!E279</f>
        <v>บจก.ซันฟีด</v>
      </c>
      <c r="D270" s="13" t="str">
        <f>[2]หน้าผ้า!F279</f>
        <v>915 เอ็ม</v>
      </c>
      <c r="E270" s="9">
        <f>[2]หน้าผ้า!G279</f>
        <v>20</v>
      </c>
      <c r="F270" s="9">
        <f>[2]หน้าผ้า!H279</f>
        <v>39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84</v>
      </c>
      <c r="J270" s="9" t="str">
        <f>[2]หน้าผ้า!M279</f>
        <v>+</v>
      </c>
      <c r="K270" s="9">
        <f>[2]หน้าผ้า!N279</f>
        <v>0</v>
      </c>
      <c r="L270" s="9" t="str">
        <f>[2]หน้าผ้า!R279</f>
        <v>ไม่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 xml:space="preserve">300กระสอบแบนเต็มใบ </v>
      </c>
      <c r="T270" s="12">
        <f>[2]หน้าผ้า!X279</f>
        <v>45987</v>
      </c>
      <c r="U270" s="11">
        <f>[2]หน้าผ้า!AA279</f>
        <v>10000</v>
      </c>
      <c r="V270" s="10">
        <f>[2]หน้าผ้า!AJ279</f>
        <v>0</v>
      </c>
      <c r="W270" s="10">
        <f>[2]หน้าผ้า!AL279</f>
        <v>10000</v>
      </c>
      <c r="X270" s="10">
        <f>[2]หน้าผ้า!AM279</f>
        <v>0</v>
      </c>
      <c r="Y270" s="10">
        <f>[2]หน้าผ้า!AN279</f>
        <v>10500</v>
      </c>
      <c r="Z270" s="9" t="str">
        <f>[2]หน้าผ้า!AO279</f>
        <v>WSWT2025850</v>
      </c>
      <c r="AA270" s="8">
        <f>[2]หน้าผ้า!AQ279</f>
        <v>11315.7</v>
      </c>
      <c r="AB270" s="8">
        <f>[2]หน้าผ้า!AR279</f>
        <v>0</v>
      </c>
      <c r="AC270" s="8">
        <f>[2]หน้าผ้า!AS279</f>
        <v>11315.7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ยังไม่ได้พิมพ์</v>
      </c>
      <c r="AH270" s="1" t="str">
        <f>[2]หน้าผ้า!DL279</f>
        <v>P7</v>
      </c>
      <c r="AI270" s="1">
        <f>[2]หน้าผ้า!DM279</f>
        <v>2</v>
      </c>
      <c r="AJ270" s="3">
        <f>[2]หน้าผ้า!DN279</f>
        <v>45987</v>
      </c>
      <c r="AK270" s="3">
        <f>[2]หน้าผ้า!DQ279</f>
        <v>0</v>
      </c>
      <c r="AL270" s="3">
        <f>[2]หน้าผ้า!DR279</f>
        <v>45978</v>
      </c>
      <c r="AM270" s="3">
        <f>[2]หน้าผ้า!DS279</f>
        <v>45985</v>
      </c>
      <c r="AN270" s="3">
        <f>[2]หน้าผ้า!DT279</f>
        <v>45986</v>
      </c>
      <c r="AO270" s="3">
        <f>[2]หน้าผ้า!DU279</f>
        <v>45986</v>
      </c>
      <c r="AP270" s="3">
        <f>[2]หน้าผ้า!DP279</f>
        <v>45982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WRWT25850/WRWT25800</v>
      </c>
      <c r="BD270" s="56">
        <f>[2]หน้าผ้า!CA279</f>
        <v>891.42570000000023</v>
      </c>
    </row>
    <row r="271" spans="1:56" ht="27.75" customHeight="1" x14ac:dyDescent="0.45">
      <c r="A271" s="3">
        <f>[2]หน้าผ้า!C280</f>
        <v>45916</v>
      </c>
      <c r="B271" s="14" t="str">
        <f>[2]หน้าผ้า!B280</f>
        <v>MK68-001118</v>
      </c>
      <c r="C271" s="9" t="str">
        <f>[2]หน้าผ้า!E280</f>
        <v>บจก.ซันฟีด</v>
      </c>
      <c r="D271" s="13" t="str">
        <f>[2]หน้าผ้า!F280</f>
        <v>952 เอส</v>
      </c>
      <c r="E271" s="9">
        <f>[2]หน้าผ้า!G280</f>
        <v>20</v>
      </c>
      <c r="F271" s="9">
        <f>[2]หน้าผ้า!H280</f>
        <v>39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84</v>
      </c>
      <c r="J271" s="9" t="str">
        <f>[2]หน้าผ้า!M280</f>
        <v>+</v>
      </c>
      <c r="K271" s="9">
        <f>[2]หน้าผ้า!N280</f>
        <v>0</v>
      </c>
      <c r="L271" s="9" t="str">
        <f>[2]หน้าผ้า!R280</f>
        <v>ไม่</v>
      </c>
      <c r="M271" s="10" t="str">
        <f>[2]หน้าผ้า!T280</f>
        <v>ไม่สวมถุงใน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 t="str">
        <f>[2]หน้าผ้า!Z280</f>
        <v xml:space="preserve">300กระสอบแบนเต็มใบ </v>
      </c>
      <c r="T271" s="12">
        <f>[2]หน้าผ้า!X280</f>
        <v>45987</v>
      </c>
      <c r="U271" s="11">
        <f>[2]หน้าผ้า!AA280</f>
        <v>2500</v>
      </c>
      <c r="V271" s="10">
        <f>[2]หน้าผ้า!AJ280</f>
        <v>0</v>
      </c>
      <c r="W271" s="10">
        <f>[2]หน้าผ้า!AL280</f>
        <v>2500</v>
      </c>
      <c r="X271" s="10">
        <f>[2]หน้าผ้า!AM280</f>
        <v>0</v>
      </c>
      <c r="Y271" s="10">
        <f>[2]หน้าผ้า!AN280</f>
        <v>2625</v>
      </c>
      <c r="Z271" s="9" t="str">
        <f>[2]หน้าผ้า!AO280</f>
        <v>WSWT2025850</v>
      </c>
      <c r="AA271" s="8">
        <f>[2]หน้าผ้า!AQ280</f>
        <v>2828.9250000000002</v>
      </c>
      <c r="AB271" s="8">
        <f>[2]หน้าผ้า!AR280</f>
        <v>0</v>
      </c>
      <c r="AC271" s="8">
        <f>[2]หน้าผ้า!AS280</f>
        <v>2828.9250000000002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 t="str">
        <f>[3]หน้าผ้า!DC283</f>
        <v>ยังไม่ได้พิมพ์</v>
      </c>
      <c r="AH271" s="1" t="str">
        <f>[2]หน้าผ้า!DL280</f>
        <v>P7</v>
      </c>
      <c r="AI271" s="1">
        <f>[2]หน้าผ้า!DM280</f>
        <v>2</v>
      </c>
      <c r="AJ271" s="3">
        <f>[2]หน้าผ้า!DN280</f>
        <v>45987</v>
      </c>
      <c r="AK271" s="3">
        <f>[2]หน้าผ้า!DQ280</f>
        <v>0</v>
      </c>
      <c r="AL271" s="3">
        <f>[2]หน้าผ้า!DR280</f>
        <v>45978</v>
      </c>
      <c r="AM271" s="3">
        <f>[2]หน้าผ้า!DS280</f>
        <v>45985</v>
      </c>
      <c r="AN271" s="3">
        <f>[2]หน้าผ้า!DT280</f>
        <v>45986</v>
      </c>
      <c r="AO271" s="3">
        <f>[2]หน้าผ้า!DU280</f>
        <v>45986</v>
      </c>
      <c r="AP271" s="3">
        <f>[2]หน้าผ้า!DP280</f>
        <v>45982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WRWT25850/WRWT25800</v>
      </c>
      <c r="BD271" s="56">
        <f>[2]หน้าผ้า!CA280</f>
        <v>222.85642500000006</v>
      </c>
    </row>
    <row r="272" spans="1:56" ht="27.75" customHeight="1" x14ac:dyDescent="0.45">
      <c r="A272" s="3">
        <f>[2]หน้าผ้า!C281</f>
        <v>45916</v>
      </c>
      <c r="B272" s="14" t="str">
        <f>[2]หน้าผ้า!B281</f>
        <v>MK68-001118</v>
      </c>
      <c r="C272" s="9" t="str">
        <f>[2]หน้าผ้า!E281</f>
        <v>บจก.ซันฟีด</v>
      </c>
      <c r="D272" s="13">
        <f>[2]หน้าผ้า!F281</f>
        <v>21</v>
      </c>
      <c r="E272" s="9">
        <f>[2]หน้าผ้า!G281</f>
        <v>20</v>
      </c>
      <c r="F272" s="9">
        <f>[2]หน้าผ้า!H281</f>
        <v>39</v>
      </c>
      <c r="G272" s="9" t="str">
        <f>[2]หน้าผ้า!I281</f>
        <v>ขาว</v>
      </c>
      <c r="H272" s="9">
        <f>[2]หน้าผ้า!J281</f>
        <v>0</v>
      </c>
      <c r="I272" s="9">
        <f>[2]หน้าผ้า!L281</f>
        <v>84</v>
      </c>
      <c r="J272" s="9" t="str">
        <f>[2]หน้าผ้า!M281</f>
        <v>+</v>
      </c>
      <c r="K272" s="9">
        <f>[2]หน้าผ้า!N281</f>
        <v>0</v>
      </c>
      <c r="L272" s="9" t="str">
        <f>[2]หน้าผ้า!R281</f>
        <v>บิด</v>
      </c>
      <c r="M272" s="10" t="str">
        <f>[2]หน้าผ้า!T281</f>
        <v>ไม่สวมถุงใน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 t="str">
        <f>[2]หน้าผ้า!Z281</f>
        <v xml:space="preserve">300กระสอบแบนเต็มใบ </v>
      </c>
      <c r="T272" s="12">
        <f>[2]หน้าผ้า!X281</f>
        <v>45989</v>
      </c>
      <c r="U272" s="11">
        <f>[2]หน้าผ้า!AA281</f>
        <v>2500</v>
      </c>
      <c r="V272" s="10">
        <f>[2]หน้าผ้า!AJ281</f>
        <v>0</v>
      </c>
      <c r="W272" s="10">
        <f>[2]หน้าผ้า!AL281</f>
        <v>2500</v>
      </c>
      <c r="X272" s="10">
        <f>[2]หน้าผ้า!AM281</f>
        <v>0</v>
      </c>
      <c r="Y272" s="10">
        <f>[2]หน้าผ้า!AN281</f>
        <v>2625</v>
      </c>
      <c r="Z272" s="9" t="str">
        <f>[2]หน้าผ้า!AO281</f>
        <v>WSWT2025850</v>
      </c>
      <c r="AA272" s="8">
        <f>[2]หน้าผ้า!AQ281</f>
        <v>2828.9250000000002</v>
      </c>
      <c r="AB272" s="8">
        <f>[2]หน้าผ้า!AR281</f>
        <v>0</v>
      </c>
      <c r="AC272" s="8">
        <f>[2]หน้าผ้า!AS281</f>
        <v>2828.9250000000002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P7</v>
      </c>
      <c r="AI272" s="1">
        <f>[2]หน้าผ้า!DM281</f>
        <v>2</v>
      </c>
      <c r="AJ272" s="3">
        <f>[2]หน้าผ้า!DN281</f>
        <v>45989</v>
      </c>
      <c r="AK272" s="3">
        <f>[2]หน้าผ้า!DQ281</f>
        <v>0</v>
      </c>
      <c r="AL272" s="3">
        <f>[2]หน้าผ้า!DR281</f>
        <v>45980</v>
      </c>
      <c r="AM272" s="3">
        <f>[2]หน้าผ้า!DS281</f>
        <v>45987</v>
      </c>
      <c r="AN272" s="3">
        <f>[2]หน้าผ้า!DT281</f>
        <v>45988</v>
      </c>
      <c r="AO272" s="3">
        <f>[2]หน้าผ้า!DU281</f>
        <v>45988</v>
      </c>
      <c r="AP272" s="3">
        <f>[2]หน้าผ้า!DP281</f>
        <v>45984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WRWT25850/WRWT25800</v>
      </c>
      <c r="BD272" s="56">
        <f>[2]หน้าผ้า!CA281</f>
        <v>222.85642500000006</v>
      </c>
    </row>
    <row r="273" spans="1:56" ht="27.75" customHeight="1" x14ac:dyDescent="0.45">
      <c r="A273" s="3">
        <f>[2]หน้าผ้า!C282</f>
        <v>45916</v>
      </c>
      <c r="B273" s="14" t="str">
        <f>[2]หน้าผ้า!B282</f>
        <v>MK68-001118</v>
      </c>
      <c r="C273" s="9" t="str">
        <f>[2]หน้าผ้า!E282</f>
        <v>บจก.ซันฟีด</v>
      </c>
      <c r="D273" s="13">
        <f>[2]หน้าผ้า!F282</f>
        <v>935</v>
      </c>
      <c r="E273" s="9">
        <f>[2]หน้าผ้า!G282</f>
        <v>20</v>
      </c>
      <c r="F273" s="9">
        <f>[2]หน้าผ้า!H282</f>
        <v>37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80</v>
      </c>
      <c r="J273" s="9" t="str">
        <f>[2]หน้าผ้า!M282</f>
        <v>+</v>
      </c>
      <c r="K273" s="9">
        <f>[2]หน้าผ้า!N282</f>
        <v>0</v>
      </c>
      <c r="L273" s="9" t="str">
        <f>[2]หน้าผ้า!R282</f>
        <v>บิด</v>
      </c>
      <c r="M273" s="10" t="str">
        <f>[2]หน้าผ้า!T282</f>
        <v>ไม่สวมถุงใน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 t="str">
        <f>[2]หน้าผ้า!Z282</f>
        <v xml:space="preserve">300กระสอบแบนเต็มใบ </v>
      </c>
      <c r="T273" s="12">
        <f>[2]หน้าผ้า!X282</f>
        <v>45989</v>
      </c>
      <c r="U273" s="11">
        <f>[2]หน้าผ้า!AA282</f>
        <v>5000</v>
      </c>
      <c r="V273" s="10">
        <f>[2]หน้าผ้า!AJ282</f>
        <v>0</v>
      </c>
      <c r="W273" s="10">
        <f>[2]หน้าผ้า!AL282</f>
        <v>5000</v>
      </c>
      <c r="X273" s="10">
        <f>[2]หน้าผ้า!AM282</f>
        <v>0</v>
      </c>
      <c r="Y273" s="10">
        <f>[2]หน้าผ้า!AN282</f>
        <v>5250</v>
      </c>
      <c r="Z273" s="9" t="str">
        <f>[2]หน้าผ้า!AO282</f>
        <v>WSWT2025850</v>
      </c>
      <c r="AA273" s="8">
        <f>[2]หน้าผ้า!AQ282</f>
        <v>5378.4500000000007</v>
      </c>
      <c r="AB273" s="8">
        <f>[2]หน้าผ้า!AR282</f>
        <v>0</v>
      </c>
      <c r="AC273" s="8">
        <f>[2]หน้าผ้า!AS282</f>
        <v>5378.4500000000007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 t="str">
        <f>[3]หน้าผ้า!DC285</f>
        <v>ยังไม่ได้พิมพ์</v>
      </c>
      <c r="AH273" s="1" t="str">
        <f>[2]หน้าผ้า!DL282</f>
        <v>P7</v>
      </c>
      <c r="AI273" s="1">
        <f>[2]หน้าผ้า!DM282</f>
        <v>2</v>
      </c>
      <c r="AJ273" s="3">
        <f>[2]หน้าผ้า!DN282</f>
        <v>45989</v>
      </c>
      <c r="AK273" s="3">
        <f>[2]หน้าผ้า!DQ282</f>
        <v>0</v>
      </c>
      <c r="AL273" s="3">
        <f>[2]หน้าผ้า!DR282</f>
        <v>45980</v>
      </c>
      <c r="AM273" s="3">
        <f>[2]หน้าผ้า!DS282</f>
        <v>45987</v>
      </c>
      <c r="AN273" s="3">
        <f>[2]หน้าผ้า!DT282</f>
        <v>45988</v>
      </c>
      <c r="AO273" s="3">
        <f>[2]หน้าผ้า!DU282</f>
        <v>45988</v>
      </c>
      <c r="AP273" s="3">
        <f>[2]หน้าผ้า!DP282</f>
        <v>45984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งานพิมพ์</v>
      </c>
      <c r="AX273" s="2" t="str">
        <f>[2]หน้าผ้า!ED282</f>
        <v xml:space="preserve"> /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WRWT25850/WRWT25800</v>
      </c>
      <c r="BD273" s="56">
        <f>[2]หน้าผ้า!CA282</f>
        <v>423.7023388888889</v>
      </c>
    </row>
    <row r="274" spans="1:56" ht="27.75" customHeight="1" x14ac:dyDescent="0.45">
      <c r="A274" s="3">
        <f>[2]หน้าผ้า!C283</f>
        <v>45916</v>
      </c>
      <c r="B274" s="14" t="str">
        <f>[2]หน้าผ้า!B283</f>
        <v>MK68-001118</v>
      </c>
      <c r="C274" s="9" t="str">
        <f>[2]หน้าผ้า!E283</f>
        <v>บจก.ซันฟีด</v>
      </c>
      <c r="D274" s="13" t="str">
        <f>[2]หน้าผ้า!F283</f>
        <v>935 เอ</v>
      </c>
      <c r="E274" s="9">
        <f>[2]หน้าผ้า!G283</f>
        <v>20</v>
      </c>
      <c r="F274" s="9">
        <f>[2]หน้าผ้า!H283</f>
        <v>37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80</v>
      </c>
      <c r="J274" s="9" t="str">
        <f>[2]หน้าผ้า!M283</f>
        <v>+</v>
      </c>
      <c r="K274" s="9">
        <f>[2]หน้าผ้า!N283</f>
        <v>0</v>
      </c>
      <c r="L274" s="9" t="str">
        <f>[2]หน้าผ้า!R283</f>
        <v>บิด</v>
      </c>
      <c r="M274" s="10" t="str">
        <f>[2]หน้าผ้า!T283</f>
        <v>ไม่สวมถุงใน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 t="str">
        <f>[2]หน้าผ้า!Z283</f>
        <v xml:space="preserve">300กระสอบแบนเต็มใบ </v>
      </c>
      <c r="T274" s="12">
        <f>[2]หน้าผ้า!X283</f>
        <v>45989</v>
      </c>
      <c r="U274" s="11">
        <f>[2]หน้าผ้า!AA283</f>
        <v>5000</v>
      </c>
      <c r="V274" s="10">
        <f>[2]หน้าผ้า!AJ283</f>
        <v>0</v>
      </c>
      <c r="W274" s="10">
        <f>[2]หน้าผ้า!AL283</f>
        <v>5000</v>
      </c>
      <c r="X274" s="10">
        <f>[2]หน้าผ้า!AM283</f>
        <v>0</v>
      </c>
      <c r="Y274" s="10">
        <f>[2]หน้าผ้า!AN283</f>
        <v>5250</v>
      </c>
      <c r="Z274" s="9" t="str">
        <f>[2]หน้าผ้า!AO283</f>
        <v>WSWT2025850</v>
      </c>
      <c r="AA274" s="8">
        <f>[2]หน้าผ้า!AQ283</f>
        <v>5378.4500000000007</v>
      </c>
      <c r="AB274" s="8">
        <f>[2]หน้าผ้า!AR283</f>
        <v>0</v>
      </c>
      <c r="AC274" s="8">
        <f>[2]หน้าผ้า!AS283</f>
        <v>5378.4500000000007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 t="str">
        <f>[3]หน้าผ้า!DC286</f>
        <v>ยังไม่ได้พิมพ์</v>
      </c>
      <c r="AH274" s="1" t="str">
        <f>[2]หน้าผ้า!DL283</f>
        <v>P7</v>
      </c>
      <c r="AI274" s="1">
        <f>[2]หน้าผ้า!DM283</f>
        <v>2</v>
      </c>
      <c r="AJ274" s="3">
        <f>[2]หน้าผ้า!DN283</f>
        <v>45989</v>
      </c>
      <c r="AK274" s="3">
        <f>[2]หน้าผ้า!DQ283</f>
        <v>0</v>
      </c>
      <c r="AL274" s="3">
        <f>[2]หน้าผ้า!DR283</f>
        <v>45980</v>
      </c>
      <c r="AM274" s="3">
        <f>[2]หน้าผ้า!DS283</f>
        <v>45987</v>
      </c>
      <c r="AN274" s="3">
        <f>[2]หน้าผ้า!DT283</f>
        <v>45988</v>
      </c>
      <c r="AO274" s="3">
        <f>[2]หน้าผ้า!DU283</f>
        <v>45988</v>
      </c>
      <c r="AP274" s="3">
        <f>[2]หน้าผ้า!DP283</f>
        <v>45984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งานพิมพ์</v>
      </c>
      <c r="AX274" s="2" t="str">
        <f>[2]หน้าผ้า!ED283</f>
        <v xml:space="preserve"> /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WRWT25850/WRWT25800</v>
      </c>
      <c r="BD274" s="56">
        <f>[2]หน้าผ้า!CA283</f>
        <v>423.7023388888889</v>
      </c>
    </row>
    <row r="275" spans="1:56" ht="27.75" customHeight="1" x14ac:dyDescent="0.45">
      <c r="A275" s="3">
        <f>[2]หน้าผ้า!C284</f>
        <v>45916</v>
      </c>
      <c r="B275" s="14" t="str">
        <f>[2]หน้าผ้า!B284</f>
        <v>MK68-001118</v>
      </c>
      <c r="C275" s="9" t="str">
        <f>[2]หน้าผ้า!E284</f>
        <v>บจก.ซันฟีด</v>
      </c>
      <c r="D275" s="13" t="str">
        <f>[2]หน้าผ้า!F284</f>
        <v>แถบเขียว</v>
      </c>
      <c r="E275" s="9">
        <f>[2]หน้าผ้า!G284</f>
        <v>20</v>
      </c>
      <c r="F275" s="9">
        <f>[2]หน้าผ้า!H284</f>
        <v>38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82</v>
      </c>
      <c r="J275" s="9" t="str">
        <f>[2]หน้าผ้า!M284</f>
        <v>+</v>
      </c>
      <c r="K275" s="9">
        <f>[2]หน้าผ้า!N284</f>
        <v>0</v>
      </c>
      <c r="L275" s="9" t="str">
        <f>[2]หน้าผ้า!R284</f>
        <v>บิด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 xml:space="preserve">300กระสอบแบนเต็มใบ </v>
      </c>
      <c r="T275" s="12">
        <f>[2]หน้าผ้า!X284</f>
        <v>45989</v>
      </c>
      <c r="U275" s="11">
        <f>[2]หน้าผ้า!AA284</f>
        <v>5000</v>
      </c>
      <c r="V275" s="10">
        <f>[2]หน้าผ้า!AJ284</f>
        <v>0</v>
      </c>
      <c r="W275" s="10">
        <f>[2]หน้าผ้า!AL284</f>
        <v>5000</v>
      </c>
      <c r="X275" s="10">
        <f>[2]หน้าผ้า!AM284</f>
        <v>0</v>
      </c>
      <c r="Y275" s="10">
        <f>[2]หน้าผ้า!AN284</f>
        <v>5250</v>
      </c>
      <c r="Z275" s="9" t="str">
        <f>[2]หน้าผ้า!AO284</f>
        <v>WSWT2025850</v>
      </c>
      <c r="AA275" s="8">
        <f>[2]หน้าผ้า!AQ284</f>
        <v>5518.15</v>
      </c>
      <c r="AB275" s="8">
        <f>[2]หน้าผ้า!AR284</f>
        <v>0</v>
      </c>
      <c r="AC275" s="8">
        <f>[2]หน้าผ้า!AS284</f>
        <v>5518.15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P7</v>
      </c>
      <c r="AI275" s="1">
        <f>[2]หน้าผ้า!DM284</f>
        <v>2</v>
      </c>
      <c r="AJ275" s="3">
        <f>[2]หน้าผ้า!DN284</f>
        <v>45989</v>
      </c>
      <c r="AK275" s="3">
        <f>[2]หน้าผ้า!DQ284</f>
        <v>0</v>
      </c>
      <c r="AL275" s="3">
        <f>[2]หน้าผ้า!DR284</f>
        <v>45980</v>
      </c>
      <c r="AM275" s="3">
        <f>[2]หน้าผ้า!DS284</f>
        <v>45987</v>
      </c>
      <c r="AN275" s="3">
        <f>[2]หน้าผ้า!DT284</f>
        <v>45988</v>
      </c>
      <c r="AO275" s="3">
        <f>[2]หน้าผ้า!DU284</f>
        <v>45988</v>
      </c>
      <c r="AP275" s="3">
        <f>[2]หน้าผ้า!DP284</f>
        <v>45984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 t="str">
        <f>[2]หน้าผ้า!ED284</f>
        <v xml:space="preserve"> /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WRWT25850/WRWT25800</v>
      </c>
      <c r="BD275" s="56">
        <f>[2]หน้าผ้า!CA284</f>
        <v>434.7075944444444</v>
      </c>
    </row>
    <row r="276" spans="1:56" ht="27.75" customHeight="1" x14ac:dyDescent="0.45">
      <c r="A276" s="3">
        <f>[2]หน้าผ้า!C285</f>
        <v>45916</v>
      </c>
      <c r="B276" s="14" t="str">
        <f>[2]หน้าผ้า!B285</f>
        <v>MK68-001118</v>
      </c>
      <c r="C276" s="9" t="str">
        <f>[2]หน้าผ้า!E285</f>
        <v>บจก.ซันฟีด</v>
      </c>
      <c r="D276" s="13" t="str">
        <f>[2]หน้าผ้า!F285</f>
        <v>915 เอ็ม</v>
      </c>
      <c r="E276" s="9">
        <f>[2]หน้าผ้า!G285</f>
        <v>20</v>
      </c>
      <c r="F276" s="9">
        <f>[2]หน้าผ้า!H285</f>
        <v>39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84</v>
      </c>
      <c r="J276" s="9" t="str">
        <f>[2]หน้าผ้า!M285</f>
        <v>+</v>
      </c>
      <c r="K276" s="9">
        <f>[2]หน้าผ้า!N285</f>
        <v>0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 xml:space="preserve">300กระสอบแบนเต็มใบ </v>
      </c>
      <c r="T276" s="12">
        <f>[2]หน้าผ้า!X285</f>
        <v>45989</v>
      </c>
      <c r="U276" s="11">
        <f>[2]หน้าผ้า!AA285</f>
        <v>5000</v>
      </c>
      <c r="V276" s="10">
        <f>[2]หน้าผ้า!AJ285</f>
        <v>0</v>
      </c>
      <c r="W276" s="10">
        <f>[2]หน้าผ้า!AL285</f>
        <v>5000</v>
      </c>
      <c r="X276" s="10">
        <f>[2]หน้าผ้า!AM285</f>
        <v>0</v>
      </c>
      <c r="Y276" s="10">
        <f>[2]หน้าผ้า!AN285</f>
        <v>5250</v>
      </c>
      <c r="Z276" s="9" t="str">
        <f>[2]หน้าผ้า!AO285</f>
        <v>WSWT2025850</v>
      </c>
      <c r="AA276" s="8">
        <f>[2]หน้าผ้า!AQ285</f>
        <v>5657.85</v>
      </c>
      <c r="AB276" s="8">
        <f>[2]หน้าผ้า!AR285</f>
        <v>0</v>
      </c>
      <c r="AC276" s="8">
        <f>[2]หน้าผ้า!AS285</f>
        <v>5657.85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P7</v>
      </c>
      <c r="AI276" s="1">
        <f>[2]หน้าผ้า!DM285</f>
        <v>2</v>
      </c>
      <c r="AJ276" s="3">
        <f>[2]หน้าผ้า!DN285</f>
        <v>45989</v>
      </c>
      <c r="AK276" s="3">
        <f>[2]หน้าผ้า!DQ285</f>
        <v>0</v>
      </c>
      <c r="AL276" s="3">
        <f>[2]หน้าผ้า!DR285</f>
        <v>45980</v>
      </c>
      <c r="AM276" s="3">
        <f>[2]หน้าผ้า!DS285</f>
        <v>45987</v>
      </c>
      <c r="AN276" s="3">
        <f>[2]หน้าผ้า!DT285</f>
        <v>45988</v>
      </c>
      <c r="AO276" s="3">
        <f>[2]หน้าผ้า!DU285</f>
        <v>45988</v>
      </c>
      <c r="AP276" s="3">
        <f>[2]หน้าผ้า!DP285</f>
        <v>45984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 t="str">
        <f>[2]หน้าผ้า!ED285</f>
        <v xml:space="preserve"> /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WRWT25850/WRWT25800</v>
      </c>
      <c r="BD276" s="56">
        <f>[2]หน้าผ้า!CA285</f>
        <v>445.71285000000012</v>
      </c>
    </row>
    <row r="277" spans="1:56" ht="27.75" customHeight="1" x14ac:dyDescent="0.45">
      <c r="A277" s="3">
        <f>[2]หน้าผ้า!C286</f>
        <v>45916</v>
      </c>
      <c r="B277" s="14" t="str">
        <f>[2]หน้าผ้า!B286</f>
        <v>MK68-001118</v>
      </c>
      <c r="C277" s="9" t="str">
        <f>[2]หน้าผ้า!E286</f>
        <v>บจก.ซันฟีด</v>
      </c>
      <c r="D277" s="13" t="str">
        <f>[2]หน้าผ้า!F286</f>
        <v>915 พี</v>
      </c>
      <c r="E277" s="9">
        <f>[2]หน้าผ้า!G286</f>
        <v>20</v>
      </c>
      <c r="F277" s="9">
        <f>[2]หน้าผ้า!H286</f>
        <v>39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84</v>
      </c>
      <c r="J277" s="9" t="str">
        <f>[2]หน้าผ้า!M286</f>
        <v>+</v>
      </c>
      <c r="K277" s="9">
        <f>[2]หน้าผ้า!N286</f>
        <v>0</v>
      </c>
      <c r="L277" s="9" t="str">
        <f>[2]หน้าผ้า!R286</f>
        <v>ไม่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 xml:space="preserve">300กระสอบแบนเต็มใบ </v>
      </c>
      <c r="T277" s="12">
        <f>[2]หน้าผ้า!X286</f>
        <v>45989</v>
      </c>
      <c r="U277" s="11">
        <f>[2]หน้าผ้า!AA286</f>
        <v>7500</v>
      </c>
      <c r="V277" s="10">
        <f>[2]หน้าผ้า!AJ286</f>
        <v>0</v>
      </c>
      <c r="W277" s="10">
        <f>[2]หน้าผ้า!AL286</f>
        <v>7500</v>
      </c>
      <c r="X277" s="10">
        <f>[2]หน้าผ้า!AM286</f>
        <v>0</v>
      </c>
      <c r="Y277" s="10">
        <f>[2]หน้าผ้า!AN286</f>
        <v>7875</v>
      </c>
      <c r="Z277" s="9" t="str">
        <f>[2]หน้าผ้า!AO286</f>
        <v>WSWT2025850</v>
      </c>
      <c r="AA277" s="8">
        <f>[2]หน้าผ้า!AQ286</f>
        <v>8486.7750000000015</v>
      </c>
      <c r="AB277" s="8">
        <f>[2]หน้าผ้า!AR286</f>
        <v>0</v>
      </c>
      <c r="AC277" s="8">
        <f>[2]หน้าผ้า!AS286</f>
        <v>8486.7750000000015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ยังไม่ได้พิมพ์</v>
      </c>
      <c r="AH277" s="1" t="str">
        <f>[2]หน้าผ้า!DL286</f>
        <v>P7</v>
      </c>
      <c r="AI277" s="1">
        <f>[2]หน้าผ้า!DM286</f>
        <v>2</v>
      </c>
      <c r="AJ277" s="3">
        <f>[2]หน้าผ้า!DN286</f>
        <v>45989</v>
      </c>
      <c r="AK277" s="3">
        <f>[2]หน้าผ้า!DQ286</f>
        <v>0</v>
      </c>
      <c r="AL277" s="3">
        <f>[2]หน้าผ้า!DR286</f>
        <v>45980</v>
      </c>
      <c r="AM277" s="3">
        <f>[2]หน้าผ้า!DS286</f>
        <v>45987</v>
      </c>
      <c r="AN277" s="3">
        <f>[2]หน้าผ้า!DT286</f>
        <v>45988</v>
      </c>
      <c r="AO277" s="3">
        <f>[2]หน้าผ้า!DU286</f>
        <v>45988</v>
      </c>
      <c r="AP277" s="3">
        <f>[2]หน้าผ้า!DP286</f>
        <v>45984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WRWT25850/WRWT25800</v>
      </c>
      <c r="BD277" s="56">
        <f>[2]หน้าผ้า!CA286</f>
        <v>668.56927500000018</v>
      </c>
    </row>
    <row r="278" spans="1:56" ht="27.75" customHeight="1" x14ac:dyDescent="0.45">
      <c r="A278" s="3">
        <f>[2]หน้าผ้า!C287</f>
        <v>45916</v>
      </c>
      <c r="B278" s="14" t="str">
        <f>[2]หน้าผ้า!B287</f>
        <v>MK68-001118</v>
      </c>
      <c r="C278" s="9" t="str">
        <f>[2]หน้าผ้า!E287</f>
        <v>บจก.ซันฟีด</v>
      </c>
      <c r="D278" s="13">
        <f>[2]หน้าผ้า!F287</f>
        <v>331</v>
      </c>
      <c r="E278" s="9">
        <f>[2]หน้าผ้า!G287</f>
        <v>20</v>
      </c>
      <c r="F278" s="9">
        <f>[2]หน้าผ้า!H287</f>
        <v>39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84</v>
      </c>
      <c r="J278" s="9" t="str">
        <f>[2]หน้าผ้า!M287</f>
        <v>+</v>
      </c>
      <c r="K278" s="9">
        <f>[2]หน้าผ้า!N287</f>
        <v>0</v>
      </c>
      <c r="L278" s="9" t="str">
        <f>[2]หน้าผ้า!R287</f>
        <v>บิด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 xml:space="preserve">300กระสอบแบนเต็มใบ </v>
      </c>
      <c r="T278" s="12">
        <f>[2]หน้าผ้า!X287</f>
        <v>45989</v>
      </c>
      <c r="U278" s="11">
        <f>[2]หน้าผ้า!AA287</f>
        <v>2500</v>
      </c>
      <c r="V278" s="10">
        <f>[2]หน้าผ้า!AJ287</f>
        <v>0</v>
      </c>
      <c r="W278" s="10">
        <f>[2]หน้าผ้า!AL287</f>
        <v>2500</v>
      </c>
      <c r="X278" s="10">
        <f>[2]หน้าผ้า!AM287</f>
        <v>0</v>
      </c>
      <c r="Y278" s="10">
        <f>[2]หน้าผ้า!AN287</f>
        <v>2625</v>
      </c>
      <c r="Z278" s="9" t="str">
        <f>[2]หน้าผ้า!AO287</f>
        <v>WSWT2025850</v>
      </c>
      <c r="AA278" s="8">
        <f>[2]หน้าผ้า!AQ287</f>
        <v>2828.9250000000002</v>
      </c>
      <c r="AB278" s="8">
        <f>[2]หน้าผ้า!AR287</f>
        <v>0</v>
      </c>
      <c r="AC278" s="8">
        <f>[2]หน้าผ้า!AS287</f>
        <v>2828.9250000000002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รอแบบ</v>
      </c>
      <c r="AH278" s="1" t="str">
        <f>[2]หน้าผ้า!DL287</f>
        <v>P7</v>
      </c>
      <c r="AI278" s="1">
        <f>[2]หน้าผ้า!DM287</f>
        <v>2</v>
      </c>
      <c r="AJ278" s="3">
        <f>[2]หน้าผ้า!DN287</f>
        <v>45989</v>
      </c>
      <c r="AK278" s="3">
        <f>[2]หน้าผ้า!DQ287</f>
        <v>0</v>
      </c>
      <c r="AL278" s="3">
        <f>[2]หน้าผ้า!DR287</f>
        <v>45980</v>
      </c>
      <c r="AM278" s="3">
        <f>[2]หน้าผ้า!DS287</f>
        <v>45987</v>
      </c>
      <c r="AN278" s="3">
        <f>[2]หน้าผ้า!DT287</f>
        <v>45988</v>
      </c>
      <c r="AO278" s="3">
        <f>[2]หน้าผ้า!DU287</f>
        <v>45988</v>
      </c>
      <c r="AP278" s="3">
        <f>[2]หน้าผ้า!DP287</f>
        <v>45984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WRWT25850/WRWT25800</v>
      </c>
      <c r="BD278" s="56">
        <f>[2]หน้าผ้า!CA287</f>
        <v>222.85642500000006</v>
      </c>
    </row>
    <row r="279" spans="1:56" ht="27.75" customHeight="1" x14ac:dyDescent="0.45">
      <c r="A279" s="3">
        <f>[2]หน้าผ้า!C288</f>
        <v>45916</v>
      </c>
      <c r="B279" s="14" t="str">
        <f>[2]หน้าผ้า!B288</f>
        <v>MK68-001118</v>
      </c>
      <c r="C279" s="9" t="str">
        <f>[2]หน้าผ้า!E288</f>
        <v>บจก.ซันฟีด</v>
      </c>
      <c r="D279" s="13" t="str">
        <f>[2]หน้าผ้า!F288</f>
        <v>954 แอล</v>
      </c>
      <c r="E279" s="9">
        <f>[2]หน้าผ้า!G288</f>
        <v>20</v>
      </c>
      <c r="F279" s="9">
        <f>[2]หน้าผ้า!H288</f>
        <v>39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84</v>
      </c>
      <c r="J279" s="9" t="str">
        <f>[2]หน้าผ้า!M288</f>
        <v>+</v>
      </c>
      <c r="K279" s="9">
        <f>[2]หน้าผ้า!N288</f>
        <v>0</v>
      </c>
      <c r="L279" s="9" t="str">
        <f>[2]หน้าผ้า!R288</f>
        <v>ไม่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 xml:space="preserve">300กระสอบแบนเต็มใบ </v>
      </c>
      <c r="T279" s="12">
        <f>[2]หน้าผ้า!X288</f>
        <v>45989</v>
      </c>
      <c r="U279" s="11">
        <f>[2]หน้าผ้า!AA288</f>
        <v>2500</v>
      </c>
      <c r="V279" s="10">
        <f>[2]หน้าผ้า!AJ288</f>
        <v>0</v>
      </c>
      <c r="W279" s="10">
        <f>[2]หน้าผ้า!AL288</f>
        <v>2500</v>
      </c>
      <c r="X279" s="10">
        <f>[2]หน้าผ้า!AM288</f>
        <v>0</v>
      </c>
      <c r="Y279" s="10">
        <f>[2]หน้าผ้า!AN288</f>
        <v>2625</v>
      </c>
      <c r="Z279" s="9" t="str">
        <f>[2]หน้าผ้า!AO288</f>
        <v>WSWT2025850</v>
      </c>
      <c r="AA279" s="8">
        <f>[2]หน้าผ้า!AQ288</f>
        <v>2828.9250000000002</v>
      </c>
      <c r="AB279" s="8">
        <f>[2]หน้าผ้า!AR288</f>
        <v>0</v>
      </c>
      <c r="AC279" s="8">
        <f>[2]หน้าผ้า!AS288</f>
        <v>2828.9250000000002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พร้อมส่ง</v>
      </c>
      <c r="AH279" s="1" t="str">
        <f>[2]หน้าผ้า!DL288</f>
        <v>P7</v>
      </c>
      <c r="AI279" s="1">
        <f>[2]หน้าผ้า!DM288</f>
        <v>2</v>
      </c>
      <c r="AJ279" s="3">
        <f>[2]หน้าผ้า!DN288</f>
        <v>45989</v>
      </c>
      <c r="AK279" s="3">
        <f>[2]หน้าผ้า!DQ288</f>
        <v>0</v>
      </c>
      <c r="AL279" s="3">
        <f>[2]หน้าผ้า!DR288</f>
        <v>45980</v>
      </c>
      <c r="AM279" s="3">
        <f>[2]หน้าผ้า!DS288</f>
        <v>45987</v>
      </c>
      <c r="AN279" s="3">
        <f>[2]หน้าผ้า!DT288</f>
        <v>45988</v>
      </c>
      <c r="AO279" s="3">
        <f>[2]หน้าผ้า!DU288</f>
        <v>45988</v>
      </c>
      <c r="AP279" s="3">
        <f>[2]หน้าผ้า!DP288</f>
        <v>45984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งานพิมพ์</v>
      </c>
      <c r="AX279" s="2" t="str">
        <f>[2]หน้าผ้า!ED288</f>
        <v xml:space="preserve"> /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WRWT25850/WRWT25800</v>
      </c>
      <c r="BD279" s="56">
        <f>[2]หน้าผ้า!CA288</f>
        <v>222.85642500000006</v>
      </c>
    </row>
    <row r="280" spans="1:56" ht="27.75" customHeight="1" x14ac:dyDescent="0.45">
      <c r="A280" s="3">
        <f>[2]หน้าผ้า!C289</f>
        <v>45916</v>
      </c>
      <c r="B280" s="14" t="str">
        <f>[2]หน้าผ้า!B289</f>
        <v>MK68-001118</v>
      </c>
      <c r="C280" s="9" t="str">
        <f>[2]หน้าผ้า!E289</f>
        <v>บจก.ซันฟีด</v>
      </c>
      <c r="D280" s="13" t="str">
        <f>[2]หน้าผ้า!F289</f>
        <v>953 เอส</v>
      </c>
      <c r="E280" s="9">
        <f>[2]หน้าผ้า!G289</f>
        <v>20</v>
      </c>
      <c r="F280" s="9">
        <f>[2]หน้าผ้า!H289</f>
        <v>39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84</v>
      </c>
      <c r="J280" s="9" t="str">
        <f>[2]หน้าผ้า!M289</f>
        <v>+</v>
      </c>
      <c r="K280" s="9">
        <f>[2]หน้าผ้า!N289</f>
        <v>0</v>
      </c>
      <c r="L280" s="9" t="str">
        <f>[2]หน้าผ้า!R289</f>
        <v>ไม่</v>
      </c>
      <c r="M280" s="10" t="str">
        <f>[2]หน้าผ้า!T289</f>
        <v>ไม่สวมถุงใน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 t="str">
        <f>[2]หน้าผ้า!Z289</f>
        <v xml:space="preserve">300กระสอบแบนเต็มใบ </v>
      </c>
      <c r="T280" s="12">
        <f>[2]หน้าผ้า!X289</f>
        <v>45989</v>
      </c>
      <c r="U280" s="11">
        <f>[2]หน้าผ้า!AA289</f>
        <v>2500</v>
      </c>
      <c r="V280" s="10">
        <f>[2]หน้าผ้า!AJ289</f>
        <v>0</v>
      </c>
      <c r="W280" s="10">
        <f>[2]หน้าผ้า!AL289</f>
        <v>2500</v>
      </c>
      <c r="X280" s="10">
        <f>[2]หน้าผ้า!AM289</f>
        <v>0</v>
      </c>
      <c r="Y280" s="10">
        <f>[2]หน้าผ้า!AN289</f>
        <v>2625</v>
      </c>
      <c r="Z280" s="9" t="str">
        <f>[2]หน้าผ้า!AO289</f>
        <v>WSWT2025850</v>
      </c>
      <c r="AA280" s="8">
        <f>[2]หน้าผ้า!AQ289</f>
        <v>2828.9250000000002</v>
      </c>
      <c r="AB280" s="8">
        <f>[2]หน้าผ้า!AR289</f>
        <v>0</v>
      </c>
      <c r="AC280" s="8">
        <f>[2]หน้าผ้า!AS289</f>
        <v>2828.9250000000002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พร้อมส่ง</v>
      </c>
      <c r="AH280" s="1" t="str">
        <f>[2]หน้าผ้า!DL289</f>
        <v>P7</v>
      </c>
      <c r="AI280" s="1">
        <f>[2]หน้าผ้า!DM289</f>
        <v>2</v>
      </c>
      <c r="AJ280" s="3">
        <f>[2]หน้าผ้า!DN289</f>
        <v>45989</v>
      </c>
      <c r="AK280" s="3">
        <f>[2]หน้าผ้า!DQ289</f>
        <v>0</v>
      </c>
      <c r="AL280" s="3">
        <f>[2]หน้าผ้า!DR289</f>
        <v>45980</v>
      </c>
      <c r="AM280" s="3">
        <f>[2]หน้าผ้า!DS289</f>
        <v>45987</v>
      </c>
      <c r="AN280" s="3">
        <f>[2]หน้าผ้า!DT289</f>
        <v>45988</v>
      </c>
      <c r="AO280" s="3">
        <f>[2]หน้าผ้า!DU289</f>
        <v>45988</v>
      </c>
      <c r="AP280" s="3">
        <f>[2]หน้าผ้า!DP289</f>
        <v>45984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 t="str">
        <f>[2]หน้าผ้า!ED289</f>
        <v xml:space="preserve"> /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WRWT25850/WRWT25800</v>
      </c>
      <c r="BD280" s="56">
        <f>[2]หน้าผ้า!CA289</f>
        <v>222.85642500000006</v>
      </c>
    </row>
    <row r="281" spans="1:56" ht="27.75" customHeight="1" x14ac:dyDescent="0.45">
      <c r="A281" s="3" t="str">
        <f>[2]หน้าผ้า!C290</f>
        <v>ประมาณการ</v>
      </c>
      <c r="B281" s="14" t="str">
        <f>[2]หน้าผ้า!B290</f>
        <v>ประมาณการ</v>
      </c>
      <c r="C281" s="9" t="str">
        <f>[2]หน้าผ้า!E290</f>
        <v>บจก.ซันฟีด</v>
      </c>
      <c r="D281" s="13" t="str">
        <f>[2]หน้าผ้า!F290</f>
        <v>รอแบบ</v>
      </c>
      <c r="E281" s="9">
        <f>[2]หน้าผ้า!G290</f>
        <v>20</v>
      </c>
      <c r="F281" s="9">
        <f>[2]หน้าผ้า!H290</f>
        <v>39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84</v>
      </c>
      <c r="J281" s="9" t="str">
        <f>[2]หน้าผ้า!M290</f>
        <v>+</v>
      </c>
      <c r="K281" s="9">
        <f>[2]หน้าผ้า!N290</f>
        <v>0</v>
      </c>
      <c r="L281" s="9" t="str">
        <f>[2]หน้าผ้า!R290</f>
        <v>บิด</v>
      </c>
      <c r="M281" s="10" t="str">
        <f>[2]หน้าผ้า!T290</f>
        <v>ไม่สวมถุงใน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 t="str">
        <f>[2]หน้าผ้า!Z290</f>
        <v xml:space="preserve">300กระสอบแบนเต็มใบ </v>
      </c>
      <c r="T281" s="12" t="str">
        <f>[2]หน้าผ้า!X290</f>
        <v>รอแจ้ง</v>
      </c>
      <c r="U281" s="11">
        <f>[2]หน้าผ้า!AA290</f>
        <v>1267500</v>
      </c>
      <c r="V281" s="10">
        <f>[2]หน้าผ้า!AJ290</f>
        <v>0</v>
      </c>
      <c r="W281" s="10">
        <f>[2]หน้าผ้า!AL290</f>
        <v>1267500</v>
      </c>
      <c r="X281" s="10">
        <f>[2]หน้าผ้า!AM290</f>
        <v>0</v>
      </c>
      <c r="Y281" s="10">
        <f>[2]หน้าผ้า!AN290</f>
        <v>1330875</v>
      </c>
      <c r="Z281" s="9" t="str">
        <f>[2]หน้าผ้า!AO290</f>
        <v>WSWT2025850</v>
      </c>
      <c r="AA281" s="8">
        <f>[2]หน้าผ้า!AQ290</f>
        <v>1434264.9750000001</v>
      </c>
      <c r="AB281" s="8">
        <f>[2]หน้าผ้า!AR290</f>
        <v>0</v>
      </c>
      <c r="AC281" s="8">
        <f>[2]หน้าผ้า!AS290</f>
        <v>1434264.9750000001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พร้อมส่ง</v>
      </c>
      <c r="AH281" s="1" t="str">
        <f>[2]หน้าผ้า!DL290</f>
        <v>P7</v>
      </c>
      <c r="AI281" s="1">
        <f>[2]หน้าผ้า!DM290</f>
        <v>2</v>
      </c>
      <c r="AJ281" s="3" t="str">
        <f>[2]หน้าผ้า!DN290</f>
        <v>รอแจ้ง</v>
      </c>
      <c r="AK281" s="3">
        <f>[2]หน้าผ้า!DQ290</f>
        <v>0</v>
      </c>
      <c r="AL281" s="3" t="e">
        <f>[2]หน้าผ้า!DR290</f>
        <v>#VALUE!</v>
      </c>
      <c r="AM281" s="3" t="e">
        <f>[2]หน้าผ้า!DS290</f>
        <v>#VALUE!</v>
      </c>
      <c r="AN281" s="3" t="e">
        <f>[2]หน้าผ้า!DT290</f>
        <v>#VALUE!</v>
      </c>
      <c r="AO281" s="3" t="e">
        <f>[2]หน้าผ้า!DU290</f>
        <v>#VALUE!</v>
      </c>
      <c r="AP281" s="3" t="e">
        <f>[2]หน้าผ้า!DP290</f>
        <v>#VALUE!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>รอART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WRWT25850/WRWT25800</v>
      </c>
      <c r="BD281" s="56">
        <f>[2]หน้าผ้า!CA290</f>
        <v>112988.20747500002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20</v>
      </c>
      <c r="F282" s="9">
        <f>[2]หน้าผ้า!H291</f>
        <v>38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82</v>
      </c>
      <c r="J282" s="9" t="str">
        <f>[2]หน้าผ้า!M291</f>
        <v>+</v>
      </c>
      <c r="K282" s="9">
        <f>[2]หน้าผ้า!N291</f>
        <v>2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WSWT2025850</v>
      </c>
      <c r="AA282" s="8">
        <f>[2]หน้าผ้า!AQ291</f>
        <v>1784057.4056525002</v>
      </c>
      <c r="AB282" s="8">
        <f>[2]หน้าผ้า!AR291</f>
        <v>6466.9225500000002</v>
      </c>
      <c r="AC282" s="8">
        <f>[2]หน้าผ้า!AS291</f>
        <v>1777590.4831025002</v>
      </c>
      <c r="AD282" s="8">
        <f>[2]หน้าผ้า!AT291</f>
        <v>0</v>
      </c>
      <c r="AE282" s="8">
        <f>[2]หน้าผ้า!AU291</f>
        <v>0</v>
      </c>
      <c r="AF282" s="8" t="str">
        <f>[2]หน้าผ้า!AI291</f>
        <v>ระบุในSD</v>
      </c>
      <c r="AG282" s="1" t="str">
        <f>[3]หน้าผ้า!DC294</f>
        <v>รอตัด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WRWT200850/WRWT25800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20</v>
      </c>
      <c r="F283" s="9">
        <f>[2]หน้าผ้า!H292</f>
        <v>37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82</v>
      </c>
      <c r="J283" s="9" t="str">
        <f>[2]หน้าผ้า!M292</f>
        <v>±</v>
      </c>
      <c r="K283" s="9">
        <f>[2]หน้าผ้า!N292</f>
        <v>5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 t="str">
        <f>[2]หน้าผ้า!AO292</f>
        <v>WSWT2021750</v>
      </c>
      <c r="AA283" s="8" t="e">
        <f>[2]หน้าผ้า!AQ292</f>
        <v>#REF!</v>
      </c>
      <c r="AB283" s="8" t="e">
        <f>[2]หน้าผ้า!AR292</f>
        <v>#REF!</v>
      </c>
      <c r="AC283" s="8" t="e">
        <f>[2]หน้าผ้า!AS292</f>
        <v>#REF!</v>
      </c>
      <c r="AD283" s="8" t="e">
        <f>[2]หน้าผ้า!AT292</f>
        <v>#REF!</v>
      </c>
      <c r="AE283" s="8" t="e">
        <f>[2]หน้าผ้า!AU292</f>
        <v>#REF!</v>
      </c>
      <c r="AF283" s="8" t="str">
        <f>[2]หน้าผ้า!AI292</f>
        <v>ระบุในSD</v>
      </c>
      <c r="AG283" s="1" t="str">
        <f>[3]หน้าผ้า!DC295</f>
        <v>รอตัด</v>
      </c>
      <c r="AH283" s="1">
        <f>[2]หน้าผ้า!DL292</f>
        <v>0</v>
      </c>
      <c r="AI283" s="1" t="str">
        <f>[2]หน้าผ้า!DM292</f>
        <v>Lead time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WRWT200750/WRWT21750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45919</v>
      </c>
      <c r="B284" s="14" t="str">
        <f>[2]หน้าผ้า!B293</f>
        <v>MK68-001125</v>
      </c>
      <c r="C284" s="9" t="str">
        <f>[2]หน้าผ้า!E293</f>
        <v>บจก.อินเทคค์ โกลบอล</v>
      </c>
      <c r="D284" s="13" t="str">
        <f>[2]หน้าผ้า!F293</f>
        <v>เพอเฟคค์ 663</v>
      </c>
      <c r="E284" s="9">
        <f>[2]หน้าผ้า!G293</f>
        <v>20</v>
      </c>
      <c r="F284" s="9">
        <f>[2]หน้าผ้า!H293</f>
        <v>36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78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จับจีบ4"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>มัด80 ใช้สายรัด</v>
      </c>
      <c r="T284" s="12">
        <f>[2]หน้าผ้า!X293</f>
        <v>45961</v>
      </c>
      <c r="U284" s="11">
        <f>[2]หน้าผ้า!AA293</f>
        <v>208</v>
      </c>
      <c r="V284" s="10">
        <f>[2]หน้าผ้า!AJ293</f>
        <v>0</v>
      </c>
      <c r="W284" s="10">
        <f>[2]หน้าผ้า!AL293</f>
        <v>208</v>
      </c>
      <c r="X284" s="10">
        <f>[2]หน้าผ้า!AM293</f>
        <v>300</v>
      </c>
      <c r="Y284" s="10">
        <f>[2]หน้าผ้า!AN293</f>
        <v>0</v>
      </c>
      <c r="Z284" s="9" t="str">
        <f>[2]หน้าผ้า!AO293</f>
        <v>WSWT2025800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 t="str">
        <f>[2]หน้าผ้า!AI293</f>
        <v>ห้ามขาด-ห้ามเกิน</v>
      </c>
      <c r="AG284" s="1" t="str">
        <f>[3]หน้าผ้า!DC296</f>
        <v>พิมพ์ไม่ครบ</v>
      </c>
      <c r="AH284" s="1" t="str">
        <f>[2]หน้าผ้า!DL293</f>
        <v>P7</v>
      </c>
      <c r="AI284" s="1">
        <f>[2]หน้าผ้า!DM293</f>
        <v>2</v>
      </c>
      <c r="AJ284" s="3">
        <f>[2]หน้าผ้า!DN293</f>
        <v>45961</v>
      </c>
      <c r="AK284" s="3">
        <f>[2]หน้าผ้า!DQ293</f>
        <v>0</v>
      </c>
      <c r="AL284" s="3">
        <f>[2]หน้าผ้า!DR293</f>
        <v>45952</v>
      </c>
      <c r="AM284" s="3">
        <f>[2]หน้าผ้า!DS293</f>
        <v>45959</v>
      </c>
      <c r="AN284" s="3">
        <f>[2]หน้าผ้า!DT293</f>
        <v>45960</v>
      </c>
      <c r="AO284" s="3">
        <f>[2]หน้าผ้า!DU293</f>
        <v>45960</v>
      </c>
      <c r="AP284" s="3">
        <f>[2]หน้าผ้า!DP293</f>
        <v>45956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 xml:space="preserve"> /</v>
      </c>
      <c r="AY284" s="2" t="str">
        <f>[2]หน้าผ้า!AG293</f>
        <v>4/10   11/10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WRWT25800/WRWT25800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45951</v>
      </c>
      <c r="B285" s="14" t="str">
        <f>[2]หน้าผ้า!B294</f>
        <v>MK68-001258</v>
      </c>
      <c r="C285" s="9" t="str">
        <f>[2]หน้าผ้า!E294</f>
        <v>บจก.อินเทคค์ โกลบอล</v>
      </c>
      <c r="D285" s="13" t="str">
        <f>[2]หน้าผ้า!F294</f>
        <v>เพอเฟคค์ 663</v>
      </c>
      <c r="E285" s="9">
        <f>[2]หน้าผ้า!G294</f>
        <v>20</v>
      </c>
      <c r="F285" s="9">
        <f>[2]หน้าผ้า!H294</f>
        <v>36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78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จับจีบ4"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มัด80 ใช้สายรัด</v>
      </c>
      <c r="T285" s="12">
        <f>[2]หน้าผ้า!X294</f>
        <v>45961</v>
      </c>
      <c r="U285" s="11">
        <f>[2]หน้าผ้า!AA294</f>
        <v>10000</v>
      </c>
      <c r="V285" s="10">
        <f>[2]หน้าผ้า!AJ294</f>
        <v>0</v>
      </c>
      <c r="W285" s="10">
        <f>[2]หน้าผ้า!AL294</f>
        <v>10000</v>
      </c>
      <c r="X285" s="10">
        <f>[2]หน้าผ้า!AM294</f>
        <v>11115</v>
      </c>
      <c r="Y285" s="10">
        <f>[2]หน้าผ้า!AN294</f>
        <v>0</v>
      </c>
      <c r="Z285" s="9" t="str">
        <f>[2]หน้าผ้า!AO294</f>
        <v>WSWT2025800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 t="str">
        <f>[2]หน้าผ้า!AI294</f>
        <v>ห้ามขาด-ห้ามเกิน</v>
      </c>
      <c r="AG285" s="1" t="str">
        <f>[3]หน้าผ้า!DC297</f>
        <v>ยังไม่ได้พิมพ์</v>
      </c>
      <c r="AH285" s="1" t="str">
        <f>[2]หน้าผ้า!DL294</f>
        <v>P7</v>
      </c>
      <c r="AI285" s="1">
        <f>[2]หน้าผ้า!DM294</f>
        <v>2</v>
      </c>
      <c r="AJ285" s="3">
        <f>[2]หน้าผ้า!DN294</f>
        <v>45961</v>
      </c>
      <c r="AK285" s="3">
        <f>[2]หน้าผ้า!DQ294</f>
        <v>0</v>
      </c>
      <c r="AL285" s="3">
        <f>[2]หน้าผ้า!DR294</f>
        <v>45952</v>
      </c>
      <c r="AM285" s="3">
        <f>[2]หน้าผ้า!DS294</f>
        <v>45959</v>
      </c>
      <c r="AN285" s="3">
        <f>[2]หน้าผ้า!DT294</f>
        <v>45960</v>
      </c>
      <c r="AO285" s="3">
        <f>[2]หน้าผ้า!DU294</f>
        <v>45960</v>
      </c>
      <c r="AP285" s="3">
        <f>[2]หน้าผ้า!DP294</f>
        <v>45956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WRWT25800/WRWT25800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45919</v>
      </c>
      <c r="B286" s="14" t="str">
        <f>[2]หน้าผ้า!B295</f>
        <v>MK68-001126</v>
      </c>
      <c r="C286" s="9" t="str">
        <f>[2]หน้าผ้า!E295</f>
        <v>บจก.อินเทคค์ โกลบอล</v>
      </c>
      <c r="D286" s="13" t="str">
        <f>[2]หน้าผ้า!F295</f>
        <v xml:space="preserve">เพอเฟคค์ 664 </v>
      </c>
      <c r="E286" s="9">
        <f>[2]หน้าผ้า!G295</f>
        <v>20</v>
      </c>
      <c r="F286" s="9">
        <f>[2]หน้าผ้า!H295</f>
        <v>36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78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จับจีบ4"</v>
      </c>
      <c r="M286" s="10" t="str">
        <f>[2]หน้าผ้า!T295</f>
        <v>ไม่สวมถุงใน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 t="str">
        <f>[2]หน้าผ้า!Z295</f>
        <v>มัด80 ใช้สายรัด</v>
      </c>
      <c r="T286" s="12">
        <f>[2]หน้าผ้า!X295</f>
        <v>45961</v>
      </c>
      <c r="U286" s="11">
        <f>[2]หน้าผ้า!AA295</f>
        <v>6826</v>
      </c>
      <c r="V286" s="10">
        <f>[2]หน้าผ้า!AJ295</f>
        <v>5040</v>
      </c>
      <c r="W286" s="10">
        <f>[2]หน้าผ้า!AL295</f>
        <v>1786</v>
      </c>
      <c r="X286" s="10">
        <f>[2]หน้าผ้า!AM295</f>
        <v>7540</v>
      </c>
      <c r="Y286" s="10">
        <f>[2]หน้าผ้า!AN295</f>
        <v>0</v>
      </c>
      <c r="Z286" s="9" t="str">
        <f>[2]หน้าผ้า!AO295</f>
        <v>WSWT2025800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 t="str">
        <f>[2]หน้าผ้า!AI295</f>
        <v>ห้ามขาด-ห้ามเกิน</v>
      </c>
      <c r="AG286" s="1" t="str">
        <f>[3]หน้าผ้า!DC298</f>
        <v>ยังไม่ได้พิมพ์</v>
      </c>
      <c r="AH286" s="1" t="str">
        <f>[2]หน้าผ้า!DL295</f>
        <v>P7</v>
      </c>
      <c r="AI286" s="1">
        <f>[2]หน้าผ้า!DM295</f>
        <v>2</v>
      </c>
      <c r="AJ286" s="3">
        <f>[2]หน้าผ้า!DN295</f>
        <v>45961</v>
      </c>
      <c r="AK286" s="3">
        <f>[2]หน้าผ้า!DQ295</f>
        <v>0</v>
      </c>
      <c r="AL286" s="3">
        <f>[2]หน้าผ้า!DR295</f>
        <v>45952</v>
      </c>
      <c r="AM286" s="3">
        <f>[2]หน้าผ้า!DS295</f>
        <v>45959</v>
      </c>
      <c r="AN286" s="3">
        <f>[2]หน้าผ้า!DT295</f>
        <v>45960</v>
      </c>
      <c r="AO286" s="3">
        <f>[2]หน้าผ้า!DU295</f>
        <v>45960</v>
      </c>
      <c r="AP286" s="3">
        <f>[2]หน้าผ้า!DP295</f>
        <v>45956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 t="str">
        <f>[2]หน้าผ้า!ED295</f>
        <v xml:space="preserve"> /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WRWT25800/WRWT25800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45951</v>
      </c>
      <c r="B287" s="14" t="str">
        <f>[2]หน้าผ้า!B296</f>
        <v>MK68-001259</v>
      </c>
      <c r="C287" s="9" t="str">
        <f>[2]หน้าผ้า!E296</f>
        <v>บจก.อินเทคค์ โกลบอล</v>
      </c>
      <c r="D287" s="13" t="str">
        <f>[2]หน้าผ้า!F296</f>
        <v xml:space="preserve">เพอเฟคค์ 664 </v>
      </c>
      <c r="E287" s="9">
        <f>[2]หน้าผ้า!G296</f>
        <v>20</v>
      </c>
      <c r="F287" s="9">
        <f>[2]หน้าผ้า!H296</f>
        <v>36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78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จับจีบ4"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มัด80 ใช้สายรัด</v>
      </c>
      <c r="T287" s="12">
        <f>[2]หน้าผ้า!X296</f>
        <v>45961</v>
      </c>
      <c r="U287" s="11">
        <f>[2]หน้าผ้า!AA296</f>
        <v>90000</v>
      </c>
      <c r="V287" s="10">
        <f>[2]หน้าผ้า!AJ296</f>
        <v>0</v>
      </c>
      <c r="W287" s="10">
        <f>[2]หน้าผ้า!AL296</f>
        <v>90000</v>
      </c>
      <c r="X287" s="10">
        <f>[2]หน้าผ้า!AM296</f>
        <v>1839</v>
      </c>
      <c r="Y287" s="10">
        <f>[2]หน้าผ้า!AN296</f>
        <v>92569.05</v>
      </c>
      <c r="Z287" s="9" t="str">
        <f>[2]หน้าผ้า!AO296</f>
        <v>WSWT2025800</v>
      </c>
      <c r="AA287" s="8">
        <f>[2]หน้าผ้า!AQ296</f>
        <v>96989.222137500023</v>
      </c>
      <c r="AB287" s="8">
        <f>[2]หน้าผ้า!AR296</f>
        <v>96989.222137500023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 t="str">
        <f>[2]หน้าผ้า!AI296</f>
        <v>ห้ามขาด-ห้ามเกิน</v>
      </c>
      <c r="AG287" s="1" t="str">
        <f>[3]หน้าผ้า!DC299</f>
        <v>พร้อมส่ง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45961</v>
      </c>
      <c r="AK287" s="3">
        <f>[2]หน้าผ้า!DQ296</f>
        <v>0</v>
      </c>
      <c r="AL287" s="3">
        <f>[2]หน้าผ้า!DR296</f>
        <v>45952</v>
      </c>
      <c r="AM287" s="3">
        <f>[2]หน้าผ้า!DS296</f>
        <v>45959</v>
      </c>
      <c r="AN287" s="3">
        <f>[2]หน้าผ้า!DT296</f>
        <v>45960</v>
      </c>
      <c r="AO287" s="3">
        <f>[2]หน้าผ้า!DU296</f>
        <v>45960</v>
      </c>
      <c r="AP287" s="3">
        <f>[2]หน้าผ้า!DP296</f>
        <v>45956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 t="str">
        <f>[2]หน้าผ้า!AG296</f>
        <v>4/11 30000  11/11   30000   18/11  30000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WRWT25800/WRWT25800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45919</v>
      </c>
      <c r="B288" s="14" t="str">
        <f>[2]หน้าผ้า!B297</f>
        <v>MK68-001127</v>
      </c>
      <c r="C288" s="9" t="str">
        <f>[2]หน้าผ้า!E297</f>
        <v>บจก.อินเทคค์ โกลบอล</v>
      </c>
      <c r="D288" s="13" t="str">
        <f>[2]หน้าผ้า!F297</f>
        <v>เพอเฟคค์ 664HP</v>
      </c>
      <c r="E288" s="9">
        <f>[2]หน้าผ้า!G297</f>
        <v>20</v>
      </c>
      <c r="F288" s="9">
        <f>[2]หน้าผ้า!H297</f>
        <v>36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78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จับจีบ4"</v>
      </c>
      <c r="M288" s="10" t="str">
        <f>[2]หน้าผ้า!T297</f>
        <v>ไม่สวมถุงใน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 t="str">
        <f>[2]หน้าผ้า!Z297</f>
        <v>มัด80 ใช้สายรัด</v>
      </c>
      <c r="T288" s="12">
        <f>[2]หน้าผ้า!X297</f>
        <v>45961</v>
      </c>
      <c r="U288" s="11">
        <f>[2]หน้าผ้า!AA297</f>
        <v>1374</v>
      </c>
      <c r="V288" s="10">
        <f>[2]หน้าผ้า!AJ297</f>
        <v>0</v>
      </c>
      <c r="W288" s="10">
        <f>[2]หน้าผ้า!AL297</f>
        <v>1374</v>
      </c>
      <c r="X288" s="10">
        <f>[2]หน้าผ้า!AM297</f>
        <v>0</v>
      </c>
      <c r="Y288" s="10">
        <f>[2]หน้าผ้า!AN297</f>
        <v>1442.7</v>
      </c>
      <c r="Z288" s="9" t="str">
        <f>[2]หน้าผ้า!AO297</f>
        <v>WSWT2025800</v>
      </c>
      <c r="AA288" s="8">
        <f>[2]หน้าผ้า!AQ297</f>
        <v>1439.6085000000003</v>
      </c>
      <c r="AB288" s="8">
        <f>[2]หน้าผ้า!AR297</f>
        <v>1439.6085000000003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 t="str">
        <f>[2]หน้าผ้า!AI297</f>
        <v>ห้ามขาด-ห้ามเกิน</v>
      </c>
      <c r="AG288" s="1" t="str">
        <f>[3]หน้าผ้า!DC300</f>
        <v>พร้อมส่ง</v>
      </c>
      <c r="AH288" s="1" t="str">
        <f>[2]หน้าผ้า!DL297</f>
        <v>P7</v>
      </c>
      <c r="AI288" s="1">
        <f>[2]หน้าผ้า!DM297</f>
        <v>2</v>
      </c>
      <c r="AJ288" s="3">
        <f>[2]หน้าผ้า!DN297</f>
        <v>45961</v>
      </c>
      <c r="AK288" s="3">
        <f>[2]หน้าผ้า!DQ297</f>
        <v>0</v>
      </c>
      <c r="AL288" s="3">
        <f>[2]หน้าผ้า!DR297</f>
        <v>45952</v>
      </c>
      <c r="AM288" s="3">
        <f>[2]หน้าผ้า!DS297</f>
        <v>45959</v>
      </c>
      <c r="AN288" s="3">
        <f>[2]หน้าผ้า!DT297</f>
        <v>45960</v>
      </c>
      <c r="AO288" s="3">
        <f>[2]หน้าผ้า!DU297</f>
        <v>45960</v>
      </c>
      <c r="AP288" s="3">
        <f>[2]หน้าผ้า!DP297</f>
        <v>45956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WRWT25800/WRWT25800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45951</v>
      </c>
      <c r="B289" s="14" t="str">
        <f>[2]หน้าผ้า!B298</f>
        <v>MK68-001260</v>
      </c>
      <c r="C289" s="9" t="str">
        <f>[2]หน้าผ้า!E298</f>
        <v>บจก.อินเทคค์ โกลบอล</v>
      </c>
      <c r="D289" s="13" t="str">
        <f>[2]หน้าผ้า!F298</f>
        <v>เพอเฟคค์ 664HP</v>
      </c>
      <c r="E289" s="9">
        <f>[2]หน้าผ้า!G298</f>
        <v>20</v>
      </c>
      <c r="F289" s="9">
        <f>[2]หน้าผ้า!H298</f>
        <v>36</v>
      </c>
      <c r="G289" s="9" t="str">
        <f>[2]หน้าผ้า!I298</f>
        <v>ขาว</v>
      </c>
      <c r="H289" s="9">
        <f>[2]หน้าผ้า!J298</f>
        <v>0</v>
      </c>
      <c r="I289" s="9">
        <f>[2]หน้าผ้า!L298</f>
        <v>78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จับจีบ4"</v>
      </c>
      <c r="M289" s="10" t="str">
        <f>[2]หน้าผ้า!T298</f>
        <v>ไม่สวมถุงใน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 t="str">
        <f>[2]หน้าผ้า!Z298</f>
        <v>มัด80 ใช้สายรัด</v>
      </c>
      <c r="T289" s="12">
        <f>[2]หน้าผ้า!X298</f>
        <v>45961</v>
      </c>
      <c r="U289" s="11">
        <f>[2]หน้าผ้า!AA298</f>
        <v>90000</v>
      </c>
      <c r="V289" s="10">
        <f>[2]หน้าผ้า!AJ298</f>
        <v>0</v>
      </c>
      <c r="W289" s="10">
        <f>[2]หน้าผ้า!AL298</f>
        <v>90000</v>
      </c>
      <c r="X289" s="10">
        <f>[2]หน้าผ้า!AM298</f>
        <v>0</v>
      </c>
      <c r="Y289" s="10">
        <f>[2]หน้าผ้า!AN298</f>
        <v>94500</v>
      </c>
      <c r="Z289" s="9" t="str">
        <f>[2]หน้าผ้า!AO298</f>
        <v>WSWT2025800</v>
      </c>
      <c r="AA289" s="8">
        <f>[2]หน้าผ้า!AQ298</f>
        <v>94297.500000000015</v>
      </c>
      <c r="AB289" s="8">
        <f>[2]หน้าผ้า!AR298</f>
        <v>39496</v>
      </c>
      <c r="AC289" s="8">
        <f>[2]หน้าผ้า!AS298</f>
        <v>54801.500000000015</v>
      </c>
      <c r="AD289" s="8">
        <f>[2]หน้าผ้า!AT298</f>
        <v>0</v>
      </c>
      <c r="AE289" s="8">
        <f>[2]หน้าผ้า!AU298</f>
        <v>0</v>
      </c>
      <c r="AF289" s="8" t="str">
        <f>[2]หน้าผ้า!AI298</f>
        <v>ห้ามขาด-ห้ามเกิน</v>
      </c>
      <c r="AG289" s="1" t="str">
        <f>[3]หน้าผ้า!DC301</f>
        <v>รอแบบ</v>
      </c>
      <c r="AH289" s="1" t="str">
        <f>[2]หน้าผ้า!DL298</f>
        <v>P7</v>
      </c>
      <c r="AI289" s="1">
        <f>[2]หน้าผ้า!DM298</f>
        <v>2</v>
      </c>
      <c r="AJ289" s="3">
        <f>[2]หน้าผ้า!DN298</f>
        <v>45961</v>
      </c>
      <c r="AK289" s="3">
        <f>[2]หน้าผ้า!DQ298</f>
        <v>0</v>
      </c>
      <c r="AL289" s="3">
        <f>[2]หน้าผ้า!DR298</f>
        <v>45952</v>
      </c>
      <c r="AM289" s="3">
        <f>[2]หน้าผ้า!DS298</f>
        <v>45959</v>
      </c>
      <c r="AN289" s="3">
        <f>[2]หน้าผ้า!DT298</f>
        <v>45960</v>
      </c>
      <c r="AO289" s="3">
        <f>[2]หน้าผ้า!DU298</f>
        <v>45960</v>
      </c>
      <c r="AP289" s="3">
        <f>[2]หน้าผ้า!DP298</f>
        <v>45956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 t="str">
        <f>[2]หน้าผ้า!AG298</f>
        <v>3/11  30000  10/11  20000   17/11  20000   24/11  20000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WRWT25800/WRWT25800</v>
      </c>
      <c r="BD289" s="56">
        <f>[2]หน้าผ้า!CA298</f>
        <v>4189.2702222222233</v>
      </c>
    </row>
    <row r="290" spans="1:56" ht="27.75" customHeight="1" x14ac:dyDescent="0.45">
      <c r="A290" s="3">
        <f>[2]หน้าผ้า!C299</f>
        <v>45941</v>
      </c>
      <c r="B290" s="14" t="str">
        <f>[2]หน้าผ้า!B299</f>
        <v>MK68-001230</v>
      </c>
      <c r="C290" s="9" t="str">
        <f>[2]หน้าผ้า!E299</f>
        <v>บจก.เคอรี่ฟลาวมิลล์</v>
      </c>
      <c r="D290" s="13" t="str">
        <f>[2]หน้าผ้า!F299</f>
        <v>ชามแดง 25กก</v>
      </c>
      <c r="E290" s="9">
        <f>[2]หน้าผ้า!G299</f>
        <v>20</v>
      </c>
      <c r="F290" s="9">
        <f>[2]หน้าผ้า!H299</f>
        <v>32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72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บิด</v>
      </c>
      <c r="M290" s="10" t="str">
        <f>[2]หน้าผ้า!T299</f>
        <v>ไม่สวมถุงใน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 t="str">
        <f>[2]หน้าผ้า!Z299</f>
        <v>ห่ออัดเบลแบน501</v>
      </c>
      <c r="T290" s="12">
        <f>[2]หน้าผ้า!X299</f>
        <v>45954</v>
      </c>
      <c r="U290" s="11">
        <f>[2]หน้าผ้า!AA299</f>
        <v>5000</v>
      </c>
      <c r="V290" s="10">
        <f>[2]หน้าผ้า!AJ299</f>
        <v>5000</v>
      </c>
      <c r="W290" s="10">
        <f>[2]หน้าผ้า!AL299</f>
        <v>0</v>
      </c>
      <c r="X290" s="10">
        <f>[2]หน้าผ้า!AM299</f>
        <v>5400</v>
      </c>
      <c r="Y290" s="10">
        <f>[2]หน้าผ้า!AN299</f>
        <v>0</v>
      </c>
      <c r="Z290" s="9" t="str">
        <f>[2]หน้าผ้า!AO299</f>
        <v>WSWT2025800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 t="str">
        <f>[3]หน้าผ้า!DC302</f>
        <v>พร้อมส่ง</v>
      </c>
      <c r="AH290" s="1" t="str">
        <f>[2]หน้าผ้า!DL299</f>
        <v>P7</v>
      </c>
      <c r="AI290" s="1">
        <f>[2]หน้าผ้า!DM299</f>
        <v>2</v>
      </c>
      <c r="AJ290" s="3">
        <f>[2]หน้าผ้า!DN299</f>
        <v>45954</v>
      </c>
      <c r="AK290" s="3">
        <f>[2]หน้าผ้า!DQ299</f>
        <v>0</v>
      </c>
      <c r="AL290" s="3">
        <f>[2]หน้าผ้า!DR299</f>
        <v>45945</v>
      </c>
      <c r="AM290" s="3">
        <f>[2]หน้าผ้า!DS299</f>
        <v>45952</v>
      </c>
      <c r="AN290" s="3">
        <f>[2]หน้าผ้า!DT299</f>
        <v>45953</v>
      </c>
      <c r="AO290" s="3">
        <f>[2]หน้าผ้า!DU299</f>
        <v>45953</v>
      </c>
      <c r="AP290" s="3">
        <f>[2]หน้าผ้า!DP299</f>
        <v>45949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งานพิมพ์</v>
      </c>
      <c r="AX290" s="2">
        <f>[2]หน้าผ้า!ED299</f>
        <v>0</v>
      </c>
      <c r="AY290" s="2" t="str">
        <f>[2]หน้าผ้า!AG299</f>
        <v>ลบสี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WRWT25800/WRWT25800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45941</v>
      </c>
      <c r="B291" s="14" t="str">
        <f>[2]หน้าผ้า!B300</f>
        <v>MK68-001230</v>
      </c>
      <c r="C291" s="9" t="str">
        <f>[2]หน้าผ้า!E300</f>
        <v>บจก.เคอรี่ฟลาวมิลล์</v>
      </c>
      <c r="D291" s="13" t="str">
        <f>[2]หน้าผ้า!F300</f>
        <v>แปดแต้มแดง 25กก</v>
      </c>
      <c r="E291" s="9">
        <f>[2]หน้าผ้า!G300</f>
        <v>20</v>
      </c>
      <c r="F291" s="9">
        <f>[2]หน้าผ้า!H300</f>
        <v>32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72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บิด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>ห่ออัดเบลแบน501</v>
      </c>
      <c r="T291" s="12">
        <f>[2]หน้าผ้า!X300</f>
        <v>45954</v>
      </c>
      <c r="U291" s="11">
        <f>[2]หน้าผ้า!AA300</f>
        <v>10000</v>
      </c>
      <c r="V291" s="10">
        <f>[2]หน้าผ้า!AJ300</f>
        <v>10000</v>
      </c>
      <c r="W291" s="10">
        <f>[2]หน้าผ้า!AL300</f>
        <v>0</v>
      </c>
      <c r="X291" s="10">
        <f>[2]หน้าผ้า!AM300</f>
        <v>10500</v>
      </c>
      <c r="Y291" s="10">
        <f>[2]หน้าผ้า!AN300</f>
        <v>0</v>
      </c>
      <c r="Z291" s="9" t="str">
        <f>[2]หน้าผ้า!AO300</f>
        <v>WSWT2025800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พร้อมส่ง</v>
      </c>
      <c r="AH291" s="1" t="str">
        <f>[2]หน้าผ้า!DL300</f>
        <v>P7</v>
      </c>
      <c r="AI291" s="1">
        <f>[2]หน้าผ้า!DM300</f>
        <v>2</v>
      </c>
      <c r="AJ291" s="3">
        <f>[2]หน้าผ้า!DN300</f>
        <v>45954</v>
      </c>
      <c r="AK291" s="3">
        <f>[2]หน้าผ้า!DQ300</f>
        <v>0</v>
      </c>
      <c r="AL291" s="3">
        <f>[2]หน้าผ้า!DR300</f>
        <v>45945</v>
      </c>
      <c r="AM291" s="3">
        <f>[2]หน้าผ้า!DS300</f>
        <v>45952</v>
      </c>
      <c r="AN291" s="3">
        <f>[2]หน้าผ้า!DT300</f>
        <v>45953</v>
      </c>
      <c r="AO291" s="3">
        <f>[2]หน้าผ้า!DU300</f>
        <v>45953</v>
      </c>
      <c r="AP291" s="3">
        <f>[2]หน้าผ้า!DP300</f>
        <v>45949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>
        <f>[2]หน้าผ้า!ED300</f>
        <v>0</v>
      </c>
      <c r="AY291" s="2" t="str">
        <f>[2]หน้าผ้า!AG300</f>
        <v>ลบสี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WRWT25800/WRWT25800</v>
      </c>
      <c r="BD291" s="56">
        <f>[2]หน้าผ้า!CA300</f>
        <v>0</v>
      </c>
    </row>
    <row r="292" spans="1:56" ht="27.75" customHeight="1" x14ac:dyDescent="0.45">
      <c r="A292" s="3" t="str">
        <f>[2]หน้าผ้า!C301</f>
        <v>ประมาณการ</v>
      </c>
      <c r="B292" s="14" t="str">
        <f>[2]หน้าผ้า!B301</f>
        <v>ประมาณการ</v>
      </c>
      <c r="C292" s="9" t="str">
        <f>[2]หน้าผ้า!E301</f>
        <v>บจก.อินเทคค์ โกลบอล</v>
      </c>
      <c r="D292" s="13" t="str">
        <f>[2]หน้าผ้า!F301</f>
        <v>รอแบบ</v>
      </c>
      <c r="E292" s="9">
        <f>[2]หน้าผ้า!G301</f>
        <v>20</v>
      </c>
      <c r="F292" s="9">
        <f>[2]หน้าผ้า!H301</f>
        <v>36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78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จับจีบ4"</v>
      </c>
      <c r="M292" s="10" t="str">
        <f>[2]หน้าผ้า!T301</f>
        <v>ไม่สวมถุงใน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 t="str">
        <f>[2]หน้าผ้า!Z301</f>
        <v>มัด80 ใช้สายรัด</v>
      </c>
      <c r="T292" s="12" t="str">
        <f>[2]หน้าผ้า!X301</f>
        <v>รอแจ้ง</v>
      </c>
      <c r="U292" s="11">
        <f>[2]หน้าผ้า!AA301</f>
        <v>290000</v>
      </c>
      <c r="V292" s="10">
        <f>[2]หน้าผ้า!AJ301</f>
        <v>0</v>
      </c>
      <c r="W292" s="10">
        <f>[2]หน้าผ้า!AL301</f>
        <v>290000</v>
      </c>
      <c r="X292" s="10">
        <f>[2]หน้าผ้า!AM301</f>
        <v>0</v>
      </c>
      <c r="Y292" s="10">
        <f>[2]หน้าผ้า!AN301</f>
        <v>304500</v>
      </c>
      <c r="Z292" s="9" t="str">
        <f>[2]หน้าผ้า!AO301</f>
        <v>WSWT2025800</v>
      </c>
      <c r="AA292" s="8">
        <f>[2]หน้าผ้า!AQ301</f>
        <v>303847.5</v>
      </c>
      <c r="AB292" s="8">
        <f>[2]หน้าผ้า!AR301</f>
        <v>0</v>
      </c>
      <c r="AC292" s="8">
        <f>[2]หน้าผ้า!AS301</f>
        <v>303847.5</v>
      </c>
      <c r="AD292" s="8">
        <f>[2]หน้าผ้า!AT301</f>
        <v>0</v>
      </c>
      <c r="AE292" s="8">
        <f>[2]หน้าผ้า!AU301</f>
        <v>0</v>
      </c>
      <c r="AF292" s="8" t="str">
        <f>[2]หน้าผ้า!AI301</f>
        <v>ห้ามขาด-ห้ามเกิน</v>
      </c>
      <c r="AG292" s="1" t="str">
        <f>[3]หน้าผ้า!DC304</f>
        <v>พร้อมส่ง</v>
      </c>
      <c r="AH292" s="1" t="str">
        <f>[2]หน้าผ้า!DL301</f>
        <v>P7</v>
      </c>
      <c r="AI292" s="1">
        <f>[2]หน้าผ้า!DM301</f>
        <v>2</v>
      </c>
      <c r="AJ292" s="3" t="str">
        <f>[2]หน้าผ้า!DN301</f>
        <v>รอแจ้ง</v>
      </c>
      <c r="AK292" s="3">
        <f>[2]หน้าผ้า!DQ301</f>
        <v>0</v>
      </c>
      <c r="AL292" s="3" t="e">
        <f>[2]หน้าผ้า!DR301</f>
        <v>#VALUE!</v>
      </c>
      <c r="AM292" s="3" t="e">
        <f>[2]หน้าผ้า!DS301</f>
        <v>#VALUE!</v>
      </c>
      <c r="AN292" s="3" t="e">
        <f>[2]หน้าผ้า!DT301</f>
        <v>#VALUE!</v>
      </c>
      <c r="AO292" s="3" t="e">
        <f>[2]หน้าผ้า!DU301</f>
        <v>#VALUE!</v>
      </c>
      <c r="AP292" s="3" t="e">
        <f>[2]หน้าผ้า!DP301</f>
        <v>#VALUE!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 t="str">
        <f>[2]หน้าผ้า!ED301</f>
        <v xml:space="preserve"> /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WRWT25800/WRWT25800</v>
      </c>
      <c r="BD292" s="56">
        <f>[2]หน้าผ้า!CA301</f>
        <v>23227.453333333331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20</v>
      </c>
      <c r="F293" s="9">
        <f>[2]หน้าผ้า!H302</f>
        <v>37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80</v>
      </c>
      <c r="J293" s="9" t="str">
        <f>[2]หน้าผ้า!M302</f>
        <v>±</v>
      </c>
      <c r="K293" s="9">
        <f>[2]หน้าผ้า!N302</f>
        <v>3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WSWT2025800</v>
      </c>
      <c r="AA293" s="8">
        <f>[2]หน้าผ้า!AQ302</f>
        <v>496573.83063750004</v>
      </c>
      <c r="AB293" s="8">
        <f>[2]หน้าผ้า!AR302</f>
        <v>137924.83063750004</v>
      </c>
      <c r="AC293" s="8">
        <f>[2]หน้าผ้า!AS302</f>
        <v>358649</v>
      </c>
      <c r="AD293" s="8">
        <f>[2]หน้าผ้า!AT302</f>
        <v>0</v>
      </c>
      <c r="AE293" s="8">
        <f>[2]หน้าผ้า!AU302</f>
        <v>0</v>
      </c>
      <c r="AF293" s="8" t="str">
        <f>[2]หน้าผ้า!AI302</f>
        <v>ระบุในSD</v>
      </c>
      <c r="AG293" s="1" t="str">
        <f>[3]หน้าผ้า!DC305</f>
        <v>พร้อมส่ง</v>
      </c>
      <c r="AH293" s="1">
        <f>[2]หน้าผ้า!DL302</f>
        <v>0</v>
      </c>
      <c r="AI293" s="1" t="str">
        <f>[2]หน้าผ้า!DM302</f>
        <v>Lead time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WRWT25800/WRWT25800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20</v>
      </c>
      <c r="F294" s="9">
        <f>[2]หน้าผ้า!H303</f>
        <v>34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98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WSWT2021950UV</v>
      </c>
      <c r="AA294" s="8" t="e">
        <f>[2]หน้าผ้า!AQ303</f>
        <v>#REF!</v>
      </c>
      <c r="AB294" s="8" t="e">
        <f>[2]หน้าผ้า!AR303</f>
        <v>#REF!</v>
      </c>
      <c r="AC294" s="8" t="e">
        <f>[2]หน้าผ้า!AS303</f>
        <v>#REF!</v>
      </c>
      <c r="AD294" s="8" t="e">
        <f>[2]หน้าผ้า!AT303</f>
        <v>#REF!</v>
      </c>
      <c r="AE294" s="8" t="e">
        <f>[2]หน้าผ้า!AU303</f>
        <v>#REF!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WRWT200950/WRWT21950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20</v>
      </c>
      <c r="F295" s="9">
        <f>[2]หน้าผ้า!H304</f>
        <v>34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95</v>
      </c>
      <c r="J295" s="9" t="str">
        <f>[2]หน้าผ้า!M304</f>
        <v>±</v>
      </c>
      <c r="K295" s="9">
        <f>[2]หน้าผ้า!N304</f>
        <v>5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WSWT2021900UV</v>
      </c>
      <c r="AA295" s="8" t="e">
        <f>[2]หน้าผ้า!AQ304</f>
        <v>#REF!</v>
      </c>
      <c r="AB295" s="8" t="e">
        <f>[2]หน้าผ้า!AR304</f>
        <v>#REF!</v>
      </c>
      <c r="AC295" s="8" t="e">
        <f>[2]หน้าผ้า!AS304</f>
        <v>#REF!</v>
      </c>
      <c r="AD295" s="8" t="e">
        <f>[2]หน้าผ้า!AT304</f>
        <v>#REF!</v>
      </c>
      <c r="AE295" s="8" t="e">
        <f>[2]หน้าผ้า!AU304</f>
        <v>#REF!</v>
      </c>
      <c r="AF295" s="8" t="str">
        <f>[2]หน้าผ้า!AI304</f>
        <v>ระบุในSD</v>
      </c>
      <c r="AG295" s="1" t="str">
        <f>[3]หน้าผ้า!DC307</f>
        <v>พร้อมส่ง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WRWT200900/WRWT21900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20</v>
      </c>
      <c r="F296" s="9">
        <f>[2]หน้าผ้า!H305</f>
        <v>34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80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WSWT2021750UV</v>
      </c>
      <c r="AA296" s="8" t="e">
        <f>[2]หน้าผ้า!AQ305</f>
        <v>#REF!</v>
      </c>
      <c r="AB296" s="8" t="e">
        <f>[2]หน้าผ้า!AR305</f>
        <v>#REF!</v>
      </c>
      <c r="AC296" s="8" t="e">
        <f>[2]หน้าผ้า!AS305</f>
        <v>#REF!</v>
      </c>
      <c r="AD296" s="8" t="e">
        <f>[2]หน้าผ้า!AT305</f>
        <v>#REF!</v>
      </c>
      <c r="AE296" s="8" t="e">
        <f>[2]หน้าผ้า!AU305</f>
        <v>#REF!</v>
      </c>
      <c r="AF296" s="8" t="str">
        <f>[2]หน้าผ้า!AI305</f>
        <v>ระบุในSD</v>
      </c>
      <c r="AG296" s="1" t="str">
        <f>[3]หน้าผ้า!DC308</f>
        <v>พร้อมส่ง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WRWT200750/WRWT21750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20</v>
      </c>
      <c r="F297" s="9">
        <f>[2]หน้าผ้า!H306</f>
        <v>34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80</v>
      </c>
      <c r="J297" s="9" t="str">
        <f>[2]หน้าผ้า!M306</f>
        <v>±</v>
      </c>
      <c r="K297" s="9">
        <f>[2]หน้าผ้า!N306</f>
        <v>5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WSWT2021800UV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WRWT200800/WRWT21800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20</v>
      </c>
      <c r="F298" s="9">
        <f>[2]หน้าผ้า!H307</f>
        <v>37</v>
      </c>
      <c r="G298" s="9" t="str">
        <f>[2]หน้าผ้า!I307</f>
        <v>ขาว</v>
      </c>
      <c r="H298" s="9">
        <f>[2]หน้าผ้า!J307</f>
        <v>0</v>
      </c>
      <c r="I298" s="9">
        <f>[2]หน้าผ้า!L307</f>
        <v>70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WSWT2025700(1)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พร้อมส่ง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WRWT200800/WRWT25650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20</v>
      </c>
      <c r="F299" s="9">
        <f>[2]หน้าผ้า!H308</f>
        <v>34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85</v>
      </c>
      <c r="J299" s="9" t="str">
        <f>[2]หน้าผ้า!M308</f>
        <v>±</v>
      </c>
      <c r="K299" s="9">
        <f>[2]หน้าผ้า!N308</f>
        <v>5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WSWT2021850UV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 t="e">
        <f>[2]หน้าผ้า!AT308</f>
        <v>#REF!</v>
      </c>
      <c r="AE299" s="8" t="e">
        <f>[2]หน้าผ้า!AU308</f>
        <v>#REF!</v>
      </c>
      <c r="AF299" s="8" t="str">
        <f>[2]หน้าผ้า!AI308</f>
        <v>ระบุในSD</v>
      </c>
      <c r="AG299" s="1" t="str">
        <f>[3]หน้าผ้า!DC311</f>
        <v>พร้อมส่ง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WRWT200850/WRWT21850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20</v>
      </c>
      <c r="F300" s="9">
        <f>[2]หน้าผ้า!H309</f>
        <v>34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80</v>
      </c>
      <c r="J300" s="9" t="str">
        <f>[2]หน้าผ้า!M309</f>
        <v>±</v>
      </c>
      <c r="K300" s="9">
        <f>[2]หน้าผ้า!N309</f>
        <v>5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WSWT2021750UV</v>
      </c>
      <c r="AA300" s="8" t="e">
        <f>[2]หน้าผ้า!AQ309</f>
        <v>#REF!</v>
      </c>
      <c r="AB300" s="8" t="e">
        <f>[2]หน้าผ้า!AR309</f>
        <v>#REF!</v>
      </c>
      <c r="AC300" s="8" t="e">
        <f>[2]หน้าผ้า!AS309</f>
        <v>#REF!</v>
      </c>
      <c r="AD300" s="8" t="e">
        <f>[2]หน้าผ้า!AT309</f>
        <v>#REF!</v>
      </c>
      <c r="AE300" s="8" t="e">
        <f>[2]หน้าผ้า!AU309</f>
        <v>#REF!</v>
      </c>
      <c r="AF300" s="8" t="str">
        <f>[2]หน้าผ้า!AI309</f>
        <v>ระบุในSD</v>
      </c>
      <c r="AG300" s="1" t="str">
        <f>[3]หน้าผ้า!DC312</f>
        <v>พร้อมส่ง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WRWT200750/WRWT21750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21</v>
      </c>
      <c r="F301" s="9">
        <f>[2]หน้าผ้า!H310</f>
        <v>39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78</v>
      </c>
      <c r="J301" s="9" t="str">
        <f>[2]หน้าผ้า!M310</f>
        <v>±</v>
      </c>
      <c r="K301" s="9">
        <f>[2]หน้าผ้า!N310</f>
        <v>3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WSWT2125700</v>
      </c>
      <c r="AA301" s="8" t="e">
        <f>[2]หน้าผ้า!AQ310</f>
        <v>#REF!</v>
      </c>
      <c r="AB301" s="8" t="e">
        <f>[2]หน้าผ้า!AR310</f>
        <v>#REF!</v>
      </c>
      <c r="AC301" s="8" t="e">
        <f>[2]หน้าผ้า!AS310</f>
        <v>#REF!</v>
      </c>
      <c r="AD301" s="8" t="e">
        <f>[2]หน้าผ้า!AT310</f>
        <v>#REF!</v>
      </c>
      <c r="AE301" s="8" t="e">
        <f>[2]หน้าผ้า!AU310</f>
        <v>#REF!</v>
      </c>
      <c r="AF301" s="8" t="str">
        <f>[2]หน้าผ้า!AI310</f>
        <v>ระบุในSD</v>
      </c>
      <c r="AG301" s="1" t="str">
        <f>[3]หน้าผ้า!DC313</f>
        <v>พร้อมส่ง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WRWT210800/WRWT25650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45945</v>
      </c>
      <c r="B302" s="14" t="str">
        <f>[2]หน้าผ้า!B311</f>
        <v>MK68-001237</v>
      </c>
      <c r="C302" s="9" t="str">
        <f>[2]หน้าผ้า!E311</f>
        <v>บจก.ไลม์มาสเตอร์</v>
      </c>
      <c r="D302" s="13" t="str">
        <f>[2]หน้าผ้า!F311</f>
        <v>LMC 20KG</v>
      </c>
      <c r="E302" s="9">
        <f>[2]หน้าผ้า!G311</f>
        <v>21</v>
      </c>
      <c r="F302" s="9">
        <f>[2]หน้าผ้า!H311</f>
        <v>34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60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ไม่</v>
      </c>
      <c r="M302" s="10">
        <f>[2]หน้าผ้า!T311</f>
        <v>22</v>
      </c>
      <c r="N302" s="9">
        <f>[2]หน้าผ้า!U311</f>
        <v>36</v>
      </c>
      <c r="O302" s="9">
        <f>[2]หน้าผ้า!V311</f>
        <v>40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 t="str">
        <f>[2]หน้าผ้า!Z311</f>
        <v>500กระสอบแบน</v>
      </c>
      <c r="T302" s="12">
        <f>[2]หน้าผ้า!X311</f>
        <v>45954</v>
      </c>
      <c r="U302" s="11">
        <f>[2]หน้าผ้า!AA311</f>
        <v>20000</v>
      </c>
      <c r="V302" s="10">
        <f>[2]หน้าผ้า!AJ311</f>
        <v>20000</v>
      </c>
      <c r="W302" s="10">
        <f>[2]หน้าผ้า!AL311</f>
        <v>0</v>
      </c>
      <c r="X302" s="10">
        <f>[2]หน้าผ้า!AM311</f>
        <v>20968</v>
      </c>
      <c r="Y302" s="10">
        <f>[2]หน้าผ้า!AN311</f>
        <v>0</v>
      </c>
      <c r="Z302" s="9" t="str">
        <f>[2]หน้าผ้า!AO311</f>
        <v>WSWT2125650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พร้อมส่ง</v>
      </c>
      <c r="AH302" s="1" t="str">
        <f>[2]หน้าผ้า!DL311</f>
        <v>P9</v>
      </c>
      <c r="AI302" s="1">
        <f>[2]หน้าผ้า!DM311</f>
        <v>3</v>
      </c>
      <c r="AJ302" s="3">
        <f>[2]หน้าผ้า!DN311</f>
        <v>45954</v>
      </c>
      <c r="AK302" s="3">
        <f>[2]หน้าผ้า!DQ311</f>
        <v>0</v>
      </c>
      <c r="AL302" s="3">
        <f>[2]หน้าผ้า!DR311</f>
        <v>45944</v>
      </c>
      <c r="AM302" s="3">
        <f>[2]หน้าผ้า!DS311</f>
        <v>45951</v>
      </c>
      <c r="AN302" s="3">
        <f>[2]หน้าผ้า!DT311</f>
        <v>45952</v>
      </c>
      <c r="AO302" s="3">
        <f>[2]หน้าผ้า!DU311</f>
        <v>45952</v>
      </c>
      <c r="AP302" s="3">
        <f>[2]หน้าผ้า!DP311</f>
        <v>45949</v>
      </c>
      <c r="AQ302" s="3">
        <f>[2]หน้าผ้า!DW311</f>
        <v>45953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งานพิมพ์</v>
      </c>
      <c r="AX302" s="2" t="str">
        <f>[2]หน้าผ้า!ED311</f>
        <v>รอART</v>
      </c>
      <c r="AY302" s="2" t="str">
        <f>[2]หน้าผ้า!AG311</f>
        <v>23/10เย็น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WRWT25650/WRWT25650</v>
      </c>
      <c r="BD302" s="56">
        <f>[2]หน้าผ้า!CA311</f>
        <v>0</v>
      </c>
    </row>
    <row r="303" spans="1:56" ht="27.75" customHeight="1" x14ac:dyDescent="0.45">
      <c r="A303" s="3" t="str">
        <f>[2]หน้าผ้า!C312</f>
        <v xml:space="preserve"> 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21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67</v>
      </c>
      <c r="J303" s="9" t="str">
        <f>[2]หน้าผ้า!M312</f>
        <v>±</v>
      </c>
      <c r="K303" s="9">
        <f>[2]หน้าผ้า!N312</f>
        <v>5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WSWT2125650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 t="str">
        <f>[2]หน้าผ้า!AI312</f>
        <v>ระบุในSD</v>
      </c>
      <c r="AG303" s="1" t="str">
        <f>[3]หน้าผ้า!DC315</f>
        <v>พร้อมส่ง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WRWT25650/WRWT25650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21</v>
      </c>
      <c r="F304" s="9">
        <f>[2]หน้าผ้า!H313</f>
        <v>37</v>
      </c>
      <c r="G304" s="9" t="str">
        <f>[2]หน้าผ้า!I313</f>
        <v>ขาวแถบใส5</v>
      </c>
      <c r="H304" s="9">
        <f>[2]หน้าผ้า!J313</f>
        <v>0</v>
      </c>
      <c r="I304" s="9">
        <f>[2]หน้าผ้า!L313</f>
        <v>67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WSWTSCL052125650</v>
      </c>
      <c r="AA304" s="8" t="e">
        <f>[2]หน้าผ้า!AQ313</f>
        <v>#REF!</v>
      </c>
      <c r="AB304" s="8" t="e">
        <f>[2]หน้าผ้า!AR313</f>
        <v>#REF!</v>
      </c>
      <c r="AC304" s="8" t="e">
        <f>[2]หน้าผ้า!AS313</f>
        <v>#REF!</v>
      </c>
      <c r="AD304" s="8" t="e">
        <f>[2]หน้าผ้า!AT313</f>
        <v>#REF!</v>
      </c>
      <c r="AE304" s="8" t="e">
        <f>[2]หน้าผ้า!AU313</f>
        <v>#REF!</v>
      </c>
      <c r="AF304" s="8" t="str">
        <f>[2]หน้าผ้า!AI313</f>
        <v>ระบุในSD</v>
      </c>
      <c r="AG304" s="1" t="str">
        <f>[3]หน้าผ้า!DC316</f>
        <v>ยังไม่ได้พิมพ์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WRWT25650/WRCL25680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21</v>
      </c>
      <c r="F305" s="9">
        <f>[2]หน้าผ้า!H314</f>
        <v>37</v>
      </c>
      <c r="G305" s="9" t="str">
        <f>[2]หน้าผ้า!I314</f>
        <v>ขาว</v>
      </c>
      <c r="H305" s="9">
        <f>[2]หน้าผ้า!J314</f>
        <v>0</v>
      </c>
      <c r="I305" s="9">
        <f>[2]หน้าผ้า!L314</f>
        <v>83</v>
      </c>
      <c r="J305" s="9" t="str">
        <f>[2]หน้าผ้า!M314</f>
        <v>±</v>
      </c>
      <c r="K305" s="9">
        <f>[2]หน้าผ้า!N314</f>
        <v>5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>WSWT2125800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ยังไม่ได้พิมพ์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WRWT210800/WRWT25800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45933</v>
      </c>
      <c r="B306" s="14" t="str">
        <f>[2]หน้าผ้า!B315</f>
        <v>MK68-001199</v>
      </c>
      <c r="C306" s="9" t="str">
        <f>[2]หน้าผ้า!E315</f>
        <v>คุณนพวินทร์ รัตนเศรษฐ์เมธา</v>
      </c>
      <c r="D306" s="13" t="str">
        <f>[2]หน้าผ้า!F315</f>
        <v>ลุงนัย ฟาร์ม 103พลัส</v>
      </c>
      <c r="E306" s="9">
        <f>[2]หน้าผ้า!G315</f>
        <v>21</v>
      </c>
      <c r="F306" s="9">
        <f>[2]หน้าผ้า!H315</f>
        <v>37</v>
      </c>
      <c r="G306" s="9" t="str">
        <f>[2]หน้าผ้า!I315</f>
        <v>ขาว</v>
      </c>
      <c r="H306" s="9" t="str">
        <f>[2]หน้าผ้า!J315</f>
        <v>ใส</v>
      </c>
      <c r="I306" s="9">
        <f>[2]หน้าผ้า!L315</f>
        <v>100</v>
      </c>
      <c r="J306" s="9" t="str">
        <f>[2]หน้าผ้า!M315</f>
        <v>±</v>
      </c>
      <c r="K306" s="9">
        <f>[2]หน้าผ้า!N315</f>
        <v>5</v>
      </c>
      <c r="L306" s="9" t="str">
        <f>[2]หน้าผ้า!R315</f>
        <v>บิด</v>
      </c>
      <c r="M306" s="10" t="str">
        <f>[2]หน้าผ้า!T315</f>
        <v>ไม่สวมถุงใน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 t="str">
        <f>[2]หน้าผ้า!Z315</f>
        <v>500กระสอบ</v>
      </c>
      <c r="T306" s="12">
        <f>[2]หน้าผ้า!X315</f>
        <v>45960</v>
      </c>
      <c r="U306" s="11">
        <f>[2]หน้าผ้า!AA315</f>
        <v>5000</v>
      </c>
      <c r="V306" s="10">
        <f>[2]หน้าผ้า!AJ315</f>
        <v>4737</v>
      </c>
      <c r="W306" s="10">
        <f>[2]หน้าผ้า!AL315</f>
        <v>263</v>
      </c>
      <c r="X306" s="10">
        <f>[2]หน้าผ้า!AM315</f>
        <v>5200</v>
      </c>
      <c r="Y306" s="10">
        <f>[2]หน้าผ้า!AN315</f>
        <v>0</v>
      </c>
      <c r="Z306" s="9" t="str">
        <f>[2]หน้าผ้า!AO315</f>
        <v>WSWT2121670SM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 t="str">
        <f>[3]หน้าผ้า!DC318</f>
        <v>ยังไม่ได้พิมพ์</v>
      </c>
      <c r="AH306" s="1" t="str">
        <f>[2]หน้าผ้า!DL315</f>
        <v>P8</v>
      </c>
      <c r="AI306" s="1">
        <f>[2]หน้าผ้า!DM315</f>
        <v>4</v>
      </c>
      <c r="AJ306" s="3">
        <f>[2]หน้าผ้า!DN315</f>
        <v>45960</v>
      </c>
      <c r="AK306" s="3">
        <f>[2]หน้าผ้า!DQ315</f>
        <v>45956</v>
      </c>
      <c r="AL306" s="3">
        <f>[2]หน้าผ้า!DR315</f>
        <v>45950</v>
      </c>
      <c r="AM306" s="3">
        <f>[2]หน้าผ้า!DS315</f>
        <v>45957</v>
      </c>
      <c r="AN306" s="3">
        <f>[2]หน้าผ้า!DT315</f>
        <v>45958</v>
      </c>
      <c r="AO306" s="3">
        <f>[2]หน้าผ้า!DU315</f>
        <v>45958</v>
      </c>
      <c r="AP306" s="3">
        <f>[2]หน้าผ้า!DP315</f>
        <v>45955</v>
      </c>
      <c r="AQ306" s="3">
        <f>[2]หน้าผ้า!DW315</f>
        <v>45959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งานเคลือบ+พิมพ์</v>
      </c>
      <c r="AX306" s="2" t="str">
        <f>[2]หน้าผ้า!ED315</f>
        <v xml:space="preserve"> /</v>
      </c>
      <c r="AY306" s="2" t="str">
        <f>[2]หน้าผ้า!AG315</f>
        <v>รอส่ง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WRWT21670/WRWT21670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45933</v>
      </c>
      <c r="B307" s="14" t="str">
        <f>[2]หน้าผ้า!B316</f>
        <v>MK68-001211</v>
      </c>
      <c r="C307" s="9" t="str">
        <f>[2]หน้าผ้า!E316</f>
        <v>บจก.เอสพีเอ็ม อาหารสัตว์</v>
      </c>
      <c r="D307" s="13" t="str">
        <f>[2]หน้าผ้า!F316</f>
        <v>มาซู ฟีดบี042</v>
      </c>
      <c r="E307" s="9">
        <f>[2]หน้าผ้า!G316</f>
        <v>21</v>
      </c>
      <c r="F307" s="9">
        <f>[2]หน้าผ้า!H316</f>
        <v>38</v>
      </c>
      <c r="G307" s="9" t="str">
        <f>[2]หน้าผ้า!I316</f>
        <v>ขาว</v>
      </c>
      <c r="H307" s="9" t="str">
        <f>[2]หน้าผ้า!J316</f>
        <v>ด้าน</v>
      </c>
      <c r="I307" s="9">
        <f>[2]หน้าผ้า!L316</f>
        <v>102</v>
      </c>
      <c r="J307" s="9" t="str">
        <f>[2]หน้าผ้า!M316</f>
        <v>±</v>
      </c>
      <c r="K307" s="9">
        <f>[2]หน้าผ้า!N316</f>
        <v>5</v>
      </c>
      <c r="L307" s="9" t="str">
        <f>[2]หน้าผ้า!R316</f>
        <v>บิด</v>
      </c>
      <c r="M307" s="10">
        <f>[2]หน้าผ้า!T316</f>
        <v>22</v>
      </c>
      <c r="N307" s="9">
        <f>[2]หน้าผ้า!U316</f>
        <v>40</v>
      </c>
      <c r="O307" s="9">
        <f>[2]หน้าผ้า!V316</f>
        <v>40</v>
      </c>
      <c r="P307" s="10">
        <f>[2]หน้าผ้า!AB316</f>
        <v>65.13122457599998</v>
      </c>
      <c r="Q307" s="10">
        <f>[2]หน้าผ้า!AC316</f>
        <v>0</v>
      </c>
      <c r="R307" s="10">
        <f>[2]หน้าผ้า!AD316</f>
        <v>65.13122457599998</v>
      </c>
      <c r="S307" s="9" t="str">
        <f>[2]หน้าผ้า!Z316</f>
        <v>500กระสอบแบน</v>
      </c>
      <c r="T307" s="12">
        <f>[2]หน้าผ้า!X316</f>
        <v>45958</v>
      </c>
      <c r="U307" s="11">
        <f>[2]หน้าผ้า!AA316</f>
        <v>3000</v>
      </c>
      <c r="V307" s="10">
        <f>[2]หน้าผ้า!AJ316</f>
        <v>0</v>
      </c>
      <c r="W307" s="10">
        <f>[2]หน้าผ้า!AL316</f>
        <v>3000</v>
      </c>
      <c r="X307" s="10">
        <f>[2]หน้าผ้า!AM316</f>
        <v>0</v>
      </c>
      <c r="Y307" s="10">
        <f>[2]หน้าผ้า!AN316</f>
        <v>3150</v>
      </c>
      <c r="Z307" s="9" t="str">
        <f>[2]หน้าผ้า!AO316</f>
        <v>WSWT2121670SM</v>
      </c>
      <c r="AA307" s="8">
        <f>[2]หน้าผ้า!AQ316</f>
        <v>3310.89</v>
      </c>
      <c r="AB307" s="8">
        <f>[2]หน้าผ้า!AR316</f>
        <v>3310.89</v>
      </c>
      <c r="AC307" s="8">
        <f>[2]หน้าผ้า!AS316</f>
        <v>0</v>
      </c>
      <c r="AD307" s="8">
        <f>[2]หน้าผ้า!AT316</f>
        <v>3310.89</v>
      </c>
      <c r="AE307" s="8">
        <f>[2]หน้าผ้า!AU316</f>
        <v>0</v>
      </c>
      <c r="AF307" s="8">
        <f>[2]หน้าผ้า!AI316</f>
        <v>0</v>
      </c>
      <c r="AG307" s="1" t="str">
        <f>[3]หน้าผ้า!DC319</f>
        <v>ยังไม่ได้พิมพ์</v>
      </c>
      <c r="AH307" s="1" t="str">
        <f>[2]หน้าผ้า!DL316</f>
        <v>P8</v>
      </c>
      <c r="AI307" s="1">
        <f>[2]หน้าผ้า!DM316</f>
        <v>4</v>
      </c>
      <c r="AJ307" s="3">
        <f>[2]หน้าผ้า!DN316</f>
        <v>45958</v>
      </c>
      <c r="AK307" s="3">
        <f>[2]หน้าผ้า!DQ316</f>
        <v>45954</v>
      </c>
      <c r="AL307" s="3">
        <f>[2]หน้าผ้า!DR316</f>
        <v>45948</v>
      </c>
      <c r="AM307" s="3">
        <f>[2]หน้าผ้า!DS316</f>
        <v>45955</v>
      </c>
      <c r="AN307" s="3">
        <f>[2]หน้าผ้า!DT316</f>
        <v>45956</v>
      </c>
      <c r="AO307" s="3">
        <f>[2]หน้าผ้า!DU316</f>
        <v>45956</v>
      </c>
      <c r="AP307" s="3">
        <f>[2]หน้าผ้า!DP316</f>
        <v>45953</v>
      </c>
      <c r="AQ307" s="3">
        <f>[2]หน้าผ้า!DW316</f>
        <v>45957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งานเคลือบ+พิมพ์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WRWT21670/WRWT21670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45952</v>
      </c>
      <c r="B308" s="14" t="str">
        <f>[2]หน้าผ้า!B317</f>
        <v>ใบรับคำสั่งซื้อ</v>
      </c>
      <c r="C308" s="9" t="str">
        <f>[2]หน้าผ้า!E317</f>
        <v>บจก.เอ็นบี ดิสทริบิวชั่น</v>
      </c>
      <c r="D308" s="13" t="str">
        <f>[2]หน้าผ้า!F317</f>
        <v>กัสโซ่ฟีด 101-102</v>
      </c>
      <c r="E308" s="9">
        <f>[2]หน้าผ้า!G317</f>
        <v>21</v>
      </c>
      <c r="F308" s="9">
        <f>[2]หน้าผ้า!H317</f>
        <v>37</v>
      </c>
      <c r="G308" s="9" t="str">
        <f>[2]หน้าผ้า!I317</f>
        <v>ขาว</v>
      </c>
      <c r="H308" s="9" t="str">
        <f>[2]หน้าผ้า!J317</f>
        <v>ใส</v>
      </c>
      <c r="I308" s="9">
        <f>[2]หน้าผ้า!L317</f>
        <v>100</v>
      </c>
      <c r="J308" s="9" t="str">
        <f>[2]หน้าผ้า!M317</f>
        <v>±</v>
      </c>
      <c r="K308" s="9">
        <f>[2]หน้าผ้า!N317</f>
        <v>5</v>
      </c>
      <c r="L308" s="9" t="str">
        <f>[2]หน้าผ้า!R317</f>
        <v>บิด</v>
      </c>
      <c r="M308" s="10">
        <f>[2]หน้าผ้า!T317</f>
        <v>22</v>
      </c>
      <c r="N308" s="9">
        <f>[2]หน้าผ้า!U317</f>
        <v>40</v>
      </c>
      <c r="O308" s="9">
        <f>[2]หน้าผ้า!V317</f>
        <v>40</v>
      </c>
      <c r="P308" s="10">
        <f>[2]หน้าผ้า!AB317</f>
        <v>217.10408191999997</v>
      </c>
      <c r="Q308" s="10">
        <f>[2]หน้าผ้า!AC317</f>
        <v>0</v>
      </c>
      <c r="R308" s="10">
        <f>[2]หน้าผ้า!AD317</f>
        <v>217.10408191999997</v>
      </c>
      <c r="S308" s="9" t="str">
        <f>[2]หน้าผ้า!Z317</f>
        <v>500กระสอบ</v>
      </c>
      <c r="T308" s="12">
        <f>[2]หน้าผ้า!X317</f>
        <v>45961</v>
      </c>
      <c r="U308" s="11">
        <f>[2]หน้าผ้า!AA317</f>
        <v>10000</v>
      </c>
      <c r="V308" s="10">
        <f>[2]หน้าผ้า!AJ317</f>
        <v>0</v>
      </c>
      <c r="W308" s="10">
        <f>[2]หน้าผ้า!AL317</f>
        <v>10000</v>
      </c>
      <c r="X308" s="10">
        <f>[2]หน้าผ้า!AM317</f>
        <v>0</v>
      </c>
      <c r="Y308" s="10">
        <f>[2]หน้าผ้า!AN317</f>
        <v>10500</v>
      </c>
      <c r="Z308" s="9" t="str">
        <f>[2]หน้าผ้า!AO317</f>
        <v>WSWT2121670SM</v>
      </c>
      <c r="AA308" s="8">
        <f>[2]หน้าผ้า!AQ317</f>
        <v>10756.900000000001</v>
      </c>
      <c r="AB308" s="8">
        <f>[2]หน้าผ้า!AR317</f>
        <v>10756.900000000001</v>
      </c>
      <c r="AC308" s="8">
        <f>[2]หน้าผ้า!AS317</f>
        <v>0</v>
      </c>
      <c r="AD308" s="8">
        <f>[2]หน้าผ้า!AT317</f>
        <v>10756.900000000001</v>
      </c>
      <c r="AE308" s="8">
        <f>[2]หน้าผ้า!AU317</f>
        <v>0</v>
      </c>
      <c r="AF308" s="8">
        <f>[2]หน้าผ้า!AI317</f>
        <v>0</v>
      </c>
      <c r="AG308" s="1" t="str">
        <f>[3]หน้าผ้า!DC320</f>
        <v>ยังไม่ได้พิมพ์</v>
      </c>
      <c r="AH308" s="1" t="str">
        <f>[2]หน้าผ้า!DL317</f>
        <v>P8</v>
      </c>
      <c r="AI308" s="1">
        <f>[2]หน้าผ้า!DM317</f>
        <v>4</v>
      </c>
      <c r="AJ308" s="3">
        <f>[2]หน้าผ้า!DN317</f>
        <v>45961</v>
      </c>
      <c r="AK308" s="3">
        <f>[2]หน้าผ้า!DQ317</f>
        <v>45957</v>
      </c>
      <c r="AL308" s="3">
        <f>[2]หน้าผ้า!DR317</f>
        <v>45951</v>
      </c>
      <c r="AM308" s="3">
        <f>[2]หน้าผ้า!DS317</f>
        <v>45958</v>
      </c>
      <c r="AN308" s="3">
        <f>[2]หน้าผ้า!DT317</f>
        <v>45959</v>
      </c>
      <c r="AO308" s="3">
        <f>[2]หน้าผ้า!DU317</f>
        <v>45959</v>
      </c>
      <c r="AP308" s="3">
        <f>[2]หน้าผ้า!DP317</f>
        <v>45956</v>
      </c>
      <c r="AQ308" s="3">
        <f>[2]หน้าผ้า!DW317</f>
        <v>45960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งานเคลือบ+พิมพ์</v>
      </c>
      <c r="AX308" s="2" t="str">
        <f>[2]หน้าผ้า!ED317</f>
        <v>รอART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WRWT21670/WRWT21670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45953</v>
      </c>
      <c r="B309" s="14" t="str">
        <f>[2]หน้าผ้า!B318</f>
        <v>ใบรับคำสั่งซื้อ</v>
      </c>
      <c r="C309" s="9" t="str">
        <f>[2]หน้าผ้า!E318</f>
        <v>บจก.วีซีเอฟ</v>
      </c>
      <c r="D309" s="13" t="str">
        <f>[2]หน้าผ้า!F318</f>
        <v>VC 100</v>
      </c>
      <c r="E309" s="9">
        <f>[2]หน้าผ้า!G318</f>
        <v>21</v>
      </c>
      <c r="F309" s="9">
        <f>[2]หน้าผ้า!H318</f>
        <v>37</v>
      </c>
      <c r="G309" s="9" t="str">
        <f>[2]หน้าผ้า!I318</f>
        <v>ขาว</v>
      </c>
      <c r="H309" s="9" t="str">
        <f>[2]หน้าผ้า!J318</f>
        <v>ใส</v>
      </c>
      <c r="I309" s="9">
        <f>[2]หน้าผ้า!L318</f>
        <v>100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บิด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>500กระสอบแบน</v>
      </c>
      <c r="T309" s="12">
        <f>[2]หน้าผ้า!X318</f>
        <v>45961</v>
      </c>
      <c r="U309" s="11">
        <f>[2]หน้าผ้า!AA318</f>
        <v>30000</v>
      </c>
      <c r="V309" s="10">
        <f>[2]หน้าผ้า!AJ318</f>
        <v>0</v>
      </c>
      <c r="W309" s="10">
        <f>[2]หน้าผ้า!AL318</f>
        <v>30000</v>
      </c>
      <c r="X309" s="10">
        <f>[2]หน้าผ้า!AM318</f>
        <v>0</v>
      </c>
      <c r="Y309" s="10">
        <f>[2]หน้าผ้า!AN318</f>
        <v>31500</v>
      </c>
      <c r="Z309" s="9" t="str">
        <f>[2]หน้าผ้า!AO318</f>
        <v>WSWT2121670SM</v>
      </c>
      <c r="AA309" s="8">
        <f>[2]หน้าผ้า!AQ318</f>
        <v>32270.700000000004</v>
      </c>
      <c r="AB309" s="8">
        <f>[2]หน้าผ้า!AR318</f>
        <v>32270.700000000004</v>
      </c>
      <c r="AC309" s="8">
        <f>[2]หน้าผ้า!AS318</f>
        <v>0</v>
      </c>
      <c r="AD309" s="8">
        <f>[2]หน้าผ้า!AT318</f>
        <v>32270.700000000004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ยังไม่ได้พิมพ์</v>
      </c>
      <c r="AH309" s="1" t="str">
        <f>[2]หน้าผ้า!DL318</f>
        <v>P8</v>
      </c>
      <c r="AI309" s="1">
        <f>[2]หน้าผ้า!DM318</f>
        <v>4</v>
      </c>
      <c r="AJ309" s="3">
        <f>[2]หน้าผ้า!DN318</f>
        <v>45961</v>
      </c>
      <c r="AK309" s="3">
        <f>[2]หน้าผ้า!DQ318</f>
        <v>45957</v>
      </c>
      <c r="AL309" s="3">
        <f>[2]หน้าผ้า!DR318</f>
        <v>45951</v>
      </c>
      <c r="AM309" s="3">
        <f>[2]หน้าผ้า!DS318</f>
        <v>45958</v>
      </c>
      <c r="AN309" s="3">
        <f>[2]หน้าผ้า!DT318</f>
        <v>45959</v>
      </c>
      <c r="AO309" s="3">
        <f>[2]หน้าผ้า!DU318</f>
        <v>45959</v>
      </c>
      <c r="AP309" s="3">
        <f>[2]หน้าผ้า!DP318</f>
        <v>45956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งานเคลือบ+พิมพ์</v>
      </c>
      <c r="AX309" s="2" t="str">
        <f>[2]หน้าผ้า!ED318</f>
        <v>รอART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WRWT21670/WRWT21670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45953</v>
      </c>
      <c r="B310" s="14" t="str">
        <f>[2]หน้าผ้า!B319</f>
        <v>ใบรับคำสั่งซื้อ</v>
      </c>
      <c r="C310" s="9" t="str">
        <f>[2]หน้าผ้า!E319</f>
        <v>บจก.วีซีเอฟ</v>
      </c>
      <c r="D310" s="13" t="str">
        <f>[2]หน้าผ้า!F319</f>
        <v>VC 120</v>
      </c>
      <c r="E310" s="9">
        <f>[2]หน้าผ้า!G319</f>
        <v>21</v>
      </c>
      <c r="F310" s="9">
        <f>[2]หน้าผ้า!H319</f>
        <v>37</v>
      </c>
      <c r="G310" s="9" t="str">
        <f>[2]หน้าผ้า!I319</f>
        <v>ขาว</v>
      </c>
      <c r="H310" s="9" t="str">
        <f>[2]หน้าผ้า!J319</f>
        <v>ใส</v>
      </c>
      <c r="I310" s="9">
        <f>[2]หน้าผ้า!L319</f>
        <v>100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บิด</v>
      </c>
      <c r="M310" s="10" t="str">
        <f>[2]หน้าผ้า!T319</f>
        <v>ไม่สวมถุงใน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 t="str">
        <f>[2]หน้าผ้า!Z319</f>
        <v>500กระสอบแบน</v>
      </c>
      <c r="T310" s="12">
        <f>[2]หน้าผ้า!X319</f>
        <v>45961</v>
      </c>
      <c r="U310" s="11">
        <f>[2]หน้าผ้า!AA319</f>
        <v>50000</v>
      </c>
      <c r="V310" s="10">
        <f>[2]หน้าผ้า!AJ319</f>
        <v>0</v>
      </c>
      <c r="W310" s="10">
        <f>[2]หน้าผ้า!AL319</f>
        <v>50000</v>
      </c>
      <c r="X310" s="10">
        <f>[2]หน้าผ้า!AM319</f>
        <v>0</v>
      </c>
      <c r="Y310" s="10">
        <f>[2]หน้าผ้า!AN319</f>
        <v>52500</v>
      </c>
      <c r="Z310" s="9" t="str">
        <f>[2]หน้าผ้า!AO319</f>
        <v>WSWT2121670SM</v>
      </c>
      <c r="AA310" s="8">
        <f>[2]หน้าผ้า!AQ319</f>
        <v>53784.500000000007</v>
      </c>
      <c r="AB310" s="8">
        <f>[2]หน้าผ้า!AR319</f>
        <v>53784.500000000007</v>
      </c>
      <c r="AC310" s="8">
        <f>[2]หน้าผ้า!AS319</f>
        <v>0</v>
      </c>
      <c r="AD310" s="8">
        <f>[2]หน้าผ้า!AT319</f>
        <v>53784.500000000007</v>
      </c>
      <c r="AE310" s="8">
        <f>[2]หน้าผ้า!AU319</f>
        <v>0</v>
      </c>
      <c r="AF310" s="8">
        <f>[2]หน้าผ้า!AI319</f>
        <v>0</v>
      </c>
      <c r="AG310" s="1" t="str">
        <f>[3]หน้าผ้า!DC322</f>
        <v>รอแบบ</v>
      </c>
      <c r="AH310" s="1" t="str">
        <f>[2]หน้าผ้า!DL319</f>
        <v>P8</v>
      </c>
      <c r="AI310" s="1">
        <f>[2]หน้าผ้า!DM319</f>
        <v>4</v>
      </c>
      <c r="AJ310" s="3">
        <f>[2]หน้าผ้า!DN319</f>
        <v>45961</v>
      </c>
      <c r="AK310" s="3">
        <f>[2]หน้าผ้า!DQ319</f>
        <v>45957</v>
      </c>
      <c r="AL310" s="3">
        <f>[2]หน้าผ้า!DR319</f>
        <v>45951</v>
      </c>
      <c r="AM310" s="3">
        <f>[2]หน้าผ้า!DS319</f>
        <v>45958</v>
      </c>
      <c r="AN310" s="3">
        <f>[2]หน้าผ้า!DT319</f>
        <v>45959</v>
      </c>
      <c r="AO310" s="3">
        <f>[2]หน้าผ้า!DU319</f>
        <v>45959</v>
      </c>
      <c r="AP310" s="3">
        <f>[2]หน้าผ้า!DP319</f>
        <v>45956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งานเคลือบ+พิมพ์</v>
      </c>
      <c r="AX310" s="2" t="str">
        <f>[2]หน้าผ้า!ED319</f>
        <v>รอART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WRWT21670/WRWT21670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 t="str">
        <f>[2]หน้าผ้า!B320</f>
        <v>ใบรับคำสั่งซื้อ</v>
      </c>
      <c r="C311" s="9" t="str">
        <f>[2]หน้าผ้า!E320</f>
        <v>บจก.วีซีเอฟ</v>
      </c>
      <c r="D311" s="13" t="str">
        <f>[2]หน้าผ้า!F320</f>
        <v>VC181</v>
      </c>
      <c r="E311" s="9">
        <f>[2]หน้าผ้า!G320</f>
        <v>21</v>
      </c>
      <c r="F311" s="9">
        <f>[2]หน้าผ้า!H320</f>
        <v>37</v>
      </c>
      <c r="G311" s="9" t="str">
        <f>[2]หน้าผ้า!I320</f>
        <v>ขาว</v>
      </c>
      <c r="H311" s="9" t="str">
        <f>[2]หน้าผ้า!J320</f>
        <v>ใส</v>
      </c>
      <c r="I311" s="9">
        <f>[2]หน้าผ้า!L320</f>
        <v>100</v>
      </c>
      <c r="J311" s="9" t="str">
        <f>[2]หน้าผ้า!M320</f>
        <v>±</v>
      </c>
      <c r="K311" s="9">
        <f>[2]หน้าผ้า!N320</f>
        <v>5</v>
      </c>
      <c r="L311" s="9" t="str">
        <f>[2]หน้าผ้า!R320</f>
        <v>บิด</v>
      </c>
      <c r="M311" s="10" t="str">
        <f>[2]หน้าผ้า!T320</f>
        <v>ไม่สวมถุงใน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 t="str">
        <f>[2]หน้าผ้า!Z320</f>
        <v>500กระสอบแบน</v>
      </c>
      <c r="T311" s="12">
        <f>[2]หน้าผ้า!X320</f>
        <v>45971</v>
      </c>
      <c r="U311" s="11">
        <f>[2]หน้าผ้า!AA320</f>
        <v>10000</v>
      </c>
      <c r="V311" s="10">
        <f>[2]หน้าผ้า!AJ320</f>
        <v>0</v>
      </c>
      <c r="W311" s="10">
        <f>[2]หน้าผ้า!AL320</f>
        <v>10000</v>
      </c>
      <c r="X311" s="10">
        <f>[2]หน้าผ้า!AM320</f>
        <v>0</v>
      </c>
      <c r="Y311" s="10">
        <f>[2]หน้าผ้า!AN320</f>
        <v>10500</v>
      </c>
      <c r="Z311" s="9" t="str">
        <f>[2]หน้าผ้า!AO320</f>
        <v>WSWT2121670SM</v>
      </c>
      <c r="AA311" s="8">
        <f>[2]หน้าผ้า!AQ320</f>
        <v>10756.900000000001</v>
      </c>
      <c r="AB311" s="8">
        <f>[2]หน้าผ้า!AR320</f>
        <v>10756.900000000001</v>
      </c>
      <c r="AC311" s="8">
        <f>[2]หน้าผ้า!AS320</f>
        <v>0</v>
      </c>
      <c r="AD311" s="8">
        <f>[2]หน้าผ้า!AT320</f>
        <v>10756.900000000001</v>
      </c>
      <c r="AE311" s="8">
        <f>[2]หน้าผ้า!AU320</f>
        <v>0</v>
      </c>
      <c r="AF311" s="8">
        <f>[2]หน้าผ้า!AI320</f>
        <v>0</v>
      </c>
      <c r="AG311" s="1" t="str">
        <f>[3]หน้าผ้า!DC323</f>
        <v>รอแบบ</v>
      </c>
      <c r="AH311" s="1" t="str">
        <f>[2]หน้าผ้า!DL320</f>
        <v>P8</v>
      </c>
      <c r="AI311" s="1">
        <f>[2]หน้าผ้า!DM320</f>
        <v>4</v>
      </c>
      <c r="AJ311" s="3">
        <f>[2]หน้าผ้า!DN320</f>
        <v>45971</v>
      </c>
      <c r="AK311" s="3">
        <f>[2]หน้าผ้า!DQ320</f>
        <v>45967</v>
      </c>
      <c r="AL311" s="3">
        <f>[2]หน้าผ้า!DR320</f>
        <v>45961</v>
      </c>
      <c r="AM311" s="3">
        <f>[2]หน้าผ้า!DS320</f>
        <v>45968</v>
      </c>
      <c r="AN311" s="3">
        <f>[2]หน้าผ้า!DT320</f>
        <v>45969</v>
      </c>
      <c r="AO311" s="3">
        <f>[2]หน้าผ้า!DU320</f>
        <v>45969</v>
      </c>
      <c r="AP311" s="3">
        <f>[2]หน้าผ้า!DP320</f>
        <v>45966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 t="str">
        <f>[2]หน้าผ้า!EC320</f>
        <v>งานเคลือบ+พิมพ์</v>
      </c>
      <c r="AX311" s="2" t="str">
        <f>[2]หน้าผ้า!ED320</f>
        <v>รอART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WRWT21670/WRWT21670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 t="str">
        <f>[2]หน้าผ้า!B321</f>
        <v>ใบรับคำสั่งซื้อ</v>
      </c>
      <c r="C312" s="9" t="str">
        <f>[2]หน้าผ้า!E321</f>
        <v>บจก.วีซีเอฟ</v>
      </c>
      <c r="D312" s="13" t="str">
        <f>[2]หน้าผ้า!F321</f>
        <v>VC193</v>
      </c>
      <c r="E312" s="9">
        <f>[2]หน้าผ้า!G321</f>
        <v>21</v>
      </c>
      <c r="F312" s="9">
        <f>[2]หน้าผ้า!H321</f>
        <v>37</v>
      </c>
      <c r="G312" s="9" t="str">
        <f>[2]หน้าผ้า!I321</f>
        <v>ขาว</v>
      </c>
      <c r="H312" s="9" t="str">
        <f>[2]หน้าผ้า!J321</f>
        <v>ใส</v>
      </c>
      <c r="I312" s="9">
        <f>[2]หน้าผ้า!L321</f>
        <v>100</v>
      </c>
      <c r="J312" s="9" t="str">
        <f>[2]หน้าผ้า!M321</f>
        <v>±</v>
      </c>
      <c r="K312" s="9">
        <f>[2]หน้าผ้า!N321</f>
        <v>5</v>
      </c>
      <c r="L312" s="9" t="str">
        <f>[2]หน้าผ้า!R321</f>
        <v>บิด</v>
      </c>
      <c r="M312" s="10" t="str">
        <f>[2]หน้าผ้า!T321</f>
        <v>ไม่สวมถุงใน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 t="str">
        <f>[2]หน้าผ้า!Z321</f>
        <v>500กระสอบแบน</v>
      </c>
      <c r="T312" s="12">
        <f>[2]หน้าผ้า!X321</f>
        <v>45971</v>
      </c>
      <c r="U312" s="11">
        <f>[2]หน้าผ้า!AA321</f>
        <v>10000</v>
      </c>
      <c r="V312" s="10">
        <f>[2]หน้าผ้า!AJ321</f>
        <v>0</v>
      </c>
      <c r="W312" s="10">
        <f>[2]หน้าผ้า!AL321</f>
        <v>10000</v>
      </c>
      <c r="X312" s="10">
        <f>[2]หน้าผ้า!AM321</f>
        <v>0</v>
      </c>
      <c r="Y312" s="10">
        <f>[2]หน้าผ้า!AN321</f>
        <v>10500</v>
      </c>
      <c r="Z312" s="9" t="str">
        <f>[2]หน้าผ้า!AO321</f>
        <v>WSWT2121670SM</v>
      </c>
      <c r="AA312" s="8">
        <f>[2]หน้าผ้า!AQ321</f>
        <v>10756.900000000001</v>
      </c>
      <c r="AB312" s="8">
        <f>[2]หน้าผ้า!AR321</f>
        <v>10756.900000000001</v>
      </c>
      <c r="AC312" s="8">
        <f>[2]หน้าผ้า!AS321</f>
        <v>0</v>
      </c>
      <c r="AD312" s="8">
        <f>[2]หน้าผ้า!AT321</f>
        <v>10756.900000000001</v>
      </c>
      <c r="AE312" s="8">
        <f>[2]หน้าผ้า!AU321</f>
        <v>0</v>
      </c>
      <c r="AF312" s="8">
        <f>[2]หน้าผ้า!AI321</f>
        <v>0</v>
      </c>
      <c r="AG312" s="1" t="str">
        <f>[3]หน้าผ้า!DC324</f>
        <v>ยังไม่ได้พิมพ์</v>
      </c>
      <c r="AH312" s="1" t="str">
        <f>[2]หน้าผ้า!DL321</f>
        <v>P8</v>
      </c>
      <c r="AI312" s="1">
        <f>[2]หน้าผ้า!DM321</f>
        <v>4</v>
      </c>
      <c r="AJ312" s="3">
        <f>[2]หน้าผ้า!DN321</f>
        <v>45971</v>
      </c>
      <c r="AK312" s="3">
        <f>[2]หน้าผ้า!DQ321</f>
        <v>45967</v>
      </c>
      <c r="AL312" s="3">
        <f>[2]หน้าผ้า!DR321</f>
        <v>45961</v>
      </c>
      <c r="AM312" s="3">
        <f>[2]หน้าผ้า!DS321</f>
        <v>45968</v>
      </c>
      <c r="AN312" s="3">
        <f>[2]หน้าผ้า!DT321</f>
        <v>45969</v>
      </c>
      <c r="AO312" s="3">
        <f>[2]หน้าผ้า!DU321</f>
        <v>45969</v>
      </c>
      <c r="AP312" s="3">
        <f>[2]หน้าผ้า!DP321</f>
        <v>45966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งานเคลือบ+พิมพ์</v>
      </c>
      <c r="AX312" s="2" t="str">
        <f>[2]หน้าผ้า!ED321</f>
        <v>รอART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WRWT21670/WRWT21670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 t="str">
        <f>[2]หน้าผ้า!B322</f>
        <v>ใบรับคำสั่งซื้อ</v>
      </c>
      <c r="C313" s="9" t="str">
        <f>[2]หน้าผ้า!E322</f>
        <v>บจก.วีซีเอฟ</v>
      </c>
      <c r="D313" s="13" t="str">
        <f>[2]หน้าผ้า!F322</f>
        <v>รอแบบ</v>
      </c>
      <c r="E313" s="9">
        <f>[2]หน้าผ้า!G322</f>
        <v>21</v>
      </c>
      <c r="F313" s="9">
        <f>[2]หน้าผ้า!H322</f>
        <v>37</v>
      </c>
      <c r="G313" s="9" t="str">
        <f>[2]หน้าผ้า!I322</f>
        <v>ขาว</v>
      </c>
      <c r="H313" s="9" t="str">
        <f>[2]หน้าผ้า!J322</f>
        <v>ใส</v>
      </c>
      <c r="I313" s="9">
        <f>[2]หน้าผ้า!L322</f>
        <v>100</v>
      </c>
      <c r="J313" s="9" t="str">
        <f>[2]หน้าผ้า!M322</f>
        <v>±</v>
      </c>
      <c r="K313" s="9">
        <f>[2]หน้าผ้า!N322</f>
        <v>5</v>
      </c>
      <c r="L313" s="9" t="str">
        <f>[2]หน้าผ้า!R322</f>
        <v>บิด</v>
      </c>
      <c r="M313" s="10" t="str">
        <f>[2]หน้าผ้า!T322</f>
        <v>ไม่สวมถุงใน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 t="str">
        <f>[2]หน้าผ้า!Z322</f>
        <v>500กระสอบแบน</v>
      </c>
      <c r="T313" s="12">
        <f>[2]หน้าผ้า!X322</f>
        <v>45971</v>
      </c>
      <c r="U313" s="11">
        <f>[2]หน้าผ้า!AA322</f>
        <v>100000</v>
      </c>
      <c r="V313" s="10">
        <f>[2]หน้าผ้า!AJ322</f>
        <v>0</v>
      </c>
      <c r="W313" s="10">
        <f>[2]หน้าผ้า!AL322</f>
        <v>100000</v>
      </c>
      <c r="X313" s="10">
        <f>[2]หน้าผ้า!AM322</f>
        <v>0</v>
      </c>
      <c r="Y313" s="10">
        <f>[2]หน้าผ้า!AN322</f>
        <v>105000</v>
      </c>
      <c r="Z313" s="9" t="str">
        <f>[2]หน้าผ้า!AO322</f>
        <v>WSWT2121670SM</v>
      </c>
      <c r="AA313" s="8">
        <f>[2]หน้าผ้า!AQ322</f>
        <v>107569.00000000001</v>
      </c>
      <c r="AB313" s="8">
        <f>[2]หน้าผ้า!AR322</f>
        <v>107569.00000000001</v>
      </c>
      <c r="AC313" s="8">
        <f>[2]หน้าผ้า!AS322</f>
        <v>0</v>
      </c>
      <c r="AD313" s="8">
        <f>[2]หน้าผ้า!AT322</f>
        <v>107569.00000000001</v>
      </c>
      <c r="AE313" s="8">
        <f>[2]หน้าผ้า!AU322</f>
        <v>0</v>
      </c>
      <c r="AF313" s="8">
        <f>[2]หน้าผ้า!AI322</f>
        <v>0</v>
      </c>
      <c r="AG313" s="1" t="str">
        <f>[3]หน้าผ้า!DC325</f>
        <v>ยังไม่ได้พิมพ์</v>
      </c>
      <c r="AH313" s="1" t="str">
        <f>[2]หน้าผ้า!DL322</f>
        <v>P8</v>
      </c>
      <c r="AI313" s="1">
        <f>[2]หน้าผ้า!DM322</f>
        <v>4</v>
      </c>
      <c r="AJ313" s="3">
        <f>[2]หน้าผ้า!DN322</f>
        <v>45971</v>
      </c>
      <c r="AK313" s="3">
        <f>[2]หน้าผ้า!DQ322</f>
        <v>45967</v>
      </c>
      <c r="AL313" s="3">
        <f>[2]หน้าผ้า!DR322</f>
        <v>45961</v>
      </c>
      <c r="AM313" s="3">
        <f>[2]หน้าผ้า!DS322</f>
        <v>45968</v>
      </c>
      <c r="AN313" s="3">
        <f>[2]หน้าผ้า!DT322</f>
        <v>45969</v>
      </c>
      <c r="AO313" s="3">
        <f>[2]หน้าผ้า!DU322</f>
        <v>45969</v>
      </c>
      <c r="AP313" s="3">
        <f>[2]หน้าผ้า!DP322</f>
        <v>45966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งานเคลือบ+พิมพ์</v>
      </c>
      <c r="AX313" s="2" t="str">
        <f>[2]หน้าผ้า!ED322</f>
        <v>รอART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WRWT21670/WRWT21670</v>
      </c>
      <c r="BD313" s="56">
        <f>[2]หน้าผ้า!CA322</f>
        <v>0</v>
      </c>
    </row>
    <row r="314" spans="1:56" ht="27.75" customHeight="1" x14ac:dyDescent="0.45">
      <c r="A314" s="3" t="str">
        <f>[2]หน้าผ้า!C323</f>
        <v>ประมาณการ</v>
      </c>
      <c r="B314" s="14" t="str">
        <f>[2]หน้าผ้า!B323</f>
        <v>ประมาณการ</v>
      </c>
      <c r="C314" s="9" t="str">
        <f>[2]หน้าผ้า!E323</f>
        <v>บจก.แอมโก้เวท</v>
      </c>
      <c r="D314" s="13" t="str">
        <f>[2]หน้าผ้า!F323</f>
        <v>รอแบบ</v>
      </c>
      <c r="E314" s="9">
        <f>[2]หน้าผ้า!G323</f>
        <v>21</v>
      </c>
      <c r="F314" s="9">
        <f>[2]หน้าผ้า!H323</f>
        <v>37</v>
      </c>
      <c r="G314" s="9" t="str">
        <f>[2]หน้าผ้า!I323</f>
        <v>ขาว</v>
      </c>
      <c r="H314" s="9" t="str">
        <f>[2]หน้าผ้า!J323</f>
        <v>ใส</v>
      </c>
      <c r="I314" s="9">
        <f>[2]หน้าผ้า!L323</f>
        <v>100</v>
      </c>
      <c r="J314" s="9" t="str">
        <f>[2]หน้าผ้า!M323</f>
        <v>±</v>
      </c>
      <c r="K314" s="9">
        <f>[2]หน้าผ้า!N323</f>
        <v>5</v>
      </c>
      <c r="L314" s="9" t="str">
        <f>[2]หน้าผ้า!R323</f>
        <v>บิด</v>
      </c>
      <c r="M314" s="10" t="str">
        <f>[2]หน้าผ้า!T323</f>
        <v>ไม่สวมถุงใน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 t="str">
        <f>[2]หน้าผ้า!Z323</f>
        <v>500กระสอบแบน</v>
      </c>
      <c r="T314" s="12" t="str">
        <f>[2]หน้าผ้า!X323</f>
        <v>รอแจ้ง</v>
      </c>
      <c r="U314" s="11">
        <f>[2]หน้าผ้า!AA323</f>
        <v>115000</v>
      </c>
      <c r="V314" s="10">
        <f>[2]หน้าผ้า!AJ323</f>
        <v>0</v>
      </c>
      <c r="W314" s="10">
        <f>[2]หน้าผ้า!AL323</f>
        <v>115000</v>
      </c>
      <c r="X314" s="10">
        <f>[2]หน้าผ้า!AM323</f>
        <v>0</v>
      </c>
      <c r="Y314" s="10">
        <f>[2]หน้าผ้า!AN323</f>
        <v>120750</v>
      </c>
      <c r="Z314" s="9" t="str">
        <f>[2]หน้าผ้า!AO323</f>
        <v>WSWT2121670SM</v>
      </c>
      <c r="AA314" s="8">
        <f>[2]หน้าผ้า!AQ323</f>
        <v>123704.35</v>
      </c>
      <c r="AB314" s="8">
        <f>[2]หน้าผ้า!AR323</f>
        <v>105641</v>
      </c>
      <c r="AC314" s="8">
        <f>[2]หน้าผ้า!AS323</f>
        <v>18063.350000000006</v>
      </c>
      <c r="AD314" s="8">
        <f>[2]หน้าผ้า!AT323</f>
        <v>105641</v>
      </c>
      <c r="AE314" s="8">
        <f>[2]หน้าผ้า!AU323</f>
        <v>18063.350000000006</v>
      </c>
      <c r="AF314" s="8">
        <f>[2]หน้าผ้า!AI323</f>
        <v>0</v>
      </c>
      <c r="AG314" s="1" t="str">
        <f>[3]หน้าผ้า!DC326</f>
        <v>ยังไม่ได้พิมพ์</v>
      </c>
      <c r="AH314" s="1" t="str">
        <f>[2]หน้าผ้า!DL323</f>
        <v>P8</v>
      </c>
      <c r="AI314" s="1">
        <f>[2]หน้าผ้า!DM323</f>
        <v>4</v>
      </c>
      <c r="AJ314" s="3" t="str">
        <f>[2]หน้าผ้า!DN323</f>
        <v>รอแจ้ง</v>
      </c>
      <c r="AK314" s="3" t="e">
        <f>[2]หน้าผ้า!DQ323</f>
        <v>#VALUE!</v>
      </c>
      <c r="AL314" s="3" t="e">
        <f>[2]หน้าผ้า!DR323</f>
        <v>#VALUE!</v>
      </c>
      <c r="AM314" s="3" t="e">
        <f>[2]หน้าผ้า!DS323</f>
        <v>#VALUE!</v>
      </c>
      <c r="AN314" s="3" t="e">
        <f>[2]หน้าผ้า!DT323</f>
        <v>#VALUE!</v>
      </c>
      <c r="AO314" s="3" t="e">
        <f>[2]หน้าผ้า!DU323</f>
        <v>#VALUE!</v>
      </c>
      <c r="AP314" s="3" t="e">
        <f>[2]หน้าผ้า!DP323</f>
        <v>#VALUE!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งานเคลือบ+พิมพ์</v>
      </c>
      <c r="AX314" s="2" t="str">
        <f>[2]หน้าผ้า!ED323</f>
        <v xml:space="preserve"> /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WRWT21670/WRWT21670</v>
      </c>
      <c r="BD314" s="56">
        <f>[2]หน้าผ้า!CA323</f>
        <v>1298.9957096666672</v>
      </c>
    </row>
    <row r="315" spans="1:56" ht="27.75" customHeight="1" x14ac:dyDescent="0.45">
      <c r="A315" s="3">
        <f>[2]หน้าผ้า!C324</f>
        <v>45631</v>
      </c>
      <c r="B315" s="14" t="str">
        <f>[2]หน้าผ้า!B324</f>
        <v>MK67-001643</v>
      </c>
      <c r="C315" s="9" t="str">
        <f>[2]หน้าผ้า!E324</f>
        <v>บจก.ที.ซี.ยูเนี่ยน อโกรเทค</v>
      </c>
      <c r="D315" s="13" t="str">
        <f>[2]หน้าผ้า!F324</f>
        <v>Zhejiang UN</v>
      </c>
      <c r="E315" s="9">
        <f>[2]หน้าผ้า!G324</f>
        <v>21</v>
      </c>
      <c r="F315" s="9">
        <f>[2]หน้าผ้า!H324</f>
        <v>37</v>
      </c>
      <c r="G315" s="9" t="str">
        <f>[2]หน้าผ้า!I324</f>
        <v>ขาว</v>
      </c>
      <c r="H315" s="9" t="str">
        <f>[2]หน้าผ้า!J324</f>
        <v>ใส</v>
      </c>
      <c r="I315" s="9">
        <f>[2]หน้าผ้า!L324</f>
        <v>100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ไม่</v>
      </c>
      <c r="M315" s="10" t="str">
        <f>[2]หน้าผ้า!T324</f>
        <v>ไม่สวมถุงใน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 t="str">
        <f>[2]หน้าผ้า!Z324</f>
        <v xml:space="preserve">300กระสอบแบนเต็มใบ </v>
      </c>
      <c r="T315" s="12" t="str">
        <f>[2]หน้าผ้า!X324</f>
        <v>รอแจ้ง</v>
      </c>
      <c r="U315" s="11">
        <f>[2]หน้าผ้า!AA324</f>
        <v>16000</v>
      </c>
      <c r="V315" s="10">
        <f>[2]หน้าผ้า!AJ324</f>
        <v>0</v>
      </c>
      <c r="W315" s="10">
        <f>[2]หน้าผ้า!AL324</f>
        <v>16000</v>
      </c>
      <c r="X315" s="10">
        <f>[2]หน้าผ้า!AM324</f>
        <v>0</v>
      </c>
      <c r="Y315" s="10">
        <f>[2]หน้าผ้า!AN324</f>
        <v>16800</v>
      </c>
      <c r="Z315" s="9" t="str">
        <f>[2]หน้าผ้า!AO324</f>
        <v>WSWT2121670SM</v>
      </c>
      <c r="AA315" s="8">
        <f>[2]หน้าผ้า!AQ324</f>
        <v>17211.04</v>
      </c>
      <c r="AB315" s="8">
        <f>[2]หน้าผ้า!AR324</f>
        <v>0</v>
      </c>
      <c r="AC315" s="8">
        <f>[2]หน้าผ้า!AS324</f>
        <v>17211.04</v>
      </c>
      <c r="AD315" s="8">
        <f>[2]หน้าผ้า!AT324</f>
        <v>0</v>
      </c>
      <c r="AE315" s="8">
        <f>[2]หน้าผ้า!AU324</f>
        <v>17211.04</v>
      </c>
      <c r="AF315" s="8">
        <f>[2]หน้าผ้า!AI324</f>
        <v>0</v>
      </c>
      <c r="AG315" s="1" t="str">
        <f>[3]หน้าผ้า!DC327</f>
        <v>ยังไม่ได้พิมพ์</v>
      </c>
      <c r="AH315" s="1" t="str">
        <f>[2]หน้าผ้า!DL324</f>
        <v>P8</v>
      </c>
      <c r="AI315" s="1">
        <f>[2]หน้าผ้า!DM324</f>
        <v>4</v>
      </c>
      <c r="AJ315" s="3" t="str">
        <f>[2]หน้าผ้า!DN324</f>
        <v>รอแจ้ง</v>
      </c>
      <c r="AK315" s="3" t="e">
        <f>[2]หน้าผ้า!DQ324</f>
        <v>#VALUE!</v>
      </c>
      <c r="AL315" s="3" t="e">
        <f>[2]หน้าผ้า!DR324</f>
        <v>#VALUE!</v>
      </c>
      <c r="AM315" s="3" t="e">
        <f>[2]หน้าผ้า!DS324</f>
        <v>#VALUE!</v>
      </c>
      <c r="AN315" s="3" t="e">
        <f>[2]หน้าผ้า!DT324</f>
        <v>#VALUE!</v>
      </c>
      <c r="AO315" s="3" t="e">
        <f>[2]หน้าผ้า!DU324</f>
        <v>#VALUE!</v>
      </c>
      <c r="AP315" s="3" t="e">
        <f>[2]หน้าผ้า!DP324</f>
        <v>#VALUE!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งานเคลือบ+พิมพ์</v>
      </c>
      <c r="AX315" s="2" t="str">
        <f>[2]หน้าผ้า!ED324</f>
        <v xml:space="preserve"> /</v>
      </c>
      <c r="AY315" s="2" t="str">
        <f>[2]หน้าผ้า!AG324</f>
        <v>17/2---28/3 ลูกค้าแจ้งเลื่อน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WRWT21670/WRWT21670</v>
      </c>
      <c r="BD315" s="56">
        <f>[2]หน้าผ้า!CA324</f>
        <v>1237.7032565333332</v>
      </c>
    </row>
    <row r="316" spans="1:56" ht="27.75" customHeight="1" x14ac:dyDescent="0.45">
      <c r="A316" s="3">
        <f>[2]หน้าผ้า!C325</f>
        <v>45631</v>
      </c>
      <c r="B316" s="14" t="str">
        <f>[2]หน้าผ้า!B325</f>
        <v>MK67-001642</v>
      </c>
      <c r="C316" s="9" t="str">
        <f>[2]หน้าผ้า!E325</f>
        <v>บจก.ที.ซี.ยูเนี่ยน อโกรเทค</v>
      </c>
      <c r="D316" s="13" t="str">
        <f>[2]หน้าผ้า!F325</f>
        <v>Zhejiang UN</v>
      </c>
      <c r="E316" s="9">
        <f>[2]หน้าผ้า!G325</f>
        <v>21</v>
      </c>
      <c r="F316" s="9">
        <f>[2]หน้าผ้า!H325</f>
        <v>37</v>
      </c>
      <c r="G316" s="9" t="str">
        <f>[2]หน้าผ้า!I325</f>
        <v>ขาว</v>
      </c>
      <c r="H316" s="9" t="str">
        <f>[2]หน้าผ้า!J325</f>
        <v>ใส</v>
      </c>
      <c r="I316" s="9">
        <f>[2]หน้าผ้า!L325</f>
        <v>100</v>
      </c>
      <c r="J316" s="9" t="str">
        <f>[2]หน้าผ้า!M325</f>
        <v>±</v>
      </c>
      <c r="K316" s="9">
        <f>[2]หน้าผ้า!N325</f>
        <v>5</v>
      </c>
      <c r="L316" s="9" t="str">
        <f>[2]หน้าผ้า!R325</f>
        <v>ไม่</v>
      </c>
      <c r="M316" s="10" t="str">
        <f>[2]หน้าผ้า!T325</f>
        <v>ไม่สวมถุงใน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 t="str">
        <f>[2]หน้าผ้า!Z325</f>
        <v xml:space="preserve">300กระสอบแบนเต็มใบ </v>
      </c>
      <c r="T316" s="12" t="str">
        <f>[2]หน้าผ้า!X325</f>
        <v>รอแจ้ง</v>
      </c>
      <c r="U316" s="11">
        <f>[2]หน้าผ้า!AA325</f>
        <v>9000</v>
      </c>
      <c r="V316" s="10">
        <f>[2]หน้าผ้า!AJ325</f>
        <v>0</v>
      </c>
      <c r="W316" s="10">
        <f>[2]หน้าผ้า!AL325</f>
        <v>9000</v>
      </c>
      <c r="X316" s="10">
        <f>[2]หน้าผ้า!AM325</f>
        <v>0</v>
      </c>
      <c r="Y316" s="10">
        <f>[2]หน้าผ้า!AN325</f>
        <v>9450</v>
      </c>
      <c r="Z316" s="9" t="str">
        <f>[2]หน้าผ้า!AO325</f>
        <v>WSWT2121670SM</v>
      </c>
      <c r="AA316" s="8">
        <f>[2]หน้าผ้า!AQ325</f>
        <v>9681.2100000000009</v>
      </c>
      <c r="AB316" s="8">
        <f>[2]หน้าผ้า!AR325</f>
        <v>0</v>
      </c>
      <c r="AC316" s="8">
        <f>[2]หน้าผ้า!AS325</f>
        <v>9681.2100000000009</v>
      </c>
      <c r="AD316" s="8">
        <f>[2]หน้าผ้า!AT325</f>
        <v>0</v>
      </c>
      <c r="AE316" s="8">
        <f>[2]หน้าผ้า!AU325</f>
        <v>9681.2100000000009</v>
      </c>
      <c r="AF316" s="8">
        <f>[2]หน้าผ้า!AI325</f>
        <v>0</v>
      </c>
      <c r="AG316" s="1" t="str">
        <f>[3]หน้าผ้า!DC328</f>
        <v>ยังไม่ได้พิมพ์</v>
      </c>
      <c r="AH316" s="1" t="str">
        <f>[2]หน้าผ้า!DL325</f>
        <v>P8</v>
      </c>
      <c r="AI316" s="1">
        <f>[2]หน้าผ้า!DM325</f>
        <v>4</v>
      </c>
      <c r="AJ316" s="3" t="str">
        <f>[2]หน้าผ้า!DN325</f>
        <v>รอแจ้ง</v>
      </c>
      <c r="AK316" s="3" t="e">
        <f>[2]หน้าผ้า!DQ325</f>
        <v>#VALUE!</v>
      </c>
      <c r="AL316" s="3" t="e">
        <f>[2]หน้าผ้า!DR325</f>
        <v>#VALUE!</v>
      </c>
      <c r="AM316" s="3" t="e">
        <f>[2]หน้าผ้า!DS325</f>
        <v>#VALUE!</v>
      </c>
      <c r="AN316" s="3" t="e">
        <f>[2]หน้าผ้า!DT325</f>
        <v>#VALUE!</v>
      </c>
      <c r="AO316" s="3" t="e">
        <f>[2]หน้าผ้า!DU325</f>
        <v>#VALUE!</v>
      </c>
      <c r="AP316" s="3" t="e">
        <f>[2]หน้าผ้า!DP325</f>
        <v>#VALUE!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 t="str">
        <f>[2]หน้าผ้า!EC325</f>
        <v>งานเคลือบ+พิมพ์</v>
      </c>
      <c r="AX316" s="2" t="str">
        <f>[2]หน้าผ้า!ED325</f>
        <v xml:space="preserve"> /</v>
      </c>
      <c r="AY316" s="2" t="str">
        <f>[2]หน้าผ้า!AG325</f>
        <v>3/2---19/3 ลูกค้าแจ้งเลื่อน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WRWT21670/WRWT21670</v>
      </c>
      <c r="BD316" s="56">
        <f>[2]หน้าผ้า!CA325</f>
        <v>696.20808180000006</v>
      </c>
    </row>
    <row r="317" spans="1:56" ht="27.75" customHeight="1" x14ac:dyDescent="0.45">
      <c r="A317" s="3">
        <f>[2]หน้าผ้า!C326</f>
        <v>45896</v>
      </c>
      <c r="B317" s="14" t="str">
        <f>[2]หน้าผ้า!B326</f>
        <v>MK68-001036</v>
      </c>
      <c r="C317" s="9" t="str">
        <f>[2]หน้าผ้า!E326</f>
        <v>บจก.เอพีเอ็ม อะโกร</v>
      </c>
      <c r="D317" s="13" t="str">
        <f>[2]หน้าผ้า!F326</f>
        <v>โมโม่ 491</v>
      </c>
      <c r="E317" s="9">
        <f>[2]หน้าผ้า!G326</f>
        <v>21</v>
      </c>
      <c r="F317" s="9">
        <f>[2]หน้าผ้า!H326</f>
        <v>38</v>
      </c>
      <c r="G317" s="9" t="str">
        <f>[2]หน้าผ้า!I326</f>
        <v>ขาว</v>
      </c>
      <c r="H317" s="9" t="str">
        <f>[2]หน้าผ้า!J326</f>
        <v>ใส</v>
      </c>
      <c r="I317" s="9">
        <f>[2]หน้าผ้า!L326</f>
        <v>102</v>
      </c>
      <c r="J317" s="9" t="str">
        <f>[2]หน้าผ้า!M326</f>
        <v>±</v>
      </c>
      <c r="K317" s="9">
        <f>[2]หน้าผ้า!N326</f>
        <v>5</v>
      </c>
      <c r="L317" s="9" t="str">
        <f>[2]หน้าผ้า!R326</f>
        <v>จับจีบ</v>
      </c>
      <c r="M317" s="10">
        <f>[2]หน้าผ้า!T326</f>
        <v>22</v>
      </c>
      <c r="N317" s="9">
        <f>[2]หน้าผ้า!U326</f>
        <v>40</v>
      </c>
      <c r="O317" s="9">
        <f>[2]หน้าผ้า!V326</f>
        <v>40</v>
      </c>
      <c r="P317" s="10">
        <f>[2]หน้าผ้า!AB326</f>
        <v>65.13122457599998</v>
      </c>
      <c r="Q317" s="10">
        <f>[2]หน้าผ้า!AC326</f>
        <v>0</v>
      </c>
      <c r="R317" s="10">
        <f>[2]หน้าผ้า!AD326</f>
        <v>65.13122457599998</v>
      </c>
      <c r="S317" s="9" t="str">
        <f>[2]หน้าผ้า!Z326</f>
        <v>500กระสอบแบน</v>
      </c>
      <c r="T317" s="12" t="str">
        <f>[2]หน้าผ้า!X326</f>
        <v>รอแจ้ง</v>
      </c>
      <c r="U317" s="11">
        <f>[2]หน้าผ้า!AA326</f>
        <v>3000</v>
      </c>
      <c r="V317" s="10">
        <f>[2]หน้าผ้า!AJ326</f>
        <v>0</v>
      </c>
      <c r="W317" s="10">
        <f>[2]หน้าผ้า!AL326</f>
        <v>3000</v>
      </c>
      <c r="X317" s="10">
        <f>[2]หน้าผ้า!AM326</f>
        <v>0</v>
      </c>
      <c r="Y317" s="10">
        <f>[2]หน้าผ้า!AN326</f>
        <v>3150</v>
      </c>
      <c r="Z317" s="9" t="str">
        <f>[2]หน้าผ้า!AO326</f>
        <v>WSWT2121670SM</v>
      </c>
      <c r="AA317" s="8">
        <f>[2]หน้าผ้า!AQ326</f>
        <v>3310.89</v>
      </c>
      <c r="AB317" s="8">
        <f>[2]หน้าผ้า!AR326</f>
        <v>0</v>
      </c>
      <c r="AC317" s="8">
        <f>[2]หน้าผ้า!AS326</f>
        <v>3310.89</v>
      </c>
      <c r="AD317" s="8">
        <f>[2]หน้าผ้า!AT326</f>
        <v>0</v>
      </c>
      <c r="AE317" s="8">
        <f>[2]หน้าผ้า!AU326</f>
        <v>3310.89</v>
      </c>
      <c r="AF317" s="8">
        <f>[2]หน้าผ้า!AI326</f>
        <v>0</v>
      </c>
      <c r="AG317" s="1" t="str">
        <f>[3]หน้าผ้า!DC329</f>
        <v>ยังไม่ได้พิมพ์</v>
      </c>
      <c r="AH317" s="1" t="str">
        <f>[2]หน้าผ้า!DL326</f>
        <v>P8</v>
      </c>
      <c r="AI317" s="1">
        <f>[2]หน้าผ้า!DM326</f>
        <v>4</v>
      </c>
      <c r="AJ317" s="3" t="str">
        <f>[2]หน้าผ้า!DN326</f>
        <v>รอแจ้ง</v>
      </c>
      <c r="AK317" s="3" t="e">
        <f>[2]หน้าผ้า!DQ326</f>
        <v>#VALUE!</v>
      </c>
      <c r="AL317" s="3" t="e">
        <f>[2]หน้าผ้า!DR326</f>
        <v>#VALUE!</v>
      </c>
      <c r="AM317" s="3" t="e">
        <f>[2]หน้าผ้า!DS326</f>
        <v>#VALUE!</v>
      </c>
      <c r="AN317" s="3" t="e">
        <f>[2]หน้าผ้า!DT326</f>
        <v>#VALUE!</v>
      </c>
      <c r="AO317" s="3" t="e">
        <f>[2]หน้าผ้า!DU326</f>
        <v>#VALUE!</v>
      </c>
      <c r="AP317" s="3" t="e">
        <f>[2]หน้าผ้า!DP326</f>
        <v>#VALUE!</v>
      </c>
      <c r="AQ317" s="3" t="e">
        <f>[2]หน้าผ้า!DW326</f>
        <v>#VALUE!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งานเคลือบ+พิมพ์</v>
      </c>
      <c r="AX317" s="2" t="str">
        <f>[2]หน้าผ้า!ED326</f>
        <v xml:space="preserve"> /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WRWT21670/WRWT21670</v>
      </c>
      <c r="BD317" s="56">
        <f>[2]หน้าผ้า!CA326</f>
        <v>238.09713619999999</v>
      </c>
    </row>
    <row r="318" spans="1:56" ht="27.75" customHeight="1" x14ac:dyDescent="0.45">
      <c r="A318" s="3">
        <f>[2]หน้าผ้า!C327</f>
        <v>45896</v>
      </c>
      <c r="B318" s="14" t="str">
        <f>[2]หน้าผ้า!B327</f>
        <v>MK68-001038</v>
      </c>
      <c r="C318" s="9" t="str">
        <f>[2]หน้าผ้า!E327</f>
        <v>บจก.เอพีเอ็ม อะโกร</v>
      </c>
      <c r="D318" s="13" t="str">
        <f>[2]หน้าผ้า!F327</f>
        <v>โมโม่ 492</v>
      </c>
      <c r="E318" s="9">
        <f>[2]หน้าผ้า!G327</f>
        <v>21</v>
      </c>
      <c r="F318" s="9">
        <f>[2]หน้าผ้า!H327</f>
        <v>38</v>
      </c>
      <c r="G318" s="9" t="str">
        <f>[2]หน้าผ้า!I327</f>
        <v>ขาว</v>
      </c>
      <c r="H318" s="9" t="str">
        <f>[2]หน้าผ้า!J327</f>
        <v>ใส</v>
      </c>
      <c r="I318" s="9">
        <f>[2]หน้าผ้า!L327</f>
        <v>102</v>
      </c>
      <c r="J318" s="9" t="str">
        <f>[2]หน้าผ้า!M327</f>
        <v>±</v>
      </c>
      <c r="K318" s="9">
        <f>[2]หน้าผ้า!N327</f>
        <v>5</v>
      </c>
      <c r="L318" s="9" t="str">
        <f>[2]หน้าผ้า!R327</f>
        <v>จับจีบ</v>
      </c>
      <c r="M318" s="10">
        <f>[2]หน้าผ้า!T327</f>
        <v>22</v>
      </c>
      <c r="N318" s="9">
        <f>[2]หน้าผ้า!U327</f>
        <v>40</v>
      </c>
      <c r="O318" s="9">
        <f>[2]หน้าผ้า!V327</f>
        <v>40</v>
      </c>
      <c r="P318" s="10">
        <f>[2]หน้าผ้า!AB327</f>
        <v>108.55204095999999</v>
      </c>
      <c r="Q318" s="10">
        <f>[2]หน้าผ้า!AC327</f>
        <v>0</v>
      </c>
      <c r="R318" s="10">
        <f>[2]หน้าผ้า!AD327</f>
        <v>108.55204095999999</v>
      </c>
      <c r="S318" s="9" t="str">
        <f>[2]หน้าผ้า!Z327</f>
        <v>500กระสอบแบน</v>
      </c>
      <c r="T318" s="12" t="str">
        <f>[2]หน้าผ้า!X327</f>
        <v>รอแจ้ง</v>
      </c>
      <c r="U318" s="11">
        <f>[2]หน้าผ้า!AA327</f>
        <v>5000</v>
      </c>
      <c r="V318" s="10">
        <f>[2]หน้าผ้า!AJ327</f>
        <v>0</v>
      </c>
      <c r="W318" s="10">
        <f>[2]หน้าผ้า!AL327</f>
        <v>5000</v>
      </c>
      <c r="X318" s="10">
        <f>[2]หน้าผ้า!AM327</f>
        <v>0</v>
      </c>
      <c r="Y318" s="10">
        <f>[2]หน้าผ้า!AN327</f>
        <v>5250</v>
      </c>
      <c r="Z318" s="9" t="str">
        <f>[2]หน้าผ้า!AO327</f>
        <v>WSWT2121670SM</v>
      </c>
      <c r="AA318" s="8">
        <f>[2]หน้าผ้า!AQ327</f>
        <v>5518.15</v>
      </c>
      <c r="AB318" s="8">
        <f>[2]หน้าผ้า!AR327</f>
        <v>0</v>
      </c>
      <c r="AC318" s="8">
        <f>[2]หน้าผ้า!AS327</f>
        <v>5518.15</v>
      </c>
      <c r="AD318" s="8">
        <f>[2]หน้าผ้า!AT327</f>
        <v>0</v>
      </c>
      <c r="AE318" s="8">
        <f>[2]หน้าผ้า!AU327</f>
        <v>5518.15</v>
      </c>
      <c r="AF318" s="8">
        <f>[2]หน้าผ้า!AI327</f>
        <v>0</v>
      </c>
      <c r="AG318" s="1" t="str">
        <f>[3]หน้าผ้า!DC330</f>
        <v>ยังไม่ได้พิมพ์</v>
      </c>
      <c r="AH318" s="1" t="str">
        <f>[2]หน้าผ้า!DL327</f>
        <v>P8</v>
      </c>
      <c r="AI318" s="1">
        <f>[2]หน้าผ้า!DM327</f>
        <v>4</v>
      </c>
      <c r="AJ318" s="3" t="str">
        <f>[2]หน้าผ้า!DN327</f>
        <v>รอแจ้ง</v>
      </c>
      <c r="AK318" s="3" t="e">
        <f>[2]หน้าผ้า!DQ327</f>
        <v>#VALUE!</v>
      </c>
      <c r="AL318" s="3" t="e">
        <f>[2]หน้าผ้า!DR327</f>
        <v>#VALUE!</v>
      </c>
      <c r="AM318" s="3" t="e">
        <f>[2]หน้าผ้า!DS327</f>
        <v>#VALUE!</v>
      </c>
      <c r="AN318" s="3" t="e">
        <f>[2]หน้าผ้า!DT327</f>
        <v>#VALUE!</v>
      </c>
      <c r="AO318" s="3" t="e">
        <f>[2]หน้าผ้า!DU327</f>
        <v>#VALUE!</v>
      </c>
      <c r="AP318" s="3" t="e">
        <f>[2]หน้าผ้า!DP327</f>
        <v>#VALUE!</v>
      </c>
      <c r="AQ318" s="3" t="e">
        <f>[2]หน้าผ้า!DW327</f>
        <v>#VALUE!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งานเคลือบ+พิมพ์</v>
      </c>
      <c r="AX318" s="2" t="str">
        <f>[2]หน้าผ้า!ED327</f>
        <v xml:space="preserve"> /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WRWT21670/WRWT21670</v>
      </c>
      <c r="BD318" s="56">
        <f>[2]หน้าผ้า!CA327</f>
        <v>396.82856033333326</v>
      </c>
    </row>
    <row r="319" spans="1:56" ht="27.75" customHeight="1" x14ac:dyDescent="0.45">
      <c r="A319" s="3">
        <f>[2]หน้าผ้า!C328</f>
        <v>45896</v>
      </c>
      <c r="B319" s="14" t="str">
        <f>[2]หน้าผ้า!B328</f>
        <v>MK68-001037</v>
      </c>
      <c r="C319" s="9" t="str">
        <f>[2]หน้าผ้า!E328</f>
        <v>บจก.เอพีเอ็ม อะโกร</v>
      </c>
      <c r="D319" s="13" t="str">
        <f>[2]หน้าผ้า!F328</f>
        <v>โมโม่ 401</v>
      </c>
      <c r="E319" s="9">
        <f>[2]หน้าผ้า!G328</f>
        <v>21</v>
      </c>
      <c r="F319" s="9">
        <f>[2]หน้าผ้า!H328</f>
        <v>38</v>
      </c>
      <c r="G319" s="9" t="str">
        <f>[2]หน้าผ้า!I328</f>
        <v>ขาว</v>
      </c>
      <c r="H319" s="9" t="str">
        <f>[2]หน้าผ้า!J328</f>
        <v>ใส</v>
      </c>
      <c r="I319" s="9">
        <f>[2]หน้าผ้า!L328</f>
        <v>102</v>
      </c>
      <c r="J319" s="9" t="str">
        <f>[2]หน้าผ้า!M328</f>
        <v>±</v>
      </c>
      <c r="K319" s="9">
        <f>[2]หน้าผ้า!N328</f>
        <v>5</v>
      </c>
      <c r="L319" s="9" t="str">
        <f>[2]หน้าผ้า!R328</f>
        <v>จับจีบ</v>
      </c>
      <c r="M319" s="10">
        <f>[2]หน้าผ้า!T328</f>
        <v>22</v>
      </c>
      <c r="N319" s="9">
        <f>[2]หน้าผ้า!U328</f>
        <v>40</v>
      </c>
      <c r="O319" s="9">
        <f>[2]หน้าผ้า!V328</f>
        <v>40</v>
      </c>
      <c r="P319" s="10">
        <f>[2]หน้าผ้า!AB328</f>
        <v>65.13122457599998</v>
      </c>
      <c r="Q319" s="10">
        <f>[2]หน้าผ้า!AC328</f>
        <v>0</v>
      </c>
      <c r="R319" s="10">
        <f>[2]หน้าผ้า!AD328</f>
        <v>65.13122457599998</v>
      </c>
      <c r="S319" s="9" t="str">
        <f>[2]หน้าผ้า!Z328</f>
        <v>500กระสอบแบน</v>
      </c>
      <c r="T319" s="12" t="str">
        <f>[2]หน้าผ้า!X328</f>
        <v>รอแจ้ง</v>
      </c>
      <c r="U319" s="11">
        <f>[2]หน้าผ้า!AA328</f>
        <v>3000</v>
      </c>
      <c r="V319" s="10">
        <f>[2]หน้าผ้า!AJ328</f>
        <v>0</v>
      </c>
      <c r="W319" s="10">
        <f>[2]หน้าผ้า!AL328</f>
        <v>3000</v>
      </c>
      <c r="X319" s="10">
        <f>[2]หน้าผ้า!AM328</f>
        <v>0</v>
      </c>
      <c r="Y319" s="10">
        <f>[2]หน้าผ้า!AN328</f>
        <v>3150</v>
      </c>
      <c r="Z319" s="9" t="str">
        <f>[2]หน้าผ้า!AO328</f>
        <v>WSWT2121670SM</v>
      </c>
      <c r="AA319" s="8">
        <f>[2]หน้าผ้า!AQ328</f>
        <v>3310.89</v>
      </c>
      <c r="AB319" s="8">
        <f>[2]หน้าผ้า!AR328</f>
        <v>0</v>
      </c>
      <c r="AC319" s="8">
        <f>[2]หน้าผ้า!AS328</f>
        <v>3310.89</v>
      </c>
      <c r="AD319" s="8">
        <f>[2]หน้าผ้า!AT328</f>
        <v>0</v>
      </c>
      <c r="AE319" s="8">
        <f>[2]หน้าผ้า!AU328</f>
        <v>3310.89</v>
      </c>
      <c r="AF319" s="8">
        <f>[2]หน้าผ้า!AI328</f>
        <v>0</v>
      </c>
      <c r="AG319" s="1" t="str">
        <f>[3]หน้าผ้า!DC331</f>
        <v>ยังไม่ได้พิมพ์</v>
      </c>
      <c r="AH319" s="1" t="str">
        <f>[2]หน้าผ้า!DL328</f>
        <v>P8</v>
      </c>
      <c r="AI319" s="1">
        <f>[2]หน้าผ้า!DM328</f>
        <v>4</v>
      </c>
      <c r="AJ319" s="3" t="str">
        <f>[2]หน้าผ้า!DN328</f>
        <v>รอแจ้ง</v>
      </c>
      <c r="AK319" s="3" t="e">
        <f>[2]หน้าผ้า!DQ328</f>
        <v>#VALUE!</v>
      </c>
      <c r="AL319" s="3" t="e">
        <f>[2]หน้าผ้า!DR328</f>
        <v>#VALUE!</v>
      </c>
      <c r="AM319" s="3" t="e">
        <f>[2]หน้าผ้า!DS328</f>
        <v>#VALUE!</v>
      </c>
      <c r="AN319" s="3" t="e">
        <f>[2]หน้าผ้า!DT328</f>
        <v>#VALUE!</v>
      </c>
      <c r="AO319" s="3" t="e">
        <f>[2]หน้าผ้า!DU328</f>
        <v>#VALUE!</v>
      </c>
      <c r="AP319" s="3" t="e">
        <f>[2]หน้าผ้า!DP328</f>
        <v>#VALUE!</v>
      </c>
      <c r="AQ319" s="3" t="e">
        <f>[2]หน้าผ้า!DW328</f>
        <v>#VALUE!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งานเคลือบ+พิมพ์</v>
      </c>
      <c r="AX319" s="2" t="str">
        <f>[2]หน้าผ้า!ED328</f>
        <v xml:space="preserve"> /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WRWT21670/WRWT21670</v>
      </c>
      <c r="BD319" s="56">
        <f>[2]หน้าผ้า!CA328</f>
        <v>238.09713619999999</v>
      </c>
    </row>
    <row r="320" spans="1:56" ht="27.75" customHeight="1" x14ac:dyDescent="0.45">
      <c r="A320" s="3">
        <f>[2]หน้าผ้า!C329</f>
        <v>45911</v>
      </c>
      <c r="B320" s="14" t="str">
        <f>[2]หน้าผ้า!B329</f>
        <v>MK68-001103</v>
      </c>
      <c r="C320" s="9" t="str">
        <f>[2]หน้าผ้า!E329</f>
        <v>บจก.เอพีเอ็ม อะโกร</v>
      </c>
      <c r="D320" s="13" t="str">
        <f>[2]หน้าผ้า!F329</f>
        <v>ฟีล กู๊ด 892</v>
      </c>
      <c r="E320" s="9">
        <f>[2]หน้าผ้า!G329</f>
        <v>21</v>
      </c>
      <c r="F320" s="9">
        <f>[2]หน้าผ้า!H329</f>
        <v>38</v>
      </c>
      <c r="G320" s="9" t="str">
        <f>[2]หน้าผ้า!I329</f>
        <v>ขาว</v>
      </c>
      <c r="H320" s="9" t="str">
        <f>[2]หน้าผ้า!J329</f>
        <v>ใส</v>
      </c>
      <c r="I320" s="9">
        <f>[2]หน้าผ้า!L329</f>
        <v>102</v>
      </c>
      <c r="J320" s="9" t="str">
        <f>[2]หน้าผ้า!M329</f>
        <v>±</v>
      </c>
      <c r="K320" s="9">
        <f>[2]หน้าผ้า!N329</f>
        <v>5</v>
      </c>
      <c r="L320" s="9" t="str">
        <f>[2]หน้าผ้า!R329</f>
        <v>บิด</v>
      </c>
      <c r="M320" s="10">
        <f>[2]หน้าผ้า!T329</f>
        <v>22</v>
      </c>
      <c r="N320" s="9">
        <f>[2]หน้าผ้า!U329</f>
        <v>40</v>
      </c>
      <c r="O320" s="9">
        <f>[2]หน้าผ้า!V329</f>
        <v>40</v>
      </c>
      <c r="P320" s="10">
        <f>[2]หน้าผ้า!AB329</f>
        <v>65.13122457599998</v>
      </c>
      <c r="Q320" s="10">
        <f>[2]หน้าผ้า!AC329</f>
        <v>0</v>
      </c>
      <c r="R320" s="10">
        <f>[2]หน้าผ้า!AD329</f>
        <v>65.13122457599998</v>
      </c>
      <c r="S320" s="9" t="str">
        <f>[2]หน้าผ้า!Z329</f>
        <v>500กระสอบแบน</v>
      </c>
      <c r="T320" s="12" t="str">
        <f>[2]หน้าผ้า!X329</f>
        <v>รอแจ้ง</v>
      </c>
      <c r="U320" s="11">
        <f>[2]หน้าผ้า!AA329</f>
        <v>3000</v>
      </c>
      <c r="V320" s="10">
        <f>[2]หน้าผ้า!AJ329</f>
        <v>0</v>
      </c>
      <c r="W320" s="10">
        <f>[2]หน้าผ้า!AL329</f>
        <v>3000</v>
      </c>
      <c r="X320" s="10">
        <f>[2]หน้าผ้า!AM329</f>
        <v>0</v>
      </c>
      <c r="Y320" s="10">
        <f>[2]หน้าผ้า!AN329</f>
        <v>3150</v>
      </c>
      <c r="Z320" s="9" t="str">
        <f>[2]หน้าผ้า!AO329</f>
        <v>WSWT2121670SM</v>
      </c>
      <c r="AA320" s="8">
        <f>[2]หน้าผ้า!AQ329</f>
        <v>3310.89</v>
      </c>
      <c r="AB320" s="8">
        <f>[2]หน้าผ้า!AR329</f>
        <v>0</v>
      </c>
      <c r="AC320" s="8">
        <f>[2]หน้าผ้า!AS329</f>
        <v>3310.89</v>
      </c>
      <c r="AD320" s="8">
        <f>[2]หน้าผ้า!AT329</f>
        <v>0</v>
      </c>
      <c r="AE320" s="8">
        <f>[2]หน้าผ้า!AU329</f>
        <v>3310.89</v>
      </c>
      <c r="AF320" s="8">
        <f>[2]หน้าผ้า!AI329</f>
        <v>0</v>
      </c>
      <c r="AG320" s="1" t="str">
        <f>[3]หน้าผ้า!DC332</f>
        <v>ยังไม่ได้พิมพ์</v>
      </c>
      <c r="AH320" s="1" t="str">
        <f>[2]หน้าผ้า!DL329</f>
        <v>P8</v>
      </c>
      <c r="AI320" s="1">
        <f>[2]หน้าผ้า!DM329</f>
        <v>4</v>
      </c>
      <c r="AJ320" s="3" t="str">
        <f>[2]หน้าผ้า!DN329</f>
        <v>รอแจ้ง</v>
      </c>
      <c r="AK320" s="3" t="e">
        <f>[2]หน้าผ้า!DQ329</f>
        <v>#VALUE!</v>
      </c>
      <c r="AL320" s="3" t="e">
        <f>[2]หน้าผ้า!DR329</f>
        <v>#VALUE!</v>
      </c>
      <c r="AM320" s="3" t="e">
        <f>[2]หน้าผ้า!DS329</f>
        <v>#VALUE!</v>
      </c>
      <c r="AN320" s="3" t="e">
        <f>[2]หน้าผ้า!DT329</f>
        <v>#VALUE!</v>
      </c>
      <c r="AO320" s="3" t="e">
        <f>[2]หน้าผ้า!DU329</f>
        <v>#VALUE!</v>
      </c>
      <c r="AP320" s="3" t="e">
        <f>[2]หน้าผ้า!DP329</f>
        <v>#VALUE!</v>
      </c>
      <c r="AQ320" s="3" t="e">
        <f>[2]หน้าผ้า!DW329</f>
        <v>#VALUE!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งานเคลือบ+พิมพ์</v>
      </c>
      <c r="AX320" s="2" t="str">
        <f>[2]หน้าผ้า!ED329</f>
        <v xml:space="preserve"> /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WRWT21670/WRWT21670</v>
      </c>
      <c r="BD320" s="56">
        <f>[2]หน้าผ้า!CA329</f>
        <v>238.09713619999999</v>
      </c>
    </row>
    <row r="321" spans="1:56" ht="27.75" customHeight="1" x14ac:dyDescent="0.45">
      <c r="A321" s="3" t="str">
        <f>[2]หน้าผ้า!C330</f>
        <v>ประมาณการ</v>
      </c>
      <c r="B321" s="14" t="str">
        <f>[2]หน้าผ้า!B330</f>
        <v>ประมาณการ</v>
      </c>
      <c r="C321" s="9" t="str">
        <f>[2]หน้าผ้า!E330</f>
        <v>บจก.ที.ซี.ยูเนี่ยน อโกรเทค</v>
      </c>
      <c r="D321" s="13" t="str">
        <f>[2]หน้าผ้า!F330</f>
        <v>Zhejiang UN</v>
      </c>
      <c r="E321" s="9">
        <f>[2]หน้าผ้า!G330</f>
        <v>21</v>
      </c>
      <c r="F321" s="9">
        <f>[2]หน้าผ้า!H330</f>
        <v>37</v>
      </c>
      <c r="G321" s="9" t="str">
        <f>[2]หน้าผ้า!I330</f>
        <v>ขาว</v>
      </c>
      <c r="H321" s="9" t="str">
        <f>[2]หน้าผ้า!J330</f>
        <v>ใส</v>
      </c>
      <c r="I321" s="9">
        <f>[2]หน้าผ้า!L330</f>
        <v>100</v>
      </c>
      <c r="J321" s="9" t="str">
        <f>[2]หน้าผ้า!M330</f>
        <v>±</v>
      </c>
      <c r="K321" s="9">
        <f>[2]หน้าผ้า!N330</f>
        <v>5</v>
      </c>
      <c r="L321" s="9" t="str">
        <f>[2]หน้าผ้า!R330</f>
        <v>ไม่</v>
      </c>
      <c r="M321" s="10" t="str">
        <f>[2]หน้าผ้า!T330</f>
        <v>ไม่สวมถุงใน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 t="str">
        <f>[2]หน้าผ้า!Z330</f>
        <v xml:space="preserve">300กระสอบแบนเต็มใบ </v>
      </c>
      <c r="T321" s="12" t="str">
        <f>[2]หน้าผ้า!X330</f>
        <v>รอแจ้ง</v>
      </c>
      <c r="U321" s="11">
        <f>[2]หน้าผ้า!AA330</f>
        <v>10000</v>
      </c>
      <c r="V321" s="10">
        <f>[2]หน้าผ้า!AJ330</f>
        <v>0</v>
      </c>
      <c r="W321" s="10">
        <f>[2]หน้าผ้า!AL330</f>
        <v>10000</v>
      </c>
      <c r="X321" s="10">
        <f>[2]หน้าผ้า!AM330</f>
        <v>0</v>
      </c>
      <c r="Y321" s="10">
        <f>[2]หน้าผ้า!AN330</f>
        <v>10500</v>
      </c>
      <c r="Z321" s="9" t="str">
        <f>[2]หน้าผ้า!AO330</f>
        <v>WSWT2121670SM</v>
      </c>
      <c r="AA321" s="8">
        <f>[2]หน้าผ้า!AQ330</f>
        <v>10756.900000000001</v>
      </c>
      <c r="AB321" s="8">
        <f>[2]หน้าผ้า!AR330</f>
        <v>0</v>
      </c>
      <c r="AC321" s="8">
        <f>[2]หน้าผ้า!AS330</f>
        <v>10756.900000000001</v>
      </c>
      <c r="AD321" s="8">
        <f>[2]หน้าผ้า!AT330</f>
        <v>0</v>
      </c>
      <c r="AE321" s="8">
        <f>[2]หน้าผ้า!AU330</f>
        <v>10756.900000000001</v>
      </c>
      <c r="AF321" s="8">
        <f>[2]หน้าผ้า!AI330</f>
        <v>0</v>
      </c>
      <c r="AG321" s="1" t="str">
        <f>[3]หน้าผ้า!DC333</f>
        <v>ยังไม่ได้พิมพ์</v>
      </c>
      <c r="AH321" s="1" t="str">
        <f>[2]หน้าผ้า!DL330</f>
        <v>P8</v>
      </c>
      <c r="AI321" s="1">
        <f>[2]หน้าผ้า!DM330</f>
        <v>4</v>
      </c>
      <c r="AJ321" s="3" t="str">
        <f>[2]หน้าผ้า!DN330</f>
        <v>รอแจ้ง</v>
      </c>
      <c r="AK321" s="3" t="e">
        <f>[2]หน้าผ้า!DQ330</f>
        <v>#VALUE!</v>
      </c>
      <c r="AL321" s="3" t="e">
        <f>[2]หน้าผ้า!DR330</f>
        <v>#VALUE!</v>
      </c>
      <c r="AM321" s="3" t="e">
        <f>[2]หน้าผ้า!DS330</f>
        <v>#VALUE!</v>
      </c>
      <c r="AN321" s="3" t="e">
        <f>[2]หน้าผ้า!DT330</f>
        <v>#VALUE!</v>
      </c>
      <c r="AO321" s="3" t="e">
        <f>[2]หน้าผ้า!DU330</f>
        <v>#VALUE!</v>
      </c>
      <c r="AP321" s="3" t="e">
        <f>[2]หน้าผ้า!DP330</f>
        <v>#VALUE!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งานเคลือบ+พิมพ์</v>
      </c>
      <c r="AX321" s="2" t="str">
        <f>[2]หน้าผ้า!ED330</f>
        <v xml:space="preserve"> /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WRWT21670/WRWT21670</v>
      </c>
      <c r="BD321" s="56">
        <f>[2]หน้าผ้า!CA330</f>
        <v>773.56453533333331</v>
      </c>
    </row>
    <row r="322" spans="1:56" ht="27.75" customHeight="1" x14ac:dyDescent="0.45">
      <c r="A322" s="3">
        <f>[2]หน้าผ้า!C331</f>
        <v>45854</v>
      </c>
      <c r="B322" s="14" t="str">
        <f>[2]หน้าผ้า!B331</f>
        <v>MK68-000893</v>
      </c>
      <c r="C322" s="9" t="str">
        <f>[2]หน้าผ้า!E331</f>
        <v>บจก.เอสพีเอ็ม อาหารสัตว์</v>
      </c>
      <c r="D322" s="13" t="str">
        <f>[2]หน้าผ้า!F331</f>
        <v>มาซู ฟีดจี041</v>
      </c>
      <c r="E322" s="9">
        <f>[2]หน้าผ้า!G331</f>
        <v>21</v>
      </c>
      <c r="F322" s="9">
        <f>[2]หน้าผ้า!H331</f>
        <v>38</v>
      </c>
      <c r="G322" s="9" t="str">
        <f>[2]หน้าผ้า!I331</f>
        <v>ขาว</v>
      </c>
      <c r="H322" s="9" t="str">
        <f>[2]หน้าผ้า!J331</f>
        <v>ด้าน</v>
      </c>
      <c r="I322" s="9">
        <f>[2]หน้าผ้า!L331</f>
        <v>102</v>
      </c>
      <c r="J322" s="9" t="str">
        <f>[2]หน้าผ้า!M331</f>
        <v>±</v>
      </c>
      <c r="K322" s="9">
        <f>[2]หน้าผ้า!N331</f>
        <v>5</v>
      </c>
      <c r="L322" s="9" t="str">
        <f>[2]หน้าผ้า!R331</f>
        <v>บิด</v>
      </c>
      <c r="M322" s="10">
        <f>[2]หน้าผ้า!T331</f>
        <v>22</v>
      </c>
      <c r="N322" s="9">
        <f>[2]หน้าผ้า!U331</f>
        <v>40</v>
      </c>
      <c r="O322" s="9">
        <f>[2]หน้าผ้า!V331</f>
        <v>40</v>
      </c>
      <c r="P322" s="10">
        <f>[2]หน้าผ้า!AB331</f>
        <v>65.13122457599998</v>
      </c>
      <c r="Q322" s="10">
        <f>[2]หน้าผ้า!AC331</f>
        <v>0</v>
      </c>
      <c r="R322" s="10">
        <f>[2]หน้าผ้า!AD331</f>
        <v>65.13122457599998</v>
      </c>
      <c r="S322" s="9" t="str">
        <f>[2]หน้าผ้า!Z331</f>
        <v>500กระสอบแบน</v>
      </c>
      <c r="T322" s="12" t="str">
        <f>[2]หน้าผ้า!X331</f>
        <v>รอแจ้ง</v>
      </c>
      <c r="U322" s="11">
        <f>[2]หน้าผ้า!AA331</f>
        <v>3000</v>
      </c>
      <c r="V322" s="10">
        <f>[2]หน้าผ้า!AJ331</f>
        <v>0</v>
      </c>
      <c r="W322" s="10">
        <f>[2]หน้าผ้า!AL331</f>
        <v>3000</v>
      </c>
      <c r="X322" s="10">
        <f>[2]หน้าผ้า!AM331</f>
        <v>0</v>
      </c>
      <c r="Y322" s="10">
        <f>[2]หน้าผ้า!AN331</f>
        <v>3150</v>
      </c>
      <c r="Z322" s="9" t="str">
        <f>[2]หน้าผ้า!AO331</f>
        <v>WSWT2121670SM</v>
      </c>
      <c r="AA322" s="8">
        <f>[2]หน้าผ้า!AQ331</f>
        <v>3310.89</v>
      </c>
      <c r="AB322" s="8">
        <f>[2]หน้าผ้า!AR331</f>
        <v>0</v>
      </c>
      <c r="AC322" s="8">
        <f>[2]หน้าผ้า!AS331</f>
        <v>3310.89</v>
      </c>
      <c r="AD322" s="8">
        <f>[2]หน้าผ้า!AT331</f>
        <v>0</v>
      </c>
      <c r="AE322" s="8">
        <f>[2]หน้าผ้า!AU331</f>
        <v>3310.89</v>
      </c>
      <c r="AF322" s="8">
        <f>[2]หน้าผ้า!AI331</f>
        <v>0</v>
      </c>
      <c r="AG322" s="1" t="str">
        <f>[3]หน้าผ้า!DC334</f>
        <v>พร้อมส่ง</v>
      </c>
      <c r="AH322" s="1" t="str">
        <f>[2]หน้าผ้า!DL331</f>
        <v>P8</v>
      </c>
      <c r="AI322" s="1">
        <f>[2]หน้าผ้า!DM331</f>
        <v>4</v>
      </c>
      <c r="AJ322" s="3" t="str">
        <f>[2]หน้าผ้า!DN331</f>
        <v>รอแจ้ง</v>
      </c>
      <c r="AK322" s="3" t="e">
        <f>[2]หน้าผ้า!DQ331</f>
        <v>#VALUE!</v>
      </c>
      <c r="AL322" s="3" t="e">
        <f>[2]หน้าผ้า!DR331</f>
        <v>#VALUE!</v>
      </c>
      <c r="AM322" s="3" t="e">
        <f>[2]หน้าผ้า!DS331</f>
        <v>#VALUE!</v>
      </c>
      <c r="AN322" s="3" t="e">
        <f>[2]หน้าผ้า!DT331</f>
        <v>#VALUE!</v>
      </c>
      <c r="AO322" s="3" t="e">
        <f>[2]หน้าผ้า!DU331</f>
        <v>#VALUE!</v>
      </c>
      <c r="AP322" s="3" t="e">
        <f>[2]หน้าผ้า!DP331</f>
        <v>#VALUE!</v>
      </c>
      <c r="AQ322" s="3" t="e">
        <f>[2]หน้าผ้า!DW331</f>
        <v>#VALUE!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งานเคลือบ+พิมพ์</v>
      </c>
      <c r="AX322" s="2" t="str">
        <f>[2]หน้าผ้า!ED331</f>
        <v xml:space="preserve"> /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WRWT21670/WRWT21670</v>
      </c>
      <c r="BD322" s="56">
        <f>[2]หน้าผ้า!CA331</f>
        <v>238.09713619999999</v>
      </c>
    </row>
    <row r="323" spans="1:56" ht="27.75" customHeight="1" x14ac:dyDescent="0.45">
      <c r="A323" s="3">
        <f>[2]หน้าผ้า!C332</f>
        <v>45826</v>
      </c>
      <c r="B323" s="14" t="str">
        <f>[2]หน้าผ้า!B332</f>
        <v>MK68-000804</v>
      </c>
      <c r="C323" s="9" t="str">
        <f>[2]หน้าผ้า!E332</f>
        <v>บจก.เอพีเอ็ม อะโกร</v>
      </c>
      <c r="D323" s="13" t="str">
        <f>[2]หน้าผ้า!F332</f>
        <v>ฟีล กู๊ด 802</v>
      </c>
      <c r="E323" s="9">
        <f>[2]หน้าผ้า!G332</f>
        <v>21</v>
      </c>
      <c r="F323" s="9">
        <f>[2]หน้าผ้า!H332</f>
        <v>38</v>
      </c>
      <c r="G323" s="9" t="str">
        <f>[2]หน้าผ้า!I332</f>
        <v>ขาว</v>
      </c>
      <c r="H323" s="9" t="str">
        <f>[2]หน้าผ้า!J332</f>
        <v>ใส</v>
      </c>
      <c r="I323" s="9">
        <f>[2]หน้าผ้า!L332</f>
        <v>102</v>
      </c>
      <c r="J323" s="9" t="str">
        <f>[2]หน้าผ้า!M332</f>
        <v>±</v>
      </c>
      <c r="K323" s="9">
        <f>[2]หน้าผ้า!N332</f>
        <v>5</v>
      </c>
      <c r="L323" s="9" t="str">
        <f>[2]หน้าผ้า!R332</f>
        <v>บิด</v>
      </c>
      <c r="M323" s="10">
        <f>[2]หน้าผ้า!T332</f>
        <v>22</v>
      </c>
      <c r="N323" s="9">
        <f>[2]หน้าผ้า!U332</f>
        <v>40</v>
      </c>
      <c r="O323" s="9">
        <f>[2]หน้าผ้า!V332</f>
        <v>40</v>
      </c>
      <c r="P323" s="10">
        <f>[2]หน้าผ้า!AB332</f>
        <v>163.47937368575995</v>
      </c>
      <c r="Q323" s="10">
        <f>[2]หน้าผ้า!AC332</f>
        <v>0</v>
      </c>
      <c r="R323" s="10">
        <f>[2]หน้าผ้า!AD332</f>
        <v>163.47937368575995</v>
      </c>
      <c r="S323" s="9" t="str">
        <f>[2]หน้าผ้า!Z332</f>
        <v>500กระสอบแบน</v>
      </c>
      <c r="T323" s="12" t="str">
        <f>[2]หน้าผ้า!X332</f>
        <v>รอแจ้ง</v>
      </c>
      <c r="U323" s="11">
        <f>[2]หน้าผ้า!AA332</f>
        <v>8000</v>
      </c>
      <c r="V323" s="10">
        <f>[2]หน้าผ้า!AJ332</f>
        <v>470</v>
      </c>
      <c r="W323" s="10">
        <f>[2]หน้าผ้า!AL332</f>
        <v>7530</v>
      </c>
      <c r="X323" s="10">
        <f>[2]หน้าผ้า!AM332</f>
        <v>0</v>
      </c>
      <c r="Y323" s="10">
        <f>[2]หน้าผ้า!AN332</f>
        <v>7906.5</v>
      </c>
      <c r="Z323" s="9" t="str">
        <f>[2]หน้าผ้า!AO332</f>
        <v>WSWT2121670SM</v>
      </c>
      <c r="AA323" s="8">
        <f>[2]หน้าผ้า!AQ332</f>
        <v>8310.3338999999996</v>
      </c>
      <c r="AB323" s="8">
        <f>[2]หน้าผ้า!AR332</f>
        <v>0</v>
      </c>
      <c r="AC323" s="8">
        <f>[2]หน้าผ้า!AS332</f>
        <v>8310.3338999999996</v>
      </c>
      <c r="AD323" s="8">
        <f>[2]หน้าผ้า!AT332</f>
        <v>0</v>
      </c>
      <c r="AE323" s="8">
        <f>[2]หน้าผ้า!AU332</f>
        <v>8310.3338999999996</v>
      </c>
      <c r="AF323" s="8">
        <f>[2]หน้าผ้า!AI332</f>
        <v>0</v>
      </c>
      <c r="AG323" s="1" t="str">
        <f>[3]หน้าผ้า!DC335</f>
        <v>พร้อมส่ง</v>
      </c>
      <c r="AH323" s="1" t="str">
        <f>[2]หน้าผ้า!DL332</f>
        <v>P8</v>
      </c>
      <c r="AI323" s="1">
        <f>[2]หน้าผ้า!DM332</f>
        <v>4</v>
      </c>
      <c r="AJ323" s="3" t="str">
        <f>[2]หน้าผ้า!DN332</f>
        <v>รอแจ้ง</v>
      </c>
      <c r="AK323" s="3" t="e">
        <f>[2]หน้าผ้า!DQ332</f>
        <v>#VALUE!</v>
      </c>
      <c r="AL323" s="3" t="e">
        <f>[2]หน้าผ้า!DR332</f>
        <v>#VALUE!</v>
      </c>
      <c r="AM323" s="3" t="e">
        <f>[2]หน้าผ้า!DS332</f>
        <v>#VALUE!</v>
      </c>
      <c r="AN323" s="3" t="e">
        <f>[2]หน้าผ้า!DT332</f>
        <v>#VALUE!</v>
      </c>
      <c r="AO323" s="3" t="e">
        <f>[2]หน้าผ้า!DU332</f>
        <v>#VALUE!</v>
      </c>
      <c r="AP323" s="3" t="e">
        <f>[2]หน้าผ้า!DP332</f>
        <v>#VALUE!</v>
      </c>
      <c r="AQ323" s="3" t="e">
        <f>[2]หน้าผ้า!DW332</f>
        <v>#VALUE!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งานเคลือบ+พิมพ์</v>
      </c>
      <c r="AX323" s="2" t="str">
        <f>[2]หน้าผ้า!ED332</f>
        <v xml:space="preserve"> /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 t="str">
        <f>[2]หน้าผ้า!BZ332</f>
        <v>WRWT21670/WRWT21670</v>
      </c>
      <c r="BD323" s="56">
        <f>[2]หน้าผ้า!CA332</f>
        <v>597.62381186199991</v>
      </c>
    </row>
    <row r="324" spans="1:56" ht="27.75" customHeight="1" x14ac:dyDescent="0.45">
      <c r="A324" s="3">
        <f>[2]หน้าผ้า!C333</f>
        <v>45066</v>
      </c>
      <c r="B324" s="14" t="str">
        <f>[2]หน้าผ้า!B333</f>
        <v>MK66-000701</v>
      </c>
      <c r="C324" s="9" t="str">
        <f>[2]หน้าผ้า!E333</f>
        <v>บจก.เอสพีเอ็ม อาหารสัตว์</v>
      </c>
      <c r="D324" s="13" t="str">
        <f>[2]หน้าผ้า!F333</f>
        <v>มาซูฟีด ซี041</v>
      </c>
      <c r="E324" s="9">
        <f>[2]หน้าผ้า!G333</f>
        <v>21</v>
      </c>
      <c r="F324" s="9">
        <f>[2]หน้าผ้า!H333</f>
        <v>38</v>
      </c>
      <c r="G324" s="9" t="str">
        <f>[2]หน้าผ้า!I333</f>
        <v>ขาว</v>
      </c>
      <c r="H324" s="9" t="str">
        <f>[2]หน้าผ้า!J333</f>
        <v>ด้าน</v>
      </c>
      <c r="I324" s="9">
        <f>[2]หน้าผ้า!L333</f>
        <v>102</v>
      </c>
      <c r="J324" s="9" t="str">
        <f>[2]หน้าผ้า!M333</f>
        <v>±</v>
      </c>
      <c r="K324" s="9">
        <f>[2]หน้าผ้า!N333</f>
        <v>5</v>
      </c>
      <c r="L324" s="9" t="str">
        <f>[2]หน้าผ้า!R333</f>
        <v>บิด</v>
      </c>
      <c r="M324" s="10">
        <f>[2]หน้าผ้า!T333</f>
        <v>22</v>
      </c>
      <c r="N324" s="9">
        <f>[2]หน้าผ้า!U333</f>
        <v>40</v>
      </c>
      <c r="O324" s="9">
        <f>[2]หน้าผ้า!V333</f>
        <v>40</v>
      </c>
      <c r="P324" s="10">
        <f>[2]หน้าผ้า!AB333</f>
        <v>108.55204095999999</v>
      </c>
      <c r="Q324" s="10">
        <f>[2]หน้าผ้า!AC333</f>
        <v>0</v>
      </c>
      <c r="R324" s="10">
        <f>[2]หน้าผ้า!AD333</f>
        <v>108.55204095999999</v>
      </c>
      <c r="S324" s="9" t="str">
        <f>[2]หน้าผ้า!Z333</f>
        <v>500กระสอบแบน</v>
      </c>
      <c r="T324" s="12" t="str">
        <f>[2]หน้าผ้า!X333</f>
        <v>รอแจ้ง</v>
      </c>
      <c r="U324" s="11">
        <f>[2]หน้าผ้า!AA333</f>
        <v>5000</v>
      </c>
      <c r="V324" s="10">
        <f>[2]หน้าผ้า!AJ333</f>
        <v>0</v>
      </c>
      <c r="W324" s="10">
        <f>[2]หน้าผ้า!AL333</f>
        <v>5000</v>
      </c>
      <c r="X324" s="10">
        <f>[2]หน้าผ้า!AM333</f>
        <v>0</v>
      </c>
      <c r="Y324" s="10">
        <f>[2]หน้าผ้า!AN333</f>
        <v>5250</v>
      </c>
      <c r="Z324" s="9" t="str">
        <f>[2]หน้าผ้า!AO333</f>
        <v>WSWT2121670SM</v>
      </c>
      <c r="AA324" s="8">
        <f>[2]หน้าผ้า!AQ333</f>
        <v>5518.15</v>
      </c>
      <c r="AB324" s="8">
        <f>[2]หน้าผ้า!AR333</f>
        <v>0</v>
      </c>
      <c r="AC324" s="8">
        <f>[2]หน้าผ้า!AS333</f>
        <v>5518.15</v>
      </c>
      <c r="AD324" s="8">
        <f>[2]หน้าผ้า!AT333</f>
        <v>0</v>
      </c>
      <c r="AE324" s="8">
        <f>[2]หน้าผ้า!AU333</f>
        <v>5518.15</v>
      </c>
      <c r="AF324" s="8">
        <f>[2]หน้าผ้า!AI333</f>
        <v>0</v>
      </c>
      <c r="AG324" s="1" t="str">
        <f>[3]หน้าผ้า!DC336</f>
        <v>ยังไม่ได้พิมพ์</v>
      </c>
      <c r="AH324" s="1" t="str">
        <f>[2]หน้าผ้า!DL333</f>
        <v>P8</v>
      </c>
      <c r="AI324" s="1">
        <f>[2]หน้าผ้า!DM333</f>
        <v>4</v>
      </c>
      <c r="AJ324" s="3" t="str">
        <f>[2]หน้าผ้า!DN333</f>
        <v>รอแจ้ง</v>
      </c>
      <c r="AK324" s="3" t="e">
        <f>[2]หน้าผ้า!DQ333</f>
        <v>#VALUE!</v>
      </c>
      <c r="AL324" s="3" t="e">
        <f>[2]หน้าผ้า!DR333</f>
        <v>#VALUE!</v>
      </c>
      <c r="AM324" s="3" t="e">
        <f>[2]หน้าผ้า!DS333</f>
        <v>#VALUE!</v>
      </c>
      <c r="AN324" s="3" t="e">
        <f>[2]หน้าผ้า!DT333</f>
        <v>#VALUE!</v>
      </c>
      <c r="AO324" s="3" t="e">
        <f>[2]หน้าผ้า!DU333</f>
        <v>#VALUE!</v>
      </c>
      <c r="AP324" s="3" t="e">
        <f>[2]หน้าผ้า!DP333</f>
        <v>#VALUE!</v>
      </c>
      <c r="AQ324" s="3" t="e">
        <f>[2]หน้าผ้า!DW333</f>
        <v>#VALUE!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งานเคลือบ+พิมพ์</v>
      </c>
      <c r="AX324" s="2" t="str">
        <f>[2]หน้าผ้า!ED333</f>
        <v xml:space="preserve"> /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 t="str">
        <f>[2]หน้าผ้า!BZ333</f>
        <v>WRWT21670/WRWT21670</v>
      </c>
      <c r="BD324" s="56">
        <f>[2]หน้าผ้า!CA333</f>
        <v>396.82856033333326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21</v>
      </c>
      <c r="F325" s="9">
        <f>[2]หน้าผ้า!H334</f>
        <v>37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74</v>
      </c>
      <c r="J325" s="9" t="str">
        <f>[2]หน้าผ้า!M334</f>
        <v>±</v>
      </c>
      <c r="K325" s="9">
        <f>[2]หน้าผ้า!N334</f>
        <v>5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 t="str">
        <f>[2]หน้าผ้า!AC334</f>
        <v>ว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 t="str">
        <f>[2]หน้าผ้า!AO334</f>
        <v>WSWT2121670SM</v>
      </c>
      <c r="AA325" s="8">
        <f>[2]หน้าผ้า!AQ334</f>
        <v>423149.48390000017</v>
      </c>
      <c r="AB325" s="8">
        <f>[2]หน้าผ้า!AR334</f>
        <v>334846.79000000004</v>
      </c>
      <c r="AC325" s="8">
        <f>[2]หน้าผ้า!AS334</f>
        <v>88302.693899999998</v>
      </c>
      <c r="AD325" s="8">
        <f>[2]หน้าผ้า!AT334</f>
        <v>334846.79000000004</v>
      </c>
      <c r="AE325" s="8">
        <f>[2]หน้าผ้า!AU334</f>
        <v>88302.693899999998</v>
      </c>
      <c r="AF325" s="8" t="str">
        <f>[2]หน้าผ้า!AI334</f>
        <v>ระบุในSD</v>
      </c>
      <c r="AG325" s="1" t="str">
        <f>[3]หน้าผ้า!DC337</f>
        <v>รอแบบ</v>
      </c>
      <c r="AH325" s="1">
        <f>[2]หน้าผ้า!DL334</f>
        <v>0</v>
      </c>
      <c r="AI325" s="1" t="str">
        <f>[2]หน้าผ้า!DM334</f>
        <v>Lead time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 t="str">
        <f>[2]หน้าผ้า!BZ334</f>
        <v>WRWT210670/WRWT21670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21.6</v>
      </c>
      <c r="F326" s="9">
        <f>[2]หน้าผ้า!H335</f>
        <v>34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97</v>
      </c>
      <c r="J326" s="9" t="str">
        <f>[2]หน้าผ้า!M335</f>
        <v>±</v>
      </c>
      <c r="K326" s="9">
        <f>[2]หน้าผ้า!N335</f>
        <v>5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 t="str">
        <f>[2]หน้าผ้า!AO335</f>
        <v>WSWT2221940</v>
      </c>
      <c r="AA326" s="8" t="e">
        <f>[2]หน้าผ้า!AQ335</f>
        <v>#REF!</v>
      </c>
      <c r="AB326" s="8" t="e">
        <f>[2]หน้าผ้า!AR335</f>
        <v>#REF!</v>
      </c>
      <c r="AC326" s="8" t="e">
        <f>[2]หน้าผ้า!AS335</f>
        <v>#REF!</v>
      </c>
      <c r="AD326" s="8" t="e">
        <f>[2]หน้าผ้า!AT335</f>
        <v>#REF!</v>
      </c>
      <c r="AE326" s="8" t="e">
        <f>[2]หน้าผ้า!AU335</f>
        <v>#REF!</v>
      </c>
      <c r="AF326" s="8" t="str">
        <f>[2]หน้าผ้า!AI335</f>
        <v>ระบุในSD</v>
      </c>
      <c r="AG326" s="1" t="str">
        <f>[3]หน้าผ้า!DC338</f>
        <v>พร้อมส่ง</v>
      </c>
      <c r="AH326" s="1">
        <f>[2]หน้าผ้า!DL335</f>
        <v>0</v>
      </c>
      <c r="AI326" s="1" t="str">
        <f>[2]หน้าผ้า!DM335</f>
        <v>Lead time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 t="str">
        <f>[2]หน้าผ้า!BZ335</f>
        <v>WRWT21940/WRWT21940</v>
      </c>
      <c r="BD326" s="56">
        <f>[2]หน้าผ้า!CA335</f>
        <v>0</v>
      </c>
    </row>
    <row r="327" spans="1:56" ht="27.75" customHeight="1" x14ac:dyDescent="0.45">
      <c r="A327" s="3" t="str">
        <f>[2]หน้าผ้า!C336</f>
        <v>ประมาณการ</v>
      </c>
      <c r="B327" s="14" t="str">
        <f>[2]หน้าผ้า!B336</f>
        <v>ประมาณการ</v>
      </c>
      <c r="C327" s="9" t="str">
        <f>[2]หน้าผ้า!E336</f>
        <v>พันธุ์ข้าว</v>
      </c>
      <c r="D327" s="13" t="str">
        <f>[2]หน้าผ้า!F336</f>
        <v>พันธุ์ข้าว</v>
      </c>
      <c r="E327" s="9">
        <f>[2]หน้าผ้า!G336</f>
        <v>23</v>
      </c>
      <c r="F327" s="9">
        <f>[2]หน้าผ้า!H336</f>
        <v>34</v>
      </c>
      <c r="G327" s="9" t="str">
        <f>[2]หน้าผ้า!I336</f>
        <v>ขาว</v>
      </c>
      <c r="H327" s="9">
        <f>[2]หน้าผ้า!J336</f>
        <v>0</v>
      </c>
      <c r="I327" s="9">
        <f>[2]หน้าผ้า!L336</f>
        <v>68</v>
      </c>
      <c r="J327" s="9" t="str">
        <f>[2]หน้าผ้า!M336</f>
        <v>±</v>
      </c>
      <c r="K327" s="9">
        <f>[2]หน้าผ้า!N336</f>
        <v>5</v>
      </c>
      <c r="L327" s="9" t="str">
        <f>[2]หน้าผ้า!R336</f>
        <v>บิด</v>
      </c>
      <c r="M327" s="10" t="str">
        <f>[2]หน้าผ้า!T336</f>
        <v>ไม่สวมถุงใน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 t="str">
        <f>[2]หน้าผ้า!Z336</f>
        <v>500กระสอบ</v>
      </c>
      <c r="T327" s="12">
        <f>[2]หน้าผ้า!X336</f>
        <v>45961</v>
      </c>
      <c r="U327" s="11">
        <f>[2]หน้าผ้า!AA336</f>
        <v>30000</v>
      </c>
      <c r="V327" s="10">
        <f>[2]หน้าผ้า!AJ336</f>
        <v>0</v>
      </c>
      <c r="W327" s="10">
        <f>[2]หน้าผ้า!AL336</f>
        <v>30000</v>
      </c>
      <c r="X327" s="10">
        <f>[2]หน้าผ้า!AM336</f>
        <v>0</v>
      </c>
      <c r="Y327" s="10">
        <f>[2]หน้าผ้า!AN336</f>
        <v>31500</v>
      </c>
      <c r="Z327" s="9" t="str">
        <f>[2]หน้าผ้า!AO336</f>
        <v>WSWT2325650</v>
      </c>
      <c r="AA327" s="8">
        <f>[2]หน้าผ้า!AQ336</f>
        <v>29756.100000000002</v>
      </c>
      <c r="AB327" s="8">
        <f>[2]หน้าผ้า!AR336</f>
        <v>29756.100000000002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 t="str">
        <f>[3]หน้าผ้า!DC339</f>
        <v>ยังไม่ได้พิมพ์</v>
      </c>
      <c r="AH327" s="1" t="str">
        <f>[2]หน้าผ้า!DL336</f>
        <v>P7</v>
      </c>
      <c r="AI327" s="1">
        <f>[2]หน้าผ้า!DM336</f>
        <v>2</v>
      </c>
      <c r="AJ327" s="3">
        <f>[2]หน้าผ้า!DN336</f>
        <v>45961</v>
      </c>
      <c r="AK327" s="3">
        <f>[2]หน้าผ้า!DQ336</f>
        <v>0</v>
      </c>
      <c r="AL327" s="3">
        <f>[2]หน้าผ้า!DR336</f>
        <v>45952</v>
      </c>
      <c r="AM327" s="3">
        <f>[2]หน้าผ้า!DS336</f>
        <v>45959</v>
      </c>
      <c r="AN327" s="3">
        <f>[2]หน้าผ้า!DT336</f>
        <v>45960</v>
      </c>
      <c r="AO327" s="3">
        <f>[2]หน้าผ้า!DU336</f>
        <v>45960</v>
      </c>
      <c r="AP327" s="3">
        <f>[2]หน้าผ้า!DP336</f>
        <v>45956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งานพิมพ์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 t="str">
        <f>[2]หน้าผ้า!BZ336</f>
        <v>WRWT25650/WRWT25650</v>
      </c>
      <c r="BD327" s="56">
        <f>[2]หน้าผ้า!CA336</f>
        <v>0</v>
      </c>
    </row>
    <row r="328" spans="1:56" ht="27.75" customHeight="1" x14ac:dyDescent="0.45">
      <c r="A328" s="3" t="str">
        <f>[2]หน้าผ้า!C337</f>
        <v>ประมาณการ</v>
      </c>
      <c r="B328" s="14" t="str">
        <f>[2]หน้าผ้า!B337</f>
        <v>ประมาณการ</v>
      </c>
      <c r="C328" s="9" t="str">
        <f>[2]หน้าผ้า!E337</f>
        <v>บจก.ซิเบลโก้(สบปราบ)</v>
      </c>
      <c r="D328" s="13" t="str">
        <f>[2]หน้าผ้า!F337</f>
        <v>รอแบบ</v>
      </c>
      <c r="E328" s="9">
        <f>[2]หน้าผ้า!G337</f>
        <v>23</v>
      </c>
      <c r="F328" s="9">
        <f>[2]หน้าผ้า!H337</f>
        <v>34</v>
      </c>
      <c r="G328" s="9" t="str">
        <f>[2]หน้าผ้า!I337</f>
        <v>ขาว</v>
      </c>
      <c r="H328" s="9">
        <f>[2]หน้าผ้า!J337</f>
        <v>0</v>
      </c>
      <c r="I328" s="9">
        <f>[2]หน้าผ้า!L337</f>
        <v>68</v>
      </c>
      <c r="J328" s="9" t="str">
        <f>[2]หน้าผ้า!M337</f>
        <v>±</v>
      </c>
      <c r="K328" s="9">
        <f>[2]หน้าผ้า!N337</f>
        <v>5</v>
      </c>
      <c r="L328" s="9" t="str">
        <f>[2]หน้าผ้า!R337</f>
        <v>ไม่</v>
      </c>
      <c r="M328" s="10">
        <f>[2]หน้าผ้า!T337</f>
        <v>24</v>
      </c>
      <c r="N328" s="9">
        <f>[2]หน้าผ้า!U337</f>
        <v>37</v>
      </c>
      <c r="O328" s="9">
        <f>[2]หน้าผ้า!V337</f>
        <v>50</v>
      </c>
      <c r="P328" s="10">
        <f>[2]หน้าผ้า!AB337</f>
        <v>821.54158271999995</v>
      </c>
      <c r="Q328" s="10">
        <f>[2]หน้าผ้า!AC337</f>
        <v>0</v>
      </c>
      <c r="R328" s="10">
        <f>[2]หน้าผ้า!AD337</f>
        <v>821.54158271999995</v>
      </c>
      <c r="S328" s="9" t="str">
        <f>[2]หน้าผ้า!Z337</f>
        <v>มัด100</v>
      </c>
      <c r="T328" s="12" t="str">
        <f>[2]หน้าผ้า!X337</f>
        <v>รอแจ้ง</v>
      </c>
      <c r="U328" s="11">
        <f>[2]หน้าผ้า!AA337</f>
        <v>30000</v>
      </c>
      <c r="V328" s="10">
        <f>[2]หน้าผ้า!AJ337</f>
        <v>0</v>
      </c>
      <c r="W328" s="10">
        <f>[2]หน้าผ้า!AL337</f>
        <v>30000</v>
      </c>
      <c r="X328" s="10">
        <f>[2]หน้าผ้า!AM337</f>
        <v>0</v>
      </c>
      <c r="Y328" s="10">
        <f>[2]หน้าผ้า!AN337</f>
        <v>31500</v>
      </c>
      <c r="Z328" s="9" t="str">
        <f>[2]หน้าผ้า!AO337</f>
        <v>WSWT2325650</v>
      </c>
      <c r="AA328" s="8">
        <f>[2]หน้าผ้า!AQ337</f>
        <v>29756.100000000002</v>
      </c>
      <c r="AB328" s="8">
        <f>[2]หน้าผ้า!AR337</f>
        <v>4911</v>
      </c>
      <c r="AC328" s="8">
        <f>[2]หน้าผ้า!AS337</f>
        <v>24845.100000000002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 t="str">
        <f>[3]หน้าผ้า!DC340</f>
        <v>ยังไม่ได้พิมพ์</v>
      </c>
      <c r="AH328" s="1" t="str">
        <f>[2]หน้าผ้า!DL337</f>
        <v>P9</v>
      </c>
      <c r="AI328" s="1">
        <f>[2]หน้าผ้า!DM337</f>
        <v>3</v>
      </c>
      <c r="AJ328" s="3" t="str">
        <f>[2]หน้าผ้า!DN337</f>
        <v>รอแจ้ง</v>
      </c>
      <c r="AK328" s="3">
        <f>[2]หน้าผ้า!DQ337</f>
        <v>0</v>
      </c>
      <c r="AL328" s="3" t="e">
        <f>[2]หน้าผ้า!DR337</f>
        <v>#VALUE!</v>
      </c>
      <c r="AM328" s="3" t="e">
        <f>[2]หน้าผ้า!DS337</f>
        <v>#VALUE!</v>
      </c>
      <c r="AN328" s="3" t="e">
        <f>[2]หน้าผ้า!DT337</f>
        <v>#VALUE!</v>
      </c>
      <c r="AO328" s="3" t="e">
        <f>[2]หน้าผ้า!DU337</f>
        <v>#VALUE!</v>
      </c>
      <c r="AP328" s="3" t="e">
        <f>[2]หน้าผ้า!DP337</f>
        <v>#VALUE!</v>
      </c>
      <c r="AQ328" s="3" t="e">
        <f>[2]หน้าผ้า!DW337</f>
        <v>#VALUE!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งานพิมพ์</v>
      </c>
      <c r="AX328" s="2" t="str">
        <f>[2]หน้าผ้า!ED337</f>
        <v>รอART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 t="str">
        <f>[2]หน้าผ้า!BZ337</f>
        <v>WRWT25650/WRWT25650</v>
      </c>
      <c r="BD328" s="56">
        <f>[2]หน้าผ้า!CA337</f>
        <v>1857.1712249999998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23</v>
      </c>
      <c r="F329" s="9">
        <f>[2]หน้าผ้า!H338</f>
        <v>34</v>
      </c>
      <c r="G329" s="9" t="str">
        <f>[2]หน้าผ้า!I338</f>
        <v>ขาว</v>
      </c>
      <c r="H329" s="9">
        <f>[2]หน้าผ้า!J338</f>
        <v>0</v>
      </c>
      <c r="I329" s="9">
        <f>[2]หน้าผ้า!L338</f>
        <v>68</v>
      </c>
      <c r="J329" s="9" t="str">
        <f>[2]หน้าผ้า!M338</f>
        <v>±</v>
      </c>
      <c r="K329" s="9">
        <f>[2]หน้าผ้า!N338</f>
        <v>5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 t="str">
        <f>[2]หน้าผ้า!AO338</f>
        <v>WSWT2325650</v>
      </c>
      <c r="AA329" s="8">
        <f>[2]หน้าผ้า!AQ338</f>
        <v>59512.200000000004</v>
      </c>
      <c r="AB329" s="8">
        <f>[2]หน้าผ้า!AR338</f>
        <v>34667.100000000006</v>
      </c>
      <c r="AC329" s="8">
        <f>[2]หน้าผ้า!AS338</f>
        <v>24845.100000000002</v>
      </c>
      <c r="AD329" s="8">
        <f>[2]หน้าผ้า!AT338</f>
        <v>0</v>
      </c>
      <c r="AE329" s="8">
        <f>[2]หน้าผ้า!AU338</f>
        <v>0</v>
      </c>
      <c r="AF329" s="8" t="str">
        <f>[2]หน้าผ้า!AI338</f>
        <v>ระบุในSD</v>
      </c>
      <c r="AG329" s="1" t="str">
        <f>[3]หน้าผ้า!DC341</f>
        <v>ยังไม่ได้พิมพ์</v>
      </c>
      <c r="AH329" s="1">
        <f>[2]หน้าผ้า!DL338</f>
        <v>0</v>
      </c>
      <c r="AI329" s="1" t="str">
        <f>[2]หน้าผ้า!DM338</f>
        <v>Lead time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 t="str">
        <f>[2]หน้าผ้า!BZ338</f>
        <v>WRWT25650/WRWT25650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45948</v>
      </c>
      <c r="B330" s="14" t="str">
        <f>[2]หน้าผ้า!B339</f>
        <v>MK68-001244</v>
      </c>
      <c r="C330" s="9" t="str">
        <f>[2]หน้าผ้า!E339</f>
        <v>ร้านท่าข้าวมะลิพันธุ์ข้าว</v>
      </c>
      <c r="D330" s="13" t="str">
        <f>[2]หน้าผ้า!F339</f>
        <v xml:space="preserve">ฉัตรทอง(ฟ้า)   </v>
      </c>
      <c r="E330" s="9">
        <f>[2]หน้าผ้า!G339</f>
        <v>23</v>
      </c>
      <c r="F330" s="9">
        <f>[2]หน้าผ้า!H339</f>
        <v>34</v>
      </c>
      <c r="G330" s="9" t="str">
        <f>[2]หน้าผ้า!I339</f>
        <v>ขาวแถบใส5</v>
      </c>
      <c r="H330" s="9">
        <f>[2]หน้าผ้า!J339</f>
        <v>0</v>
      </c>
      <c r="I330" s="9">
        <f>[2]หน้าผ้า!L339</f>
        <v>68</v>
      </c>
      <c r="J330" s="9" t="str">
        <f>[2]หน้าผ้า!M339</f>
        <v>±</v>
      </c>
      <c r="K330" s="9">
        <f>[2]หน้าผ้า!N339</f>
        <v>5</v>
      </c>
      <c r="L330" s="9" t="str">
        <f>[2]หน้าผ้า!R339</f>
        <v>บิด</v>
      </c>
      <c r="M330" s="10" t="str">
        <f>[2]หน้าผ้า!T339</f>
        <v>ไม่สวมถุงใน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 t="str">
        <f>[2]หน้าผ้า!Z339</f>
        <v>500กระสอบ</v>
      </c>
      <c r="T330" s="12">
        <f>[2]หน้าผ้า!X339</f>
        <v>45957</v>
      </c>
      <c r="U330" s="11">
        <f>[2]หน้าผ้า!AA339</f>
        <v>5000</v>
      </c>
      <c r="V330" s="10">
        <f>[2]หน้าผ้า!AJ339</f>
        <v>0</v>
      </c>
      <c r="W330" s="10">
        <f>[2]หน้าผ้า!AL339</f>
        <v>5000</v>
      </c>
      <c r="X330" s="10">
        <f>[2]หน้าผ้า!AM339</f>
        <v>0</v>
      </c>
      <c r="Y330" s="10">
        <f>[2]หน้าผ้า!AN339</f>
        <v>5250</v>
      </c>
      <c r="Z330" s="9" t="str">
        <f>[2]หน้าผ้า!AO339</f>
        <v>WSWTSCL052325650</v>
      </c>
      <c r="AA330" s="8">
        <f>[2]หน้าผ้า!AQ339</f>
        <v>4959.3500000000004</v>
      </c>
      <c r="AB330" s="8">
        <f>[2]หน้าผ้า!AR339</f>
        <v>4959.3500000000004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 t="str">
        <f>[3]หน้าผ้า!DC342</f>
        <v>ยังไม่ได้พิมพ์</v>
      </c>
      <c r="AH330" s="1" t="str">
        <f>[2]หน้าผ้า!DL339</f>
        <v>P7</v>
      </c>
      <c r="AI330" s="1">
        <f>[2]หน้าผ้า!DM339</f>
        <v>2</v>
      </c>
      <c r="AJ330" s="3">
        <f>[2]หน้าผ้า!DN339</f>
        <v>45957</v>
      </c>
      <c r="AK330" s="3">
        <f>[2]หน้าผ้า!DQ339</f>
        <v>0</v>
      </c>
      <c r="AL330" s="3">
        <f>[2]หน้าผ้า!DR339</f>
        <v>45948</v>
      </c>
      <c r="AM330" s="3">
        <f>[2]หน้าผ้า!DS339</f>
        <v>45955</v>
      </c>
      <c r="AN330" s="3">
        <f>[2]หน้าผ้า!DT339</f>
        <v>45956</v>
      </c>
      <c r="AO330" s="3">
        <f>[2]หน้าผ้า!DU339</f>
        <v>45956</v>
      </c>
      <c r="AP330" s="3">
        <f>[2]หน้าผ้า!DP339</f>
        <v>45952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 t="str">
        <f>[2]หน้าผ้า!EC339</f>
        <v>งานพิมพ์</v>
      </c>
      <c r="AX330" s="2" t="str">
        <f>[2]หน้าผ้า!ED339</f>
        <v xml:space="preserve"> /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 t="str">
        <f>[2]หน้าผ้า!BZ339</f>
        <v>WRWT25650/WRCL25680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45948</v>
      </c>
      <c r="B331" s="14" t="str">
        <f>[2]หน้าผ้า!B340</f>
        <v>MK68-001244</v>
      </c>
      <c r="C331" s="9" t="str">
        <f>[2]หน้าผ้า!E340</f>
        <v>ร้านท่าข้าวมะลิพันธุ์ข้าว</v>
      </c>
      <c r="D331" s="13" t="str">
        <f>[2]หน้าผ้า!F340</f>
        <v xml:space="preserve">ฉัตรทอง(เหลือง)  </v>
      </c>
      <c r="E331" s="9">
        <f>[2]หน้าผ้า!G340</f>
        <v>23</v>
      </c>
      <c r="F331" s="9">
        <f>[2]หน้าผ้า!H340</f>
        <v>34</v>
      </c>
      <c r="G331" s="9" t="str">
        <f>[2]หน้าผ้า!I340</f>
        <v>ขาวแถบใส5</v>
      </c>
      <c r="H331" s="9">
        <f>[2]หน้าผ้า!J340</f>
        <v>0</v>
      </c>
      <c r="I331" s="9">
        <f>[2]หน้าผ้า!L340</f>
        <v>68</v>
      </c>
      <c r="J331" s="9" t="str">
        <f>[2]หน้าผ้า!M340</f>
        <v>±</v>
      </c>
      <c r="K331" s="9">
        <f>[2]หน้าผ้า!N340</f>
        <v>5</v>
      </c>
      <c r="L331" s="9" t="str">
        <f>[2]หน้าผ้า!R340</f>
        <v>บิด</v>
      </c>
      <c r="M331" s="10" t="str">
        <f>[2]หน้าผ้า!T340</f>
        <v>ไม่สวมถุงใน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 t="str">
        <f>[2]หน้าผ้า!Z340</f>
        <v>500กระสอบ</v>
      </c>
      <c r="T331" s="12">
        <f>[2]หน้าผ้า!X340</f>
        <v>45957</v>
      </c>
      <c r="U331" s="11">
        <f>[2]หน้าผ้า!AA340</f>
        <v>5000</v>
      </c>
      <c r="V331" s="10">
        <f>[2]หน้าผ้า!AJ340</f>
        <v>0</v>
      </c>
      <c r="W331" s="10">
        <f>[2]หน้าผ้า!AL340</f>
        <v>5000</v>
      </c>
      <c r="X331" s="10">
        <f>[2]หน้าผ้า!AM340</f>
        <v>0</v>
      </c>
      <c r="Y331" s="10">
        <f>[2]หน้าผ้า!AN340</f>
        <v>5250</v>
      </c>
      <c r="Z331" s="9" t="str">
        <f>[2]หน้าผ้า!AO340</f>
        <v>WSWTSCL052325650</v>
      </c>
      <c r="AA331" s="8">
        <f>[2]หน้าผ้า!AQ340</f>
        <v>4959.3500000000004</v>
      </c>
      <c r="AB331" s="8">
        <f>[2]หน้าผ้า!AR340</f>
        <v>4959.3500000000004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 t="str">
        <f>[3]หน้าผ้า!DC343</f>
        <v>ยังไม่ได้พิมพ์</v>
      </c>
      <c r="AH331" s="1" t="str">
        <f>[2]หน้าผ้า!DL340</f>
        <v>P7</v>
      </c>
      <c r="AI331" s="1">
        <f>[2]หน้าผ้า!DM340</f>
        <v>2</v>
      </c>
      <c r="AJ331" s="3">
        <f>[2]หน้าผ้า!DN340</f>
        <v>45957</v>
      </c>
      <c r="AK331" s="3">
        <f>[2]หน้าผ้า!DQ340</f>
        <v>0</v>
      </c>
      <c r="AL331" s="3">
        <f>[2]หน้าผ้า!DR340</f>
        <v>45948</v>
      </c>
      <c r="AM331" s="3">
        <f>[2]หน้าผ้า!DS340</f>
        <v>45955</v>
      </c>
      <c r="AN331" s="3">
        <f>[2]หน้าผ้า!DT340</f>
        <v>45956</v>
      </c>
      <c r="AO331" s="3">
        <f>[2]หน้าผ้า!DU340</f>
        <v>45956</v>
      </c>
      <c r="AP331" s="3">
        <f>[2]หน้าผ้า!DP340</f>
        <v>45952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งานพิมพ์</v>
      </c>
      <c r="AX331" s="2" t="str">
        <f>[2]หน้าผ้า!ED340</f>
        <v xml:space="preserve"> /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 t="str">
        <f>[2]หน้าผ้า!BZ340</f>
        <v>WRWT25650/WRCL25680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45948</v>
      </c>
      <c r="B332" s="14" t="str">
        <f>[2]หน้าผ้า!B341</f>
        <v>MK68-001244</v>
      </c>
      <c r="C332" s="9" t="str">
        <f>[2]หน้าผ้า!E341</f>
        <v>ร้านท่าข้าวมะลิพันธุ์ข้าว</v>
      </c>
      <c r="D332" s="13" t="str">
        <f>[2]หน้าผ้า!F341</f>
        <v xml:space="preserve">ฉัตรทอง(บานเย็น)  </v>
      </c>
      <c r="E332" s="9">
        <f>[2]หน้าผ้า!G341</f>
        <v>23</v>
      </c>
      <c r="F332" s="9">
        <f>[2]หน้าผ้า!H341</f>
        <v>34</v>
      </c>
      <c r="G332" s="9" t="str">
        <f>[2]หน้าผ้า!I341</f>
        <v>ขาวแถบใส5</v>
      </c>
      <c r="H332" s="9">
        <f>[2]หน้าผ้า!J341</f>
        <v>0</v>
      </c>
      <c r="I332" s="9">
        <f>[2]หน้าผ้า!L341</f>
        <v>68</v>
      </c>
      <c r="J332" s="9" t="str">
        <f>[2]หน้าผ้า!M341</f>
        <v>±</v>
      </c>
      <c r="K332" s="9">
        <f>[2]หน้าผ้า!N341</f>
        <v>5</v>
      </c>
      <c r="L332" s="9" t="str">
        <f>[2]หน้าผ้า!R341</f>
        <v>บิด</v>
      </c>
      <c r="M332" s="10" t="str">
        <f>[2]หน้าผ้า!T341</f>
        <v>ไม่สวมถุงใน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 t="str">
        <f>[2]หน้าผ้า!Z341</f>
        <v>500กระสอบ</v>
      </c>
      <c r="T332" s="12">
        <f>[2]หน้าผ้า!X341</f>
        <v>45957</v>
      </c>
      <c r="U332" s="11">
        <f>[2]หน้าผ้า!AA341</f>
        <v>5000</v>
      </c>
      <c r="V332" s="10">
        <f>[2]หน้าผ้า!AJ341</f>
        <v>0</v>
      </c>
      <c r="W332" s="10">
        <f>[2]หน้าผ้า!AL341</f>
        <v>5000</v>
      </c>
      <c r="X332" s="10">
        <f>[2]หน้าผ้า!AM341</f>
        <v>0</v>
      </c>
      <c r="Y332" s="10">
        <f>[2]หน้าผ้า!AN341</f>
        <v>5250</v>
      </c>
      <c r="Z332" s="9" t="str">
        <f>[2]หน้าผ้า!AO341</f>
        <v>WSWTSCL052325650</v>
      </c>
      <c r="AA332" s="8">
        <f>[2]หน้าผ้า!AQ341</f>
        <v>4959.3500000000004</v>
      </c>
      <c r="AB332" s="8">
        <f>[2]หน้าผ้า!AR341</f>
        <v>4959.3500000000004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 t="str">
        <f>[3]หน้าผ้า!DC344</f>
        <v>พร้อมส่ง</v>
      </c>
      <c r="AH332" s="1" t="str">
        <f>[2]หน้าผ้า!DL341</f>
        <v>P7</v>
      </c>
      <c r="AI332" s="1">
        <f>[2]หน้าผ้า!DM341</f>
        <v>2</v>
      </c>
      <c r="AJ332" s="3">
        <f>[2]หน้าผ้า!DN341</f>
        <v>45957</v>
      </c>
      <c r="AK332" s="3">
        <f>[2]หน้าผ้า!DQ341</f>
        <v>0</v>
      </c>
      <c r="AL332" s="3">
        <f>[2]หน้าผ้า!DR341</f>
        <v>45948</v>
      </c>
      <c r="AM332" s="3">
        <f>[2]หน้าผ้า!DS341</f>
        <v>45955</v>
      </c>
      <c r="AN332" s="3">
        <f>[2]หน้าผ้า!DT341</f>
        <v>45956</v>
      </c>
      <c r="AO332" s="3">
        <f>[2]หน้าผ้า!DU341</f>
        <v>45956</v>
      </c>
      <c r="AP332" s="3">
        <f>[2]หน้าผ้า!DP341</f>
        <v>45952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งานพิมพ์</v>
      </c>
      <c r="AX332" s="2" t="str">
        <f>[2]หน้าผ้า!ED341</f>
        <v xml:space="preserve"> /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 t="str">
        <f>[2]หน้าผ้า!BZ341</f>
        <v>WRWT25650/WRCL25680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45948</v>
      </c>
      <c r="B333" s="14" t="str">
        <f>[2]หน้าผ้า!B342</f>
        <v>MK68-001244</v>
      </c>
      <c r="C333" s="9" t="str">
        <f>[2]หน้าผ้า!E342</f>
        <v>ร้านท่าข้าวมะลิพันธุ์ข้าว</v>
      </c>
      <c r="D333" s="13" t="str">
        <f>[2]หน้าผ้า!F342</f>
        <v xml:space="preserve">ฉัตรทอง(แดง) </v>
      </c>
      <c r="E333" s="9">
        <f>[2]หน้าผ้า!G342</f>
        <v>23</v>
      </c>
      <c r="F333" s="9">
        <f>[2]หน้าผ้า!H342</f>
        <v>34</v>
      </c>
      <c r="G333" s="9" t="str">
        <f>[2]หน้าผ้า!I342</f>
        <v>ขาวแถบใส5</v>
      </c>
      <c r="H333" s="9">
        <f>[2]หน้าผ้า!J342</f>
        <v>0</v>
      </c>
      <c r="I333" s="9">
        <f>[2]หน้าผ้า!L342</f>
        <v>68</v>
      </c>
      <c r="J333" s="9" t="str">
        <f>[2]หน้าผ้า!M342</f>
        <v>±</v>
      </c>
      <c r="K333" s="9">
        <f>[2]หน้าผ้า!N342</f>
        <v>5</v>
      </c>
      <c r="L333" s="9" t="str">
        <f>[2]หน้าผ้า!R342</f>
        <v>บิด</v>
      </c>
      <c r="M333" s="10" t="str">
        <f>[2]หน้าผ้า!T342</f>
        <v>ไม่สวมถุงใน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 t="str">
        <f>[2]หน้าผ้า!Z342</f>
        <v>500กระสอบ</v>
      </c>
      <c r="T333" s="12">
        <f>[2]หน้าผ้า!X342</f>
        <v>45957</v>
      </c>
      <c r="U333" s="11">
        <f>[2]หน้าผ้า!AA342</f>
        <v>5000</v>
      </c>
      <c r="V333" s="10">
        <f>[2]หน้าผ้า!AJ342</f>
        <v>0</v>
      </c>
      <c r="W333" s="10">
        <f>[2]หน้าผ้า!AL342</f>
        <v>5000</v>
      </c>
      <c r="X333" s="10">
        <f>[2]หน้าผ้า!AM342</f>
        <v>0</v>
      </c>
      <c r="Y333" s="10">
        <f>[2]หน้าผ้า!AN342</f>
        <v>5250</v>
      </c>
      <c r="Z333" s="9" t="str">
        <f>[2]หน้าผ้า!AO342</f>
        <v>WSWTSCL052325650</v>
      </c>
      <c r="AA333" s="8">
        <f>[2]หน้าผ้า!AQ342</f>
        <v>4959.3500000000004</v>
      </c>
      <c r="AB333" s="8">
        <f>[2]หน้าผ้า!AR342</f>
        <v>2584</v>
      </c>
      <c r="AC333" s="8">
        <f>[2]หน้าผ้า!AS342</f>
        <v>2375.3500000000004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 t="str">
        <f>[3]หน้าผ้า!DC345</f>
        <v>ยังไม่ได้พิมพ์</v>
      </c>
      <c r="AH333" s="1" t="str">
        <f>[2]หน้าผ้า!DL342</f>
        <v>P7</v>
      </c>
      <c r="AI333" s="1">
        <f>[2]หน้าผ้า!DM342</f>
        <v>2</v>
      </c>
      <c r="AJ333" s="3">
        <f>[2]หน้าผ้า!DN342</f>
        <v>45957</v>
      </c>
      <c r="AK333" s="3">
        <f>[2]หน้าผ้า!DQ342</f>
        <v>0</v>
      </c>
      <c r="AL333" s="3">
        <f>[2]หน้าผ้า!DR342</f>
        <v>45948</v>
      </c>
      <c r="AM333" s="3">
        <f>[2]หน้าผ้า!DS342</f>
        <v>45955</v>
      </c>
      <c r="AN333" s="3">
        <f>[2]หน้าผ้า!DT342</f>
        <v>45956</v>
      </c>
      <c r="AO333" s="3">
        <f>[2]หน้าผ้า!DU342</f>
        <v>45956</v>
      </c>
      <c r="AP333" s="3">
        <f>[2]หน้าผ้า!DP342</f>
        <v>45952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งานพิมพ์</v>
      </c>
      <c r="AX333" s="2" t="str">
        <f>[2]หน้าผ้า!ED342</f>
        <v xml:space="preserve"> /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 t="str">
        <f>[2]หน้าผ้า!BZ342</f>
        <v>WRWT25650/WRCL25680</v>
      </c>
      <c r="BD333" s="56">
        <f>[2]หน้าผ้า!CA342</f>
        <v>191.68546644444447</v>
      </c>
    </row>
    <row r="334" spans="1:56" ht="27.75" customHeight="1" x14ac:dyDescent="0.45">
      <c r="A334" s="3">
        <f>[2]หน้าผ้า!C343</f>
        <v>45944</v>
      </c>
      <c r="B334" s="14" t="str">
        <f>[2]หน้าผ้า!B343</f>
        <v>MK68-001235</v>
      </c>
      <c r="C334" s="9" t="str">
        <f>[2]หน้าผ้า!E343</f>
        <v>คุณปราสาท เจริญธรรมรักษา</v>
      </c>
      <c r="D334" s="13" t="str">
        <f>[2]หน้าผ้า!F343</f>
        <v>พร้อมชน 25 กก.(เขียว)</v>
      </c>
      <c r="E334" s="9">
        <f>[2]หน้าผ้า!G343</f>
        <v>23</v>
      </c>
      <c r="F334" s="9">
        <f>[2]หน้าผ้า!H343</f>
        <v>34</v>
      </c>
      <c r="G334" s="9" t="str">
        <f>[2]หน้าผ้า!I343</f>
        <v>ขาวแถบใส5</v>
      </c>
      <c r="H334" s="9">
        <f>[2]หน้าผ้า!J343</f>
        <v>0</v>
      </c>
      <c r="I334" s="9">
        <f>[2]หน้าผ้า!L343</f>
        <v>68</v>
      </c>
      <c r="J334" s="9" t="str">
        <f>[2]หน้าผ้า!M343</f>
        <v>±</v>
      </c>
      <c r="K334" s="9">
        <f>[2]หน้าผ้า!N343</f>
        <v>5</v>
      </c>
      <c r="L334" s="9" t="str">
        <f>[2]หน้าผ้า!R343</f>
        <v>บิด</v>
      </c>
      <c r="M334" s="10" t="str">
        <f>[2]หน้าผ้า!T343</f>
        <v>ไม่สวมถุงใน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 t="str">
        <f>[2]หน้าผ้า!Z343</f>
        <v>500กระสอบ</v>
      </c>
      <c r="T334" s="12">
        <f>[2]หน้าผ้า!X343</f>
        <v>45961</v>
      </c>
      <c r="U334" s="11">
        <f>[2]หน้าผ้า!AA343</f>
        <v>5000</v>
      </c>
      <c r="V334" s="10">
        <f>[2]หน้าผ้า!AJ343</f>
        <v>0</v>
      </c>
      <c r="W334" s="10">
        <f>[2]หน้าผ้า!AL343</f>
        <v>5000</v>
      </c>
      <c r="X334" s="10">
        <f>[2]หน้าผ้า!AM343</f>
        <v>0</v>
      </c>
      <c r="Y334" s="10">
        <f>[2]หน้าผ้า!AN343</f>
        <v>5250</v>
      </c>
      <c r="Z334" s="9" t="str">
        <f>[2]หน้าผ้า!AO343</f>
        <v>WSWTSCL052325650</v>
      </c>
      <c r="AA334" s="8">
        <f>[2]หน้าผ้า!AQ343</f>
        <v>4959.3500000000004</v>
      </c>
      <c r="AB334" s="8">
        <f>[2]หน้าผ้า!AR343</f>
        <v>0</v>
      </c>
      <c r="AC334" s="8">
        <f>[2]หน้าผ้า!AS343</f>
        <v>4959.3500000000004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 t="str">
        <f>[3]หน้าผ้า!DC346</f>
        <v>ยังไม่ได้พิมพ์</v>
      </c>
      <c r="AH334" s="1" t="str">
        <f>[2]หน้าผ้า!DL343</f>
        <v>P7</v>
      </c>
      <c r="AI334" s="1">
        <f>[2]หน้าผ้า!DM343</f>
        <v>2</v>
      </c>
      <c r="AJ334" s="3">
        <f>[2]หน้าผ้า!DN343</f>
        <v>45961</v>
      </c>
      <c r="AK334" s="3">
        <f>[2]หน้าผ้า!DQ343</f>
        <v>0</v>
      </c>
      <c r="AL334" s="3">
        <f>[2]หน้าผ้า!DR343</f>
        <v>45952</v>
      </c>
      <c r="AM334" s="3">
        <f>[2]หน้าผ้า!DS343</f>
        <v>45959</v>
      </c>
      <c r="AN334" s="3">
        <f>[2]หน้าผ้า!DT343</f>
        <v>45960</v>
      </c>
      <c r="AO334" s="3">
        <f>[2]หน้าผ้า!DU343</f>
        <v>45960</v>
      </c>
      <c r="AP334" s="3">
        <f>[2]หน้าผ้า!DP343</f>
        <v>45956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 t="str">
        <f>[2]หน้าผ้า!EC343</f>
        <v>งานพิมพ์</v>
      </c>
      <c r="AX334" s="2" t="str">
        <f>[2]หน้าผ้า!ED343</f>
        <v xml:space="preserve"> /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 t="str">
        <f>[2]หน้าผ้า!BZ343</f>
        <v>WRWT25650/WRCL25680</v>
      </c>
      <c r="BD334" s="56">
        <f>[2]หน้าผ้า!CA343</f>
        <v>400.2085242222222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23</v>
      </c>
      <c r="F335" s="9">
        <f>[2]หน้าผ้า!H344</f>
        <v>34</v>
      </c>
      <c r="G335" s="9" t="str">
        <f>[2]หน้าผ้า!I344</f>
        <v>ขาวแถบใส5</v>
      </c>
      <c r="H335" s="9">
        <f>[2]หน้าผ้า!J344</f>
        <v>0</v>
      </c>
      <c r="I335" s="9">
        <f>[2]หน้าผ้า!L344</f>
        <v>68</v>
      </c>
      <c r="J335" s="9" t="str">
        <f>[2]หน้าผ้า!M344</f>
        <v>±</v>
      </c>
      <c r="K335" s="9">
        <f>[2]หน้าผ้า!N344</f>
        <v>5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 t="str">
        <f>[2]หน้าผ้า!AO344</f>
        <v>WSWTSCL052325650</v>
      </c>
      <c r="AA335" s="8">
        <f>[2]หน้าผ้า!AQ344</f>
        <v>24796.75</v>
      </c>
      <c r="AB335" s="8">
        <f>[2]หน้าผ้า!AR344</f>
        <v>17462.050000000003</v>
      </c>
      <c r="AC335" s="8">
        <f>[2]หน้าผ้า!AS344</f>
        <v>7334.7000000000007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 t="str">
        <f>[3]หน้าผ้า!DC347</f>
        <v>ยังไม่ได้พิมพ์</v>
      </c>
      <c r="AH335" s="1">
        <f>[2]หน้าผ้า!DL344</f>
        <v>0</v>
      </c>
      <c r="AI335" s="1" t="str">
        <f>[2]หน้าผ้า!DM344</f>
        <v>Lead time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 t="str">
        <f>[2]หน้าผ้า!BZ344</f>
        <v>WRWT25650/WRCL25680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45944</v>
      </c>
      <c r="B336" s="14" t="str">
        <f>[2]หน้าผ้า!B345</f>
        <v>MK68-001234</v>
      </c>
      <c r="C336" s="9" t="str">
        <f>[2]หน้าผ้า!E345</f>
        <v>คุณปราสาท เจริญธรรมรักษา</v>
      </c>
      <c r="D336" s="13" t="str">
        <f>[2]หน้าผ้า!F345</f>
        <v>ถุงเขียว(คัดพิเศษ)</v>
      </c>
      <c r="E336" s="9">
        <f>[2]หน้าผ้า!G345</f>
        <v>23</v>
      </c>
      <c r="F336" s="9">
        <f>[2]หน้าผ้า!H345</f>
        <v>34</v>
      </c>
      <c r="G336" s="9" t="str">
        <f>[2]หน้าผ้า!I345</f>
        <v>ขาวแถบใส2</v>
      </c>
      <c r="H336" s="9">
        <f>[2]หน้าผ้า!J345</f>
        <v>0</v>
      </c>
      <c r="I336" s="9">
        <f>[2]หน้าผ้า!L345</f>
        <v>68</v>
      </c>
      <c r="J336" s="9" t="str">
        <f>[2]หน้าผ้า!M345</f>
        <v>±</v>
      </c>
      <c r="K336" s="9">
        <f>[2]หน้าผ้า!N345</f>
        <v>5</v>
      </c>
      <c r="L336" s="9" t="str">
        <f>[2]หน้าผ้า!R345</f>
        <v>บิด</v>
      </c>
      <c r="M336" s="10" t="str">
        <f>[2]หน้าผ้า!T345</f>
        <v>ไม่สวมถุงใน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 t="str">
        <f>[2]หน้าผ้า!Z345</f>
        <v>500กระสอบ</v>
      </c>
      <c r="T336" s="12">
        <f>[2]หน้าผ้า!X345</f>
        <v>45961</v>
      </c>
      <c r="U336" s="11">
        <f>[2]หน้าผ้า!AA345</f>
        <v>5000</v>
      </c>
      <c r="V336" s="10">
        <f>[2]หน้าผ้า!AJ345</f>
        <v>0</v>
      </c>
      <c r="W336" s="10">
        <f>[2]หน้าผ้า!AL345</f>
        <v>5000</v>
      </c>
      <c r="X336" s="10">
        <f>[2]หน้าผ้า!AM345</f>
        <v>0</v>
      </c>
      <c r="Y336" s="10">
        <f>[2]หน้าผ้า!AN345</f>
        <v>5250</v>
      </c>
      <c r="Z336" s="9" t="str">
        <f>[2]หน้าผ้า!AO345</f>
        <v>WSWTFCL022325650</v>
      </c>
      <c r="AA336" s="8">
        <f>[2]หน้าผ้า!AQ345</f>
        <v>4959.3500000000004</v>
      </c>
      <c r="AB336" s="8">
        <f>[2]หน้าผ้า!AR345</f>
        <v>4959.3500000000004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 t="str">
        <f>[3]หน้าผ้า!DC348</f>
        <v>พร้อมส่ง</v>
      </c>
      <c r="AH336" s="1" t="str">
        <f>[2]หน้าผ้า!DL345</f>
        <v>P7</v>
      </c>
      <c r="AI336" s="1">
        <f>[2]หน้าผ้า!DM345</f>
        <v>2</v>
      </c>
      <c r="AJ336" s="3">
        <f>[2]หน้าผ้า!DN345</f>
        <v>45961</v>
      </c>
      <c r="AK336" s="3">
        <f>[2]หน้าผ้า!DQ345</f>
        <v>0</v>
      </c>
      <c r="AL336" s="3">
        <f>[2]หน้าผ้า!DR345</f>
        <v>45952</v>
      </c>
      <c r="AM336" s="3">
        <f>[2]หน้าผ้า!DS345</f>
        <v>45959</v>
      </c>
      <c r="AN336" s="3">
        <f>[2]หน้าผ้า!DT345</f>
        <v>45960</v>
      </c>
      <c r="AO336" s="3">
        <f>[2]หน้าผ้า!DU345</f>
        <v>45960</v>
      </c>
      <c r="AP336" s="3">
        <f>[2]หน้าผ้า!DP345</f>
        <v>45956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 t="str">
        <f>[2]หน้าผ้า!EC345</f>
        <v>งานพิมพ์</v>
      </c>
      <c r="AX336" s="2" t="str">
        <f>[2]หน้าผ้า!ED345</f>
        <v xml:space="preserve"> /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 t="str">
        <f>[2]หน้าผ้า!BZ345</f>
        <v>WRWT25650/WRCL25680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45944</v>
      </c>
      <c r="B337" s="14" t="str">
        <f>[2]หน้าผ้า!B346</f>
        <v>MK68-001234</v>
      </c>
      <c r="C337" s="9" t="str">
        <f>[2]หน้าผ้า!E346</f>
        <v>คุณปราสาท เจริญธรรมรักษา</v>
      </c>
      <c r="D337" s="13" t="str">
        <f>[2]หน้าผ้า!F346</f>
        <v>ถุงชมพู</v>
      </c>
      <c r="E337" s="9">
        <f>[2]หน้าผ้า!G346</f>
        <v>23</v>
      </c>
      <c r="F337" s="9">
        <f>[2]หน้าผ้า!H346</f>
        <v>34</v>
      </c>
      <c r="G337" s="9" t="str">
        <f>[2]หน้าผ้า!I346</f>
        <v>ขาวแถบใส2</v>
      </c>
      <c r="H337" s="9">
        <f>[2]หน้าผ้า!J346</f>
        <v>0</v>
      </c>
      <c r="I337" s="9">
        <f>[2]หน้าผ้า!L346</f>
        <v>68</v>
      </c>
      <c r="J337" s="9" t="str">
        <f>[2]หน้าผ้า!M346</f>
        <v>±</v>
      </c>
      <c r="K337" s="9">
        <f>[2]หน้าผ้า!N346</f>
        <v>5</v>
      </c>
      <c r="L337" s="9" t="str">
        <f>[2]หน้าผ้า!R346</f>
        <v>บิด</v>
      </c>
      <c r="M337" s="10" t="str">
        <f>[2]หน้าผ้า!T346</f>
        <v>ไม่สวมถุงใน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 t="str">
        <f>[2]หน้าผ้า!Z346</f>
        <v>500กระสอบ</v>
      </c>
      <c r="T337" s="12">
        <f>[2]หน้าผ้า!X346</f>
        <v>45961</v>
      </c>
      <c r="U337" s="11">
        <f>[2]หน้าผ้า!AA346</f>
        <v>3000</v>
      </c>
      <c r="V337" s="10">
        <f>[2]หน้าผ้า!AJ346</f>
        <v>0</v>
      </c>
      <c r="W337" s="10">
        <f>[2]หน้าผ้า!AL346</f>
        <v>3000</v>
      </c>
      <c r="X337" s="10">
        <f>[2]หน้าผ้า!AM346</f>
        <v>0</v>
      </c>
      <c r="Y337" s="10">
        <f>[2]หน้าผ้า!AN346</f>
        <v>3150</v>
      </c>
      <c r="Z337" s="9" t="str">
        <f>[2]หน้าผ้า!AO346</f>
        <v>WSWTFCL022325650</v>
      </c>
      <c r="AA337" s="8">
        <f>[2]หน้าผ้า!AQ346</f>
        <v>2975.61</v>
      </c>
      <c r="AB337" s="8">
        <f>[2]หน้าผ้า!AR346</f>
        <v>2975.61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 t="str">
        <f>[3]หน้าผ้า!DC349</f>
        <v>พร้อมส่ง</v>
      </c>
      <c r="AH337" s="1" t="str">
        <f>[2]หน้าผ้า!DL346</f>
        <v>P7</v>
      </c>
      <c r="AI337" s="1">
        <f>[2]หน้าผ้า!DM346</f>
        <v>2</v>
      </c>
      <c r="AJ337" s="3">
        <f>[2]หน้าผ้า!DN346</f>
        <v>45961</v>
      </c>
      <c r="AK337" s="3">
        <f>[2]หน้าผ้า!DQ346</f>
        <v>0</v>
      </c>
      <c r="AL337" s="3">
        <f>[2]หน้าผ้า!DR346</f>
        <v>45952</v>
      </c>
      <c r="AM337" s="3">
        <f>[2]หน้าผ้า!DS346</f>
        <v>45959</v>
      </c>
      <c r="AN337" s="3">
        <f>[2]หน้าผ้า!DT346</f>
        <v>45960</v>
      </c>
      <c r="AO337" s="3">
        <f>[2]หน้าผ้า!DU346</f>
        <v>45960</v>
      </c>
      <c r="AP337" s="3">
        <f>[2]หน้าผ้า!DP346</f>
        <v>45956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 t="str">
        <f>[2]หน้าผ้า!EC346</f>
        <v>งานพิมพ์</v>
      </c>
      <c r="AX337" s="2" t="str">
        <f>[2]หน้าผ้า!ED346</f>
        <v xml:space="preserve"> /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 t="str">
        <f>[2]หน้าผ้า!BZ346</f>
        <v>WRWT25650/WRCL25680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45944</v>
      </c>
      <c r="B338" s="14" t="str">
        <f>[2]หน้าผ้า!B347</f>
        <v>MK68-001234</v>
      </c>
      <c r="C338" s="9" t="str">
        <f>[2]หน้าผ้า!E347</f>
        <v>คุณปราสาท เจริญธรรมรักษา</v>
      </c>
      <c r="D338" s="13" t="str">
        <f>[2]หน้าผ้า!F347</f>
        <v>ถุงม่วง</v>
      </c>
      <c r="E338" s="9">
        <f>[2]หน้าผ้า!G347</f>
        <v>23</v>
      </c>
      <c r="F338" s="9">
        <f>[2]หน้าผ้า!H347</f>
        <v>34</v>
      </c>
      <c r="G338" s="9" t="str">
        <f>[2]หน้าผ้า!I347</f>
        <v>ขาวแถบใส2</v>
      </c>
      <c r="H338" s="9">
        <f>[2]หน้าผ้า!J347</f>
        <v>0</v>
      </c>
      <c r="I338" s="9">
        <f>[2]หน้าผ้า!L347</f>
        <v>68</v>
      </c>
      <c r="J338" s="9" t="str">
        <f>[2]หน้าผ้า!M347</f>
        <v>±</v>
      </c>
      <c r="K338" s="9">
        <f>[2]หน้าผ้า!N347</f>
        <v>5</v>
      </c>
      <c r="L338" s="9" t="str">
        <f>[2]หน้าผ้า!R347</f>
        <v>บิด</v>
      </c>
      <c r="M338" s="10" t="str">
        <f>[2]หน้าผ้า!T347</f>
        <v>ไม่สวมถุงใน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 t="str">
        <f>[2]หน้าผ้า!Z347</f>
        <v>500กระสอบ</v>
      </c>
      <c r="T338" s="12">
        <f>[2]หน้าผ้า!X347</f>
        <v>45961</v>
      </c>
      <c r="U338" s="11">
        <f>[2]หน้าผ้า!AA347</f>
        <v>5000</v>
      </c>
      <c r="V338" s="10">
        <f>[2]หน้าผ้า!AJ347</f>
        <v>0</v>
      </c>
      <c r="W338" s="10">
        <f>[2]หน้าผ้า!AL347</f>
        <v>5000</v>
      </c>
      <c r="X338" s="10">
        <f>[2]หน้าผ้า!AM347</f>
        <v>0</v>
      </c>
      <c r="Y338" s="10">
        <f>[2]หน้าผ้า!AN347</f>
        <v>5250</v>
      </c>
      <c r="Z338" s="9" t="str">
        <f>[2]หน้าผ้า!AO347</f>
        <v>WSWTFCL022325650</v>
      </c>
      <c r="AA338" s="8">
        <f>[2]หน้าผ้า!AQ347</f>
        <v>4959.3500000000004</v>
      </c>
      <c r="AB338" s="8">
        <f>[2]หน้าผ้า!AR347</f>
        <v>4959.3500000000004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 t="str">
        <f>[3]หน้าผ้า!DC350</f>
        <v>ยังไม่ได้พิมพ์</v>
      </c>
      <c r="AH338" s="1" t="str">
        <f>[2]หน้าผ้า!DL347</f>
        <v>P7</v>
      </c>
      <c r="AI338" s="1">
        <f>[2]หน้าผ้า!DM347</f>
        <v>2</v>
      </c>
      <c r="AJ338" s="3">
        <f>[2]หน้าผ้า!DN347</f>
        <v>45961</v>
      </c>
      <c r="AK338" s="3">
        <f>[2]หน้าผ้า!DQ347</f>
        <v>0</v>
      </c>
      <c r="AL338" s="3">
        <f>[2]หน้าผ้า!DR347</f>
        <v>45952</v>
      </c>
      <c r="AM338" s="3">
        <f>[2]หน้าผ้า!DS347</f>
        <v>45959</v>
      </c>
      <c r="AN338" s="3">
        <f>[2]หน้าผ้า!DT347</f>
        <v>45960</v>
      </c>
      <c r="AO338" s="3">
        <f>[2]หน้าผ้า!DU347</f>
        <v>45960</v>
      </c>
      <c r="AP338" s="3">
        <f>[2]หน้าผ้า!DP347</f>
        <v>45956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 t="str">
        <f>[2]หน้าผ้า!EC347</f>
        <v>งานพิมพ์</v>
      </c>
      <c r="AX338" s="2" t="str">
        <f>[2]หน้าผ้า!ED347</f>
        <v xml:space="preserve"> /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 t="str">
        <f>[2]หน้าผ้า!BZ347</f>
        <v>WRWT25650/WRCL25680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23</v>
      </c>
      <c r="F339" s="9">
        <f>[2]หน้าผ้า!H348</f>
        <v>34</v>
      </c>
      <c r="G339" s="9" t="str">
        <f>[2]หน้าผ้า!I348</f>
        <v>ขาวแถบใส2</v>
      </c>
      <c r="H339" s="9">
        <f>[2]หน้าผ้า!J348</f>
        <v>0</v>
      </c>
      <c r="I339" s="9">
        <f>[2]หน้าผ้า!L348</f>
        <v>68</v>
      </c>
      <c r="J339" s="9" t="str">
        <f>[2]หน้าผ้า!M348</f>
        <v>±</v>
      </c>
      <c r="K339" s="9">
        <f>[2]หน้าผ้า!N348</f>
        <v>5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 t="str">
        <f>[2]หน้าผ้า!AO348</f>
        <v>WSWTFCL022325650</v>
      </c>
      <c r="AA339" s="8">
        <f>[2]หน้าผ้า!AQ348</f>
        <v>12894.310000000001</v>
      </c>
      <c r="AB339" s="8">
        <f>[2]หน้าผ้า!AR348</f>
        <v>12894.310000000001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 t="str">
        <f>[2]หน้าผ้า!AI348</f>
        <v>ระบุในSD</v>
      </c>
      <c r="AG339" s="1" t="str">
        <f>[3]หน้าผ้า!DC351</f>
        <v>ยังไม่ได้พิมพ์</v>
      </c>
      <c r="AH339" s="1">
        <f>[2]หน้าผ้า!DL348</f>
        <v>0</v>
      </c>
      <c r="AI339" s="1" t="str">
        <f>[2]หน้าผ้า!DM348</f>
        <v>Lead time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 t="str">
        <f>[2]หน้าผ้า!BZ348</f>
        <v>WRWT25650/WRCL25680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23</v>
      </c>
      <c r="F340" s="9">
        <f>[2]หน้าผ้า!H349</f>
        <v>37</v>
      </c>
      <c r="G340" s="9" t="str">
        <f>[2]หน้าผ้า!I349</f>
        <v>ขาว</v>
      </c>
      <c r="H340" s="9">
        <f>[2]หน้าผ้า!J349</f>
        <v>0</v>
      </c>
      <c r="I340" s="9">
        <f>[2]หน้าผ้า!L349</f>
        <v>85</v>
      </c>
      <c r="J340" s="9" t="str">
        <f>[2]หน้าผ้า!M349</f>
        <v>±</v>
      </c>
      <c r="K340" s="9">
        <f>[2]หน้าผ้า!N349</f>
        <v>5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 t="str">
        <f>[2]หน้าผ้า!AO349</f>
        <v>WSWT2325800</v>
      </c>
      <c r="AA340" s="8" t="e">
        <f>[2]หน้าผ้า!AQ349</f>
        <v>#REF!</v>
      </c>
      <c r="AB340" s="8" t="e">
        <f>[2]หน้าผ้า!AR349</f>
        <v>#REF!</v>
      </c>
      <c r="AC340" s="8" t="e">
        <f>[2]หน้าผ้า!AS349</f>
        <v>#REF!</v>
      </c>
      <c r="AD340" s="8" t="e">
        <f>[2]หน้าผ้า!AT349</f>
        <v>#REF!</v>
      </c>
      <c r="AE340" s="8" t="e">
        <f>[2]หน้าผ้า!AU349</f>
        <v>#REF!</v>
      </c>
      <c r="AF340" s="8" t="str">
        <f>[2]หน้าผ้า!AI349</f>
        <v>ระบุในSD</v>
      </c>
      <c r="AG340" s="1" t="str">
        <f>[3]หน้าผ้า!DC352</f>
        <v>พร้อมส่ง</v>
      </c>
      <c r="AH340" s="1">
        <f>[2]หน้าผ้า!DL349</f>
        <v>0</v>
      </c>
      <c r="AI340" s="1" t="str">
        <f>[2]หน้าผ้า!DM349</f>
        <v>Lead time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 t="str">
        <f>[2]หน้าผ้า!BZ349</f>
        <v>WRWT25800/WRWT28750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45951</v>
      </c>
      <c r="B341" s="14" t="str">
        <f>[2]หน้าผ้า!B350</f>
        <v>MK68-001251</v>
      </c>
      <c r="C341" s="9" t="str">
        <f>[2]หน้าผ้า!E350</f>
        <v>ห้างหุ้นส่วนจำกัด ชัยวัฒนาวานิช</v>
      </c>
      <c r="D341" s="13" t="str">
        <f>[2]หน้าผ้า!F350</f>
        <v>ดวงใจ-ชมพู(ม่วง)</v>
      </c>
      <c r="E341" s="9">
        <f>[2]หน้าผ้า!G350</f>
        <v>23</v>
      </c>
      <c r="F341" s="9">
        <f>[2]หน้าผ้า!H350</f>
        <v>37</v>
      </c>
      <c r="G341" s="9" t="str">
        <f>[2]หน้าผ้า!I350</f>
        <v>ขาว</v>
      </c>
      <c r="H341" s="9">
        <f>[2]หน้าผ้า!J350</f>
        <v>0</v>
      </c>
      <c r="I341" s="9">
        <f>[2]หน้าผ้า!L350</f>
        <v>85</v>
      </c>
      <c r="J341" s="9" t="str">
        <f>[2]หน้าผ้า!M350</f>
        <v>±</v>
      </c>
      <c r="K341" s="9">
        <f>[2]หน้าผ้า!N350</f>
        <v>5</v>
      </c>
      <c r="L341" s="9" t="str">
        <f>[2]หน้าผ้า!R350</f>
        <v>บิด</v>
      </c>
      <c r="M341" s="10" t="str">
        <f>[2]หน้าผ้า!T350</f>
        <v>ไม่สวมถุงใน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 t="str">
        <f>[2]หน้าผ้า!Z350</f>
        <v>500กระสอบ</v>
      </c>
      <c r="T341" s="12">
        <f>[2]หน้าผ้า!X350</f>
        <v>45961</v>
      </c>
      <c r="U341" s="11">
        <f>[2]หน้าผ้า!AA350</f>
        <v>20000</v>
      </c>
      <c r="V341" s="10">
        <f>[2]หน้าผ้า!AJ350</f>
        <v>0</v>
      </c>
      <c r="W341" s="10">
        <f>[2]หน้าผ้า!AL350</f>
        <v>20000</v>
      </c>
      <c r="X341" s="10">
        <f>[2]หน้าผ้า!AM350</f>
        <v>0</v>
      </c>
      <c r="Y341" s="10">
        <f>[2]หน้าผ้า!AN350</f>
        <v>21000</v>
      </c>
      <c r="Z341" s="9" t="str">
        <f>[2]หน้าผ้า!AO350</f>
        <v>WSWT2321750</v>
      </c>
      <c r="AA341" s="8">
        <f>[2]หน้าผ้า!AQ350</f>
        <v>21513.800000000003</v>
      </c>
      <c r="AB341" s="8">
        <f>[2]หน้าผ้า!AR350</f>
        <v>3620</v>
      </c>
      <c r="AC341" s="8">
        <f>[2]หน้าผ้า!AS350</f>
        <v>17893.800000000003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 t="str">
        <f>[3]หน้าผ้า!DC353</f>
        <v>พร้อมส่ง</v>
      </c>
      <c r="AH341" s="1" t="str">
        <f>[2]หน้าผ้า!DL350</f>
        <v>P7</v>
      </c>
      <c r="AI341" s="1">
        <f>[2]หน้าผ้า!DM350</f>
        <v>2</v>
      </c>
      <c r="AJ341" s="3">
        <f>[2]หน้าผ้า!DN350</f>
        <v>45961</v>
      </c>
      <c r="AK341" s="3">
        <f>[2]หน้าผ้า!DQ350</f>
        <v>0</v>
      </c>
      <c r="AL341" s="3">
        <f>[2]หน้าผ้า!DR350</f>
        <v>45952</v>
      </c>
      <c r="AM341" s="3">
        <f>[2]หน้าผ้า!DS350</f>
        <v>45959</v>
      </c>
      <c r="AN341" s="3">
        <f>[2]หน้าผ้า!DT350</f>
        <v>45960</v>
      </c>
      <c r="AO341" s="3">
        <f>[2]หน้าผ้า!DU350</f>
        <v>45960</v>
      </c>
      <c r="AP341" s="3">
        <f>[2]หน้าผ้า!DP350</f>
        <v>45956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 t="str">
        <f>[2]หน้าผ้า!EC350</f>
        <v>งานพิมพ์</v>
      </c>
      <c r="AX341" s="2" t="str">
        <f>[2]หน้าผ้า!ED350</f>
        <v>รอART</v>
      </c>
      <c r="AY341" s="2" t="str">
        <f>[2]หน้าผ้า!AG350</f>
        <v>เย็น30/10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 t="str">
        <f>[2]หน้าผ้า!BZ350</f>
        <v>WRWT21750/WRWT21750</v>
      </c>
      <c r="BD341" s="56">
        <f>[2]หน้าผ้า!CA350</f>
        <v>1577.6367</v>
      </c>
    </row>
    <row r="342" spans="1:56" ht="27.75" customHeight="1" x14ac:dyDescent="0.45">
      <c r="A342" s="3">
        <f>[2]หน้าผ้า!C351</f>
        <v>45951</v>
      </c>
      <c r="B342" s="14" t="str">
        <f>[2]หน้าผ้า!B351</f>
        <v>MK68-001252</v>
      </c>
      <c r="C342" s="9" t="str">
        <f>[2]หน้าผ้า!E351</f>
        <v>คุณวัลภา เผ่าเต็ม</v>
      </c>
      <c r="D342" s="13" t="str">
        <f>[2]หน้าผ้า!F351</f>
        <v>ใบเตย</v>
      </c>
      <c r="E342" s="9">
        <f>[2]หน้าผ้า!G351</f>
        <v>23</v>
      </c>
      <c r="F342" s="9">
        <f>[2]หน้าผ้า!H351</f>
        <v>37</v>
      </c>
      <c r="G342" s="9" t="str">
        <f>[2]หน้าผ้า!I351</f>
        <v>ขาว</v>
      </c>
      <c r="H342" s="9">
        <f>[2]หน้าผ้า!J351</f>
        <v>0</v>
      </c>
      <c r="I342" s="9">
        <f>[2]หน้าผ้า!L351</f>
        <v>85</v>
      </c>
      <c r="J342" s="9" t="str">
        <f>[2]หน้าผ้า!M351</f>
        <v>±</v>
      </c>
      <c r="K342" s="9">
        <f>[2]หน้าผ้า!N351</f>
        <v>5</v>
      </c>
      <c r="L342" s="9" t="str">
        <f>[2]หน้าผ้า!R351</f>
        <v>บิด</v>
      </c>
      <c r="M342" s="10" t="str">
        <f>[2]หน้าผ้า!T351</f>
        <v>ไม่สวมถุงใน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 t="str">
        <f>[2]หน้าผ้า!Z351</f>
        <v>500กระสอบ</v>
      </c>
      <c r="T342" s="12">
        <f>[2]หน้าผ้า!X351</f>
        <v>45961</v>
      </c>
      <c r="U342" s="11">
        <f>[2]หน้าผ้า!AA351</f>
        <v>5000</v>
      </c>
      <c r="V342" s="10">
        <f>[2]หน้าผ้า!AJ351</f>
        <v>0</v>
      </c>
      <c r="W342" s="10">
        <f>[2]หน้าผ้า!AL351</f>
        <v>5000</v>
      </c>
      <c r="X342" s="10">
        <f>[2]หน้าผ้า!AM351</f>
        <v>0</v>
      </c>
      <c r="Y342" s="10">
        <f>[2]หน้าผ้า!AN351</f>
        <v>5250</v>
      </c>
      <c r="Z342" s="9" t="str">
        <f>[2]หน้าผ้า!AO351</f>
        <v>WSWT2321750</v>
      </c>
      <c r="AA342" s="8">
        <f>[2]หน้าผ้า!AQ351</f>
        <v>5378.4500000000007</v>
      </c>
      <c r="AB342" s="8">
        <f>[2]หน้าผ้า!AR351</f>
        <v>0</v>
      </c>
      <c r="AC342" s="8">
        <f>[2]หน้าผ้า!AS351</f>
        <v>5378.4500000000007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 t="str">
        <f>[3]หน้าผ้า!DC354</f>
        <v>พร้อมส่ง</v>
      </c>
      <c r="AH342" s="1" t="str">
        <f>[2]หน้าผ้า!DL351</f>
        <v>P7</v>
      </c>
      <c r="AI342" s="1">
        <f>[2]หน้าผ้า!DM351</f>
        <v>2</v>
      </c>
      <c r="AJ342" s="3">
        <f>[2]หน้าผ้า!DN351</f>
        <v>45961</v>
      </c>
      <c r="AK342" s="3">
        <f>[2]หน้าผ้า!DQ351</f>
        <v>0</v>
      </c>
      <c r="AL342" s="3">
        <f>[2]หน้าผ้า!DR351</f>
        <v>45952</v>
      </c>
      <c r="AM342" s="3">
        <f>[2]หน้าผ้า!DS351</f>
        <v>45959</v>
      </c>
      <c r="AN342" s="3">
        <f>[2]หน้าผ้า!DT351</f>
        <v>45960</v>
      </c>
      <c r="AO342" s="3">
        <f>[2]หน้าผ้า!DU351</f>
        <v>45960</v>
      </c>
      <c r="AP342" s="3">
        <f>[2]หน้าผ้า!DP351</f>
        <v>45956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 t="str">
        <f>[2]หน้าผ้า!EC351</f>
        <v>งานพิมพ์</v>
      </c>
      <c r="AX342" s="2" t="str">
        <f>[2]หน้าผ้า!ED351</f>
        <v>รอART</v>
      </c>
      <c r="AY342" s="2" t="str">
        <f>[2]หน้าผ้า!AG351</f>
        <v>เย็น30/10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 t="str">
        <f>[2]หน้าผ้า!BZ351</f>
        <v>WRWT21750/WRWT21750</v>
      </c>
      <c r="BD342" s="56">
        <f>[2]หน้าผ้า!CA351</f>
        <v>474.2000083333333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23</v>
      </c>
      <c r="F343" s="9">
        <f>[2]หน้าผ้า!H352</f>
        <v>37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85</v>
      </c>
      <c r="J343" s="9" t="str">
        <f>[2]หน้าผ้า!M352</f>
        <v>±</v>
      </c>
      <c r="K343" s="9">
        <f>[2]หน้าผ้า!N352</f>
        <v>5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 t="str">
        <f>[2]หน้าผ้า!AO352</f>
        <v>WSWT2321750</v>
      </c>
      <c r="AA343" s="8">
        <f>[2]หน้าผ้า!AQ352</f>
        <v>26892.250000000004</v>
      </c>
      <c r="AB343" s="8">
        <f>[2]หน้าผ้า!AR352</f>
        <v>3620</v>
      </c>
      <c r="AC343" s="8">
        <f>[2]หน้าผ้า!AS352</f>
        <v>23272.250000000004</v>
      </c>
      <c r="AD343" s="8">
        <f>[2]หน้าผ้า!AT352</f>
        <v>0</v>
      </c>
      <c r="AE343" s="8">
        <f>[2]หน้าผ้า!AU352</f>
        <v>0</v>
      </c>
      <c r="AF343" s="8" t="str">
        <f>[2]หน้าผ้า!AI352</f>
        <v>ระบุในSD</v>
      </c>
      <c r="AG343" s="1" t="str">
        <f>[3]หน้าผ้า!DC355</f>
        <v>ยังไม่ได้พิมพ์</v>
      </c>
      <c r="AH343" s="1">
        <f>[2]หน้าผ้า!DL352</f>
        <v>0</v>
      </c>
      <c r="AI343" s="1" t="str">
        <f>[2]หน้าผ้า!DM352</f>
        <v>Lead time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 t="str">
        <f>[2]หน้าผ้า!BZ352</f>
        <v>WRWT230750/WRWT21750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23</v>
      </c>
      <c r="F344" s="9">
        <f>[2]หน้าผ้า!H353</f>
        <v>34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90</v>
      </c>
      <c r="J344" s="9" t="str">
        <f>[2]หน้าผ้า!M353</f>
        <v>±</v>
      </c>
      <c r="K344" s="9">
        <f>[2]หน้าผ้า!N353</f>
        <v>5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 t="str">
        <f>[2]หน้าผ้า!AO353</f>
        <v>WSWTSCL0223211125</v>
      </c>
      <c r="AA344" s="8" t="e">
        <f>[2]หน้าผ้า!AQ353</f>
        <v>#REF!</v>
      </c>
      <c r="AB344" s="8" t="e">
        <f>[2]หน้าผ้า!AR353</f>
        <v>#REF!</v>
      </c>
      <c r="AC344" s="8" t="e">
        <f>[2]หน้าผ้า!AS353</f>
        <v>#REF!</v>
      </c>
      <c r="AD344" s="8" t="e">
        <f>[2]หน้าผ้า!AT353</f>
        <v>#REF!</v>
      </c>
      <c r="AE344" s="8" t="e">
        <f>[2]หน้าผ้า!AU353</f>
        <v>#REF!</v>
      </c>
      <c r="AF344" s="8" t="str">
        <f>[2]หน้าผ้า!AI353</f>
        <v>ระบุในSD</v>
      </c>
      <c r="AG344" s="1" t="str">
        <f>[3]หน้าผ้า!DC356</f>
        <v>พร้อมส่ง</v>
      </c>
      <c r="AH344" s="1">
        <f>[2]หน้าผ้า!DL353</f>
        <v>0</v>
      </c>
      <c r="AI344" s="1" t="str">
        <f>[2]หน้าผ้า!DM353</f>
        <v>Lead time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 t="str">
        <f>[2]หน้าผ้า!BZ353</f>
        <v>WRWT230800/WRWT25650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23</v>
      </c>
      <c r="F345" s="9">
        <f>[2]หน้าผ้า!H354</f>
        <v>37</v>
      </c>
      <c r="G345" s="9" t="str">
        <f>[2]หน้าผ้า!I354</f>
        <v>ขาว</v>
      </c>
      <c r="H345" s="9">
        <f>[2]หน้าผ้า!J354</f>
        <v>0</v>
      </c>
      <c r="I345" s="9">
        <f>[2]หน้าผ้า!L354</f>
        <v>90</v>
      </c>
      <c r="J345" s="9" t="str">
        <f>[2]หน้าผ้า!M354</f>
        <v>±</v>
      </c>
      <c r="K345" s="9">
        <f>[2]หน้าผ้า!N354</f>
        <v>5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 t="str">
        <f>[2]หน้าผ้า!AO354</f>
        <v>WSWT2325800SM</v>
      </c>
      <c r="AA345" s="8" t="e">
        <f>[2]หน้าผ้า!AQ354</f>
        <v>#REF!</v>
      </c>
      <c r="AB345" s="8" t="e">
        <f>[2]หน้าผ้า!AR354</f>
        <v>#REF!</v>
      </c>
      <c r="AC345" s="8" t="e">
        <f>[2]หน้าผ้า!AS354</f>
        <v>#REF!</v>
      </c>
      <c r="AD345" s="8" t="e">
        <f>[2]หน้าผ้า!AT354</f>
        <v>#REF!</v>
      </c>
      <c r="AE345" s="8" t="e">
        <f>[2]หน้าผ้า!AU354</f>
        <v>#REF!</v>
      </c>
      <c r="AF345" s="8" t="str">
        <f>[2]หน้าผ้า!AI354</f>
        <v>ระบุในSD</v>
      </c>
      <c r="AG345" s="1" t="str">
        <f>[3]หน้าผ้า!DC357</f>
        <v>พร้อมส่ง</v>
      </c>
      <c r="AH345" s="1">
        <f>[2]หน้าผ้า!DL354</f>
        <v>0</v>
      </c>
      <c r="AI345" s="1" t="str">
        <f>[2]หน้าผ้า!DM354</f>
        <v>Lead time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 t="str">
        <f>[2]หน้าผ้า!BZ354</f>
        <v>WRWT21800/WRWT21800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45953</v>
      </c>
      <c r="B346" s="14" t="str">
        <f>[2]หน้าผ้า!B355</f>
        <v>ใบรับคำสั่งซื้อ</v>
      </c>
      <c r="C346" s="9" t="str">
        <f>[2]หน้าผ้า!E355</f>
        <v>โรงสีข้าวธัญญกิจ</v>
      </c>
      <c r="D346" s="13" t="str">
        <f>[2]หน้าผ้า!F355</f>
        <v>ราชสีห์(ข้าวคัดพิเศษ)</v>
      </c>
      <c r="E346" s="9">
        <f>[2]หน้าผ้า!G355</f>
        <v>23</v>
      </c>
      <c r="F346" s="9">
        <f>[2]หน้าผ้า!H355</f>
        <v>37</v>
      </c>
      <c r="G346" s="9" t="str">
        <f>[2]หน้าผ้า!I355</f>
        <v>ขาว</v>
      </c>
      <c r="H346" s="9">
        <f>[2]หน้าผ้า!J355</f>
        <v>0</v>
      </c>
      <c r="I346" s="9">
        <f>[2]หน้าผ้า!L355</f>
        <v>120</v>
      </c>
      <c r="J346" s="9" t="str">
        <f>[2]หน้าผ้า!M355</f>
        <v>±</v>
      </c>
      <c r="K346" s="9">
        <f>[2]หน้าผ้า!N355</f>
        <v>5</v>
      </c>
      <c r="L346" s="9" t="str">
        <f>[2]หน้าผ้า!R355</f>
        <v>ไม่</v>
      </c>
      <c r="M346" s="10" t="str">
        <f>[2]หน้าผ้า!T355</f>
        <v>ไม่สวมถุงใน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 t="str">
        <f>[2]หน้าผ้า!Z355</f>
        <v>500กระสอบ</v>
      </c>
      <c r="T346" s="12">
        <f>[2]หน้าผ้า!X355</f>
        <v>45966</v>
      </c>
      <c r="U346" s="11">
        <f>[2]หน้าผ้า!AA355</f>
        <v>10000</v>
      </c>
      <c r="V346" s="10">
        <f>[2]หน้าผ้า!AJ355</f>
        <v>0</v>
      </c>
      <c r="W346" s="10">
        <f>[2]หน้าผ้า!AL355</f>
        <v>10000</v>
      </c>
      <c r="X346" s="10">
        <f>[2]หน้าผ้า!AM355</f>
        <v>0</v>
      </c>
      <c r="Y346" s="10">
        <f>[2]หน้าผ้า!AN355</f>
        <v>10500</v>
      </c>
      <c r="Z346" s="9" t="str">
        <f>[2]หน้าผ้า!AO355</f>
        <v>WSWT23211125120SMFX</v>
      </c>
      <c r="AA346" s="8">
        <f>[2]หน้าผ้า!AQ355</f>
        <v>10756.900000000001</v>
      </c>
      <c r="AB346" s="8">
        <f>[2]หน้าผ้า!AR355</f>
        <v>4270</v>
      </c>
      <c r="AC346" s="8">
        <f>[2]หน้าผ้า!AS355</f>
        <v>6486.9000000000015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 t="str">
        <f>[3]หน้าผ้า!DC358</f>
        <v>พร้อมส่ง</v>
      </c>
      <c r="AH346" s="1" t="str">
        <f>[2]หน้าผ้า!DL355</f>
        <v>P7</v>
      </c>
      <c r="AI346" s="1">
        <f>[2]หน้าผ้า!DM355</f>
        <v>2</v>
      </c>
      <c r="AJ346" s="3">
        <f>[2]หน้าผ้า!DN355</f>
        <v>45966</v>
      </c>
      <c r="AK346" s="3">
        <f>[2]หน้าผ้า!DQ355</f>
        <v>0</v>
      </c>
      <c r="AL346" s="3">
        <f>[2]หน้าผ้า!DR355</f>
        <v>45957</v>
      </c>
      <c r="AM346" s="3">
        <f>[2]หน้าผ้า!DS355</f>
        <v>45964</v>
      </c>
      <c r="AN346" s="3">
        <f>[2]หน้าผ้า!DT355</f>
        <v>45965</v>
      </c>
      <c r="AO346" s="3">
        <f>[2]หน้าผ้า!DU355</f>
        <v>45965</v>
      </c>
      <c r="AP346" s="3">
        <f>[2]หน้าผ้า!DP355</f>
        <v>45961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 t="str">
        <f>[2]หน้าผ้า!EC355</f>
        <v>งานพิมพ์</v>
      </c>
      <c r="AX346" s="2" t="str">
        <f>[2]หน้าผ้า!ED355</f>
        <v>รอART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 t="str">
        <f>[2]หน้าผ้า!BZ355</f>
        <v>WRWT211125/WRWT21940</v>
      </c>
      <c r="BD346" s="56">
        <f>[2]หน้าผ้า!CA355</f>
        <v>796.67961391666688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23</v>
      </c>
      <c r="F347" s="9">
        <f>[2]หน้าผ้า!H356</f>
        <v>37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120</v>
      </c>
      <c r="J347" s="9" t="str">
        <f>[2]หน้าผ้า!M356</f>
        <v>+</v>
      </c>
      <c r="K347" s="9">
        <f>[2]หน้าผ้า!N356</f>
        <v>5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 t="str">
        <f>[2]หน้าผ้า!AO356</f>
        <v>WSWT23211125120SMFX</v>
      </c>
      <c r="AA347" s="8">
        <f>[2]หน้าผ้า!AQ356</f>
        <v>10756.900000000001</v>
      </c>
      <c r="AB347" s="8">
        <f>[2]หน้าผ้า!AR356</f>
        <v>4270</v>
      </c>
      <c r="AC347" s="8">
        <f>[2]หน้าผ้า!AS356</f>
        <v>6486.9000000000015</v>
      </c>
      <c r="AD347" s="8">
        <f>[2]หน้าผ้า!AT356</f>
        <v>0</v>
      </c>
      <c r="AE347" s="8">
        <f>[2]หน้าผ้า!AU356</f>
        <v>0</v>
      </c>
      <c r="AF347" s="8" t="str">
        <f>[2]หน้าผ้า!AI356</f>
        <v>ระบุในSD</v>
      </c>
      <c r="AG347" s="1" t="str">
        <f>[3]หน้าผ้า!DC359</f>
        <v>ยังไม่ได้พิมพ์</v>
      </c>
      <c r="AH347" s="1">
        <f>[2]หน้าผ้า!DL356</f>
        <v>0</v>
      </c>
      <c r="AI347" s="1" t="str">
        <f>[2]หน้าผ้า!DM356</f>
        <v>Lead time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 t="str">
        <f>[2]หน้าผ้า!BZ356</f>
        <v>WROP2301125/WRBR21940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 t="str">
        <f>[2]หน้าผ้า!F357</f>
        <v xml:space="preserve">  </v>
      </c>
      <c r="E348" s="9">
        <f>[2]หน้าผ้า!G357</f>
        <v>23</v>
      </c>
      <c r="F348" s="9">
        <f>[2]หน้าผ้า!H357</f>
        <v>37</v>
      </c>
      <c r="G348" s="9" t="str">
        <f>[2]หน้าผ้า!I357</f>
        <v>ขาว</v>
      </c>
      <c r="H348" s="9">
        <f>[2]หน้าผ้า!J357</f>
        <v>0</v>
      </c>
      <c r="I348" s="9">
        <f>[2]หน้าผ้า!L357</f>
        <v>130</v>
      </c>
      <c r="J348" s="9" t="str">
        <f>[2]หน้าผ้า!M357</f>
        <v>+</v>
      </c>
      <c r="K348" s="9">
        <f>[2]หน้าผ้า!N357</f>
        <v>3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 t="str">
        <f>[2]หน้าผ้า!AO357</f>
        <v>WSWT23211125130</v>
      </c>
      <c r="AA348" s="8" t="e">
        <f>[2]หน้าผ้า!AQ357</f>
        <v>#REF!</v>
      </c>
      <c r="AB348" s="8" t="e">
        <f>[2]หน้าผ้า!AR357</f>
        <v>#REF!</v>
      </c>
      <c r="AC348" s="8" t="e">
        <f>[2]หน้าผ้า!AS357</f>
        <v>#REF!</v>
      </c>
      <c r="AD348" s="8" t="e">
        <f>[2]หน้าผ้า!AT357</f>
        <v>#REF!</v>
      </c>
      <c r="AE348" s="8" t="e">
        <f>[2]หน้าผ้า!AU357</f>
        <v>#REF!</v>
      </c>
      <c r="AF348" s="8" t="str">
        <f>[2]หน้าผ้า!AI357</f>
        <v>ระบุในSD</v>
      </c>
      <c r="AG348" s="1" t="str">
        <f>[3]หน้าผ้า!DC360</f>
        <v>ยังไม่ได้พิมพ์</v>
      </c>
      <c r="AH348" s="1">
        <f>[2]หน้าผ้า!DL357</f>
        <v>0</v>
      </c>
      <c r="AI348" s="1" t="str">
        <f>[2]หน้าผ้า!DM357</f>
        <v>Lead time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 t="str">
        <f>[2]หน้าผ้า!BZ357</f>
        <v>WRWT211125/WRWT251080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23</v>
      </c>
      <c r="F349" s="9">
        <f>[2]หน้าผ้า!H358</f>
        <v>37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120</v>
      </c>
      <c r="J349" s="9" t="str">
        <f>[2]หน้าผ้า!M358</f>
        <v>±</v>
      </c>
      <c r="K349" s="9">
        <f>[2]หน้าผ้า!N358</f>
        <v>3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 t="str">
        <f>[2]หน้าผ้า!AO358</f>
        <v>WSWT2321112512051</v>
      </c>
      <c r="AA349" s="8" t="e">
        <f>[2]หน้าผ้า!AQ358</f>
        <v>#REF!</v>
      </c>
      <c r="AB349" s="8" t="e">
        <f>[2]หน้าผ้า!AR358</f>
        <v>#REF!</v>
      </c>
      <c r="AC349" s="8" t="e">
        <f>[2]หน้าผ้า!AS358</f>
        <v>#REF!</v>
      </c>
      <c r="AD349" s="8" t="e">
        <f>[2]หน้าผ้า!AT358</f>
        <v>#REF!</v>
      </c>
      <c r="AE349" s="8" t="e">
        <f>[2]หน้าผ้า!AU358</f>
        <v>#REF!</v>
      </c>
      <c r="AF349" s="8" t="str">
        <f>[2]หน้าผ้า!AI358</f>
        <v>ระบุในSD</v>
      </c>
      <c r="AG349" s="1" t="str">
        <f>[3]หน้าผ้า!DC361</f>
        <v>พร้อมส่ง</v>
      </c>
      <c r="AH349" s="1">
        <f>[2]หน้าผ้า!DL358</f>
        <v>0</v>
      </c>
      <c r="AI349" s="1" t="str">
        <f>[2]หน้าผ้า!DM358</f>
        <v>Lead time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 t="str">
        <f>[2]หน้าผ้า!BZ358</f>
        <v>WRWT211125/WRWT21900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45601</v>
      </c>
      <c r="B350" s="14" t="str">
        <f>[2]หน้าผ้า!B359</f>
        <v>MK67-001490</v>
      </c>
      <c r="C350" s="9" t="str">
        <f>[2]หน้าผ้า!E359</f>
        <v>บจก.น้ำตาลทิพย์สุโขทัย</v>
      </c>
      <c r="D350" s="13" t="str">
        <f>[2]หน้าผ้า!F359</f>
        <v>Green for white sugar</v>
      </c>
      <c r="E350" s="9">
        <f>[2]หน้าผ้า!G359</f>
        <v>23</v>
      </c>
      <c r="F350" s="9">
        <f>[2]หน้าผ้า!H359</f>
        <v>37</v>
      </c>
      <c r="G350" s="9" t="str">
        <f>[2]หน้าผ้า!I359</f>
        <v>ขาว</v>
      </c>
      <c r="H350" s="9">
        <f>[2]หน้าผ้า!J359</f>
        <v>0</v>
      </c>
      <c r="I350" s="9">
        <f>[2]หน้าผ้า!L359</f>
        <v>130</v>
      </c>
      <c r="J350" s="9" t="str">
        <f>[2]หน้าผ้า!M359</f>
        <v>±</v>
      </c>
      <c r="K350" s="9">
        <f>[2]หน้าผ้า!N359</f>
        <v>5</v>
      </c>
      <c r="L350" s="9" t="str">
        <f>[2]หน้าผ้า!R359</f>
        <v>บิด</v>
      </c>
      <c r="M350" s="10">
        <f>[2]หน้าผ้า!T359</f>
        <v>24</v>
      </c>
      <c r="N350" s="9">
        <f>[2]หน้าผ้า!U359</f>
        <v>40</v>
      </c>
      <c r="O350" s="9">
        <f>[2]หน้าผ้า!V359</f>
        <v>55</v>
      </c>
      <c r="P350" s="10">
        <f>[2]หน้าผ้า!AB359</f>
        <v>3207.7128103679997</v>
      </c>
      <c r="Q350" s="10">
        <f>[2]หน้าผ้า!AC359</f>
        <v>0</v>
      </c>
      <c r="R350" s="10">
        <f>[2]หน้าผ้า!AD359</f>
        <v>3207.7128103679997</v>
      </c>
      <c r="S350" s="9" t="str">
        <f>[2]หน้าผ้า!Z359</f>
        <v>300แบน</v>
      </c>
      <c r="T350" s="12" t="str">
        <f>[2]หน้าผ้า!X359</f>
        <v>รอแจ้ง</v>
      </c>
      <c r="U350" s="11">
        <f>[2]หน้าผ้า!AA359</f>
        <v>100000</v>
      </c>
      <c r="V350" s="10">
        <f>[2]หน้าผ้า!AJ359</f>
        <v>1500</v>
      </c>
      <c r="W350" s="10">
        <f>[2]หน้าผ้า!AL359</f>
        <v>98500</v>
      </c>
      <c r="X350" s="10">
        <f>[2]หน้าผ้า!AM359</f>
        <v>0</v>
      </c>
      <c r="Y350" s="10">
        <f>[2]หน้าผ้า!AN359</f>
        <v>103425</v>
      </c>
      <c r="Z350" s="9" t="str">
        <f>[2]หน้าผ้า!AO359</f>
        <v>WSWT2321112512551</v>
      </c>
      <c r="AA350" s="8">
        <f>[2]หน้าผ้า!AQ359</f>
        <v>105955.465</v>
      </c>
      <c r="AB350" s="8">
        <f>[2]หน้าผ้า!AR359</f>
        <v>19362</v>
      </c>
      <c r="AC350" s="8">
        <f>[2]หน้าผ้า!AS359</f>
        <v>86593.464999999997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 t="str">
        <f>[3]หน้าผ้า!DC362</f>
        <v>พร้อมส่ง</v>
      </c>
      <c r="AH350" s="1" t="str">
        <f>[2]หน้าผ้า!DL359</f>
        <v>P9</v>
      </c>
      <c r="AI350" s="1">
        <f>[2]หน้าผ้า!DM359</f>
        <v>3</v>
      </c>
      <c r="AJ350" s="3" t="str">
        <f>[2]หน้าผ้า!DN359</f>
        <v>รอแจ้ง</v>
      </c>
      <c r="AK350" s="3">
        <f>[2]หน้าผ้า!DQ359</f>
        <v>0</v>
      </c>
      <c r="AL350" s="3" t="e">
        <f>[2]หน้าผ้า!DR359</f>
        <v>#VALUE!</v>
      </c>
      <c r="AM350" s="3" t="e">
        <f>[2]หน้าผ้า!DS359</f>
        <v>#VALUE!</v>
      </c>
      <c r="AN350" s="3" t="e">
        <f>[2]หน้าผ้า!DT359</f>
        <v>#VALUE!</v>
      </c>
      <c r="AO350" s="3" t="e">
        <f>[2]หน้าผ้า!DU359</f>
        <v>#VALUE!</v>
      </c>
      <c r="AP350" s="3" t="e">
        <f>[2]หน้าผ้า!DP359</f>
        <v>#VALUE!</v>
      </c>
      <c r="AQ350" s="3" t="e">
        <f>[2]หน้าผ้า!DW359</f>
        <v>#VALUE!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 t="str">
        <f>[2]หน้าผ้า!EC359</f>
        <v>งานพิมพ์</v>
      </c>
      <c r="AX350" s="2" t="str">
        <f>[2]หน้าผ้า!ED359</f>
        <v xml:space="preserve"> /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 t="str">
        <f>[2]หน้าผ้า!BZ359</f>
        <v>WRWT211125/WRWT251030</v>
      </c>
      <c r="BD350" s="56">
        <f>[2]หน้าผ้า!CA359</f>
        <v>11092.935565123611</v>
      </c>
    </row>
    <row r="351" spans="1:56" ht="27.75" customHeight="1" x14ac:dyDescent="0.45">
      <c r="A351" s="3">
        <f>[2]หน้าผ้า!C360</f>
        <v>45601</v>
      </c>
      <c r="B351" s="14" t="str">
        <f>[2]หน้าผ้า!B360</f>
        <v>MK67-001490</v>
      </c>
      <c r="C351" s="9" t="str">
        <f>[2]หน้าผ้า!E360</f>
        <v>บจก.น้ำตาลทิพย์สุโขทัย</v>
      </c>
      <c r="D351" s="13" t="str">
        <f>[2]หน้าผ้า!F360</f>
        <v>Green for white sugar</v>
      </c>
      <c r="E351" s="9">
        <f>[2]หน้าผ้า!G360</f>
        <v>23</v>
      </c>
      <c r="F351" s="9">
        <f>[2]หน้าผ้า!H360</f>
        <v>37</v>
      </c>
      <c r="G351" s="9" t="str">
        <f>[2]หน้าผ้า!I360</f>
        <v>ขาว</v>
      </c>
      <c r="H351" s="9">
        <f>[2]หน้าผ้า!J360</f>
        <v>0</v>
      </c>
      <c r="I351" s="9">
        <f>[2]หน้าผ้า!L360</f>
        <v>130</v>
      </c>
      <c r="J351" s="9" t="str">
        <f>[2]หน้าผ้า!M360</f>
        <v>±</v>
      </c>
      <c r="K351" s="9">
        <f>[2]หน้าผ้า!N360</f>
        <v>5</v>
      </c>
      <c r="L351" s="9" t="str">
        <f>[2]หน้าผ้า!R360</f>
        <v>บิด</v>
      </c>
      <c r="M351" s="10">
        <f>[2]หน้าผ้า!T360</f>
        <v>24</v>
      </c>
      <c r="N351" s="9">
        <f>[2]หน้าผ้า!U360</f>
        <v>40</v>
      </c>
      <c r="O351" s="9">
        <f>[2]หน้าผ้า!V360</f>
        <v>55</v>
      </c>
      <c r="P351" s="10">
        <f>[2]หน้าผ้า!AB360</f>
        <v>11003.203948644863</v>
      </c>
      <c r="Q351" s="10">
        <f>[2]หน้าผ้า!AC360</f>
        <v>0</v>
      </c>
      <c r="R351" s="10">
        <f>[2]หน้าผ้า!AD360</f>
        <v>11003.203948644863</v>
      </c>
      <c r="S351" s="9" t="str">
        <f>[2]หน้าผ้า!Z360</f>
        <v>300แบน</v>
      </c>
      <c r="T351" s="12" t="str">
        <f>[2]หน้าผ้า!X360</f>
        <v>รอแจ้ง</v>
      </c>
      <c r="U351" s="11">
        <f>[2]หน้าผ้า!AA360</f>
        <v>337878</v>
      </c>
      <c r="V351" s="10">
        <f>[2]หน้าผ้า!AJ360</f>
        <v>0</v>
      </c>
      <c r="W351" s="10">
        <f>[2]หน้าผ้า!AL360</f>
        <v>337878</v>
      </c>
      <c r="X351" s="10">
        <f>[2]หน้าผ้า!AM360</f>
        <v>0</v>
      </c>
      <c r="Y351" s="10">
        <f>[2]หน้าผ้า!AN360</f>
        <v>354771.9</v>
      </c>
      <c r="Z351" s="9" t="str">
        <f>[2]หน้าผ้า!AO360</f>
        <v>WSWT2321112512551</v>
      </c>
      <c r="AA351" s="8">
        <f>[2]หน้าผ้า!AQ360</f>
        <v>363451.98582000006</v>
      </c>
      <c r="AB351" s="8">
        <f>[2]หน้าผ้า!AR360</f>
        <v>0</v>
      </c>
      <c r="AC351" s="8">
        <f>[2]หน้าผ้า!AS360</f>
        <v>363451.98582000006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 t="str">
        <f>[3]หน้าผ้า!DC363</f>
        <v>พร้อมส่ง</v>
      </c>
      <c r="AH351" s="1" t="str">
        <f>[2]หน้าผ้า!DL360</f>
        <v>P9</v>
      </c>
      <c r="AI351" s="1">
        <f>[2]หน้าผ้า!DM360</f>
        <v>3</v>
      </c>
      <c r="AJ351" s="3" t="str">
        <f>[2]หน้าผ้า!DN360</f>
        <v>รอแจ้ง</v>
      </c>
      <c r="AK351" s="3">
        <f>[2]หน้าผ้า!DQ360</f>
        <v>0</v>
      </c>
      <c r="AL351" s="3" t="e">
        <f>[2]หน้าผ้า!DR360</f>
        <v>#VALUE!</v>
      </c>
      <c r="AM351" s="3" t="e">
        <f>[2]หน้าผ้า!DS360</f>
        <v>#VALUE!</v>
      </c>
      <c r="AN351" s="3" t="e">
        <f>[2]หน้าผ้า!DT360</f>
        <v>#VALUE!</v>
      </c>
      <c r="AO351" s="3" t="e">
        <f>[2]หน้าผ้า!DU360</f>
        <v>#VALUE!</v>
      </c>
      <c r="AP351" s="3" t="e">
        <f>[2]หน้าผ้า!DP360</f>
        <v>#VALUE!</v>
      </c>
      <c r="AQ351" s="3" t="e">
        <f>[2]หน้าผ้า!DW360</f>
        <v>#VALUE!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 t="str">
        <f>[2]หน้าผ้า!EC360</f>
        <v>งานพิมพ์</v>
      </c>
      <c r="AX351" s="2" t="str">
        <f>[2]หน้าผ้า!ED360</f>
        <v xml:space="preserve"> /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 t="str">
        <f>[2]หน้าผ้า!BZ360</f>
        <v>WRWT211125/WRWT251030</v>
      </c>
      <c r="BD351" s="56">
        <f>[2]หน้าผ้า!CA360</f>
        <v>46559.511849046357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23</v>
      </c>
      <c r="F352" s="9">
        <f>[2]หน้าผ้า!H361</f>
        <v>37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128</v>
      </c>
      <c r="J352" s="9" t="str">
        <f>[2]หน้าผ้า!M361</f>
        <v>±</v>
      </c>
      <c r="K352" s="9">
        <f>[2]หน้าผ้า!N361</f>
        <v>5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 t="str">
        <f>[2]หน้าผ้า!AO361</f>
        <v>WSWT2321112512551</v>
      </c>
      <c r="AA352" s="8">
        <f>[2]หน้าผ้า!AQ361</f>
        <v>469407.45082000003</v>
      </c>
      <c r="AB352" s="8">
        <f>[2]หน้าผ้า!AR361</f>
        <v>19362</v>
      </c>
      <c r="AC352" s="8">
        <f>[2]หน้าผ้า!AS361</f>
        <v>450045.45082000003</v>
      </c>
      <c r="AD352" s="8">
        <f>[2]หน้าผ้า!AT361</f>
        <v>0</v>
      </c>
      <c r="AE352" s="8">
        <f>[2]หน้าผ้า!AU361</f>
        <v>0</v>
      </c>
      <c r="AF352" s="8" t="str">
        <f>[2]หน้าผ้า!AI361</f>
        <v>ระบุในSD</v>
      </c>
      <c r="AG352" s="1" t="str">
        <f>[3]หน้าผ้า!DC364</f>
        <v>พร้อมส่ง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 t="str">
        <f>[2]หน้าผ้า!BZ361</f>
        <v>WRWT2301125/WRWT251030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24</v>
      </c>
      <c r="F353" s="9">
        <f>[2]หน้าผ้า!H362</f>
        <v>37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120</v>
      </c>
      <c r="J353" s="9" t="str">
        <f>[2]หน้าผ้า!M362</f>
        <v>+</v>
      </c>
      <c r="K353" s="9">
        <f>[2]หน้าผ้า!N362</f>
        <v>3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 t="str">
        <f>[2]หน้าผ้า!AO362</f>
        <v>WSWT24211125120</v>
      </c>
      <c r="AA353" s="8" t="e">
        <f>[2]หน้าผ้า!AQ362</f>
        <v>#REF!</v>
      </c>
      <c r="AB353" s="8" t="e">
        <f>[2]หน้าผ้า!AR362</f>
        <v>#REF!</v>
      </c>
      <c r="AC353" s="8" t="e">
        <f>[2]หน้าผ้า!AS362</f>
        <v>#REF!</v>
      </c>
      <c r="AD353" s="8" t="e">
        <f>[2]หน้าผ้า!AT362</f>
        <v>#REF!</v>
      </c>
      <c r="AE353" s="8" t="e">
        <f>[2]หน้าผ้า!AU362</f>
        <v>#REF!</v>
      </c>
      <c r="AF353" s="8" t="str">
        <f>[2]หน้าผ้า!AI362</f>
        <v>ระบุในSD</v>
      </c>
      <c r="AG353" s="1" t="str">
        <f>[3]หน้าผ้า!DC365</f>
        <v>พร้อมส่ง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 t="str">
        <f>[2]หน้าผ้า!BZ362</f>
        <v>WRWT2401125/WRWT25850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 t="str">
        <f>[2]หน้าผ้า!F363</f>
        <v xml:space="preserve"> </v>
      </c>
      <c r="E354" s="9">
        <f>[2]หน้าผ้า!G363</f>
        <v>24</v>
      </c>
      <c r="F354" s="9">
        <f>[2]หน้าผ้า!H363</f>
        <v>37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125</v>
      </c>
      <c r="J354" s="9" t="str">
        <f>[2]หน้าผ้า!M363</f>
        <v>+</v>
      </c>
      <c r="K354" s="9">
        <f>[2]หน้าผ้า!N363</f>
        <v>3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 t="str">
        <f>[2]หน้าผ้า!AO363</f>
        <v>WSWT2421112512551</v>
      </c>
      <c r="AA354" s="8" t="e">
        <f>[2]หน้าผ้า!AQ363</f>
        <v>#REF!</v>
      </c>
      <c r="AB354" s="8" t="e">
        <f>[2]หน้าผ้า!AR363</f>
        <v>#REF!</v>
      </c>
      <c r="AC354" s="8" t="e">
        <f>[2]หน้าผ้า!AS363</f>
        <v>#REF!</v>
      </c>
      <c r="AD354" s="8" t="e">
        <f>[2]หน้าผ้า!AT363</f>
        <v>#REF!</v>
      </c>
      <c r="AE354" s="8" t="e">
        <f>[2]หน้าผ้า!AU363</f>
        <v>#REF!</v>
      </c>
      <c r="AF354" s="8" t="str">
        <f>[2]หน้าผ้า!AI363</f>
        <v>ระบุในSD</v>
      </c>
      <c r="AG354" s="1" t="str">
        <f>[3]หน้าผ้า!DC366</f>
        <v>ผ้าขาว</v>
      </c>
      <c r="AH354" s="1">
        <f>[2]หน้าผ้า!DL363</f>
        <v>0</v>
      </c>
      <c r="AI354" s="1" t="str">
        <f>[2]หน้าผ้า!DM363</f>
        <v>Lead time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 t="str">
        <f>[2]หน้าผ้า!BZ363</f>
        <v>WRWT2401125/WRWT25960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26</v>
      </c>
      <c r="F355" s="9">
        <f>[2]หน้าผ้า!H364</f>
        <v>38</v>
      </c>
      <c r="G355" s="9" t="str">
        <f>[2]หน้าผ้า!I364</f>
        <v>เหลือง</v>
      </c>
      <c r="H355" s="9">
        <f>[2]หน้าผ้า!J364</f>
        <v>0</v>
      </c>
      <c r="I355" s="9">
        <f>[2]หน้าผ้า!L364</f>
        <v>105</v>
      </c>
      <c r="J355" s="9" t="str">
        <f>[2]หน้าผ้า!M364</f>
        <v>±</v>
      </c>
      <c r="K355" s="9">
        <f>[2]หน้าผ้า!N364</f>
        <v>5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 t="str">
        <f>[2]หน้าผ้า!AO364</f>
        <v>WSYL2625850</v>
      </c>
      <c r="AA355" s="8" t="e">
        <f>[2]หน้าผ้า!AQ364</f>
        <v>#REF!</v>
      </c>
      <c r="AB355" s="8" t="e">
        <f>[2]หน้าผ้า!AR364</f>
        <v>#REF!</v>
      </c>
      <c r="AC355" s="8" t="e">
        <f>[2]หน้าผ้า!AS364</f>
        <v>#REF!</v>
      </c>
      <c r="AD355" s="8" t="e">
        <f>[2]หน้าผ้า!AT364</f>
        <v>#REF!</v>
      </c>
      <c r="AE355" s="8" t="e">
        <f>[2]หน้าผ้า!AU364</f>
        <v>#REF!</v>
      </c>
      <c r="AF355" s="8" t="str">
        <f>[2]หน้าผ้า!AI364</f>
        <v>ระบุในSD</v>
      </c>
      <c r="AG355" s="1" t="str">
        <f>[3]หน้าผ้า!DC367</f>
        <v>พร้อมส่ง</v>
      </c>
      <c r="AH355" s="1">
        <f>[2]หน้าผ้า!DL364</f>
        <v>0</v>
      </c>
      <c r="AI355" s="1" t="str">
        <f>[2]หน้าผ้า!DM364</f>
        <v>Lead time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 t="str">
        <f>[2]หน้าผ้า!BZ364</f>
        <v>WRYL25850/WRYL25850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26</v>
      </c>
      <c r="F356" s="9">
        <f>[2]หน้าผ้า!H365</f>
        <v>43</v>
      </c>
      <c r="G356" s="9" t="str">
        <f>[2]หน้าผ้า!I365</f>
        <v>ขาว</v>
      </c>
      <c r="H356" s="9">
        <f>[2]หน้าผ้า!J365</f>
        <v>0</v>
      </c>
      <c r="I356" s="9">
        <f>[2]หน้าผ้า!L365</f>
        <v>102</v>
      </c>
      <c r="J356" s="9" t="str">
        <f>[2]หน้าผ้า!M365</f>
        <v>±</v>
      </c>
      <c r="K356" s="9">
        <f>[2]หน้าผ้า!N365</f>
        <v>5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 t="str">
        <f>[2]หน้าผ้า!AO365</f>
        <v>WSWT2625650</v>
      </c>
      <c r="AA356" s="8" t="e">
        <f>[2]หน้าผ้า!AQ365</f>
        <v>#REF!</v>
      </c>
      <c r="AB356" s="8" t="e">
        <f>[2]หน้าผ้า!AR365</f>
        <v>#REF!</v>
      </c>
      <c r="AC356" s="8" t="e">
        <f>[2]หน้าผ้า!AS365</f>
        <v>#REF!</v>
      </c>
      <c r="AD356" s="8" t="e">
        <f>[2]หน้าผ้า!AT365</f>
        <v>#REF!</v>
      </c>
      <c r="AE356" s="8" t="e">
        <f>[2]หน้าผ้า!AU365</f>
        <v>#REF!</v>
      </c>
      <c r="AF356" s="8" t="str">
        <f>[2]หน้าผ้า!AI365</f>
        <v>ระบุในSD</v>
      </c>
      <c r="AG356" s="1" t="str">
        <f>[3]หน้าผ้า!DC368</f>
        <v>พร้อมส่ง</v>
      </c>
      <c r="AH356" s="1">
        <f>[2]หน้าผ้า!DL365</f>
        <v>0</v>
      </c>
      <c r="AI356" s="1" t="str">
        <f>[2]หน้าผ้า!DM365</f>
        <v>Lead time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 t="str">
        <f>[2]หน้าผ้า!BZ365</f>
        <v>WRWT25650/WRWT25650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45934</v>
      </c>
      <c r="B357" s="14" t="str">
        <f>[2]หน้าผ้า!B366</f>
        <v>MK68-001212</v>
      </c>
      <c r="C357" s="9" t="str">
        <f>[2]หน้าผ้า!E366</f>
        <v xml:space="preserve">คุณธนนท์ </v>
      </c>
      <c r="D357" s="13" t="str">
        <f>[2]หน้าผ้า!F366</f>
        <v>ไม่พิมพ์</v>
      </c>
      <c r="E357" s="9">
        <f>[2]หน้าผ้า!G366</f>
        <v>26</v>
      </c>
      <c r="F357" s="9">
        <f>[2]หน้าผ้า!H366</f>
        <v>39</v>
      </c>
      <c r="G357" s="9" t="str">
        <f>[2]หน้าผ้า!I366</f>
        <v>ขาว</v>
      </c>
      <c r="H357" s="9">
        <f>[2]หน้าผ้า!J366</f>
        <v>0</v>
      </c>
      <c r="I357" s="9">
        <f>[2]หน้าผ้า!L366</f>
        <v>93</v>
      </c>
      <c r="J357" s="9" t="str">
        <f>[2]หน้าผ้า!M366</f>
        <v>±</v>
      </c>
      <c r="K357" s="9">
        <f>[2]หน้าผ้า!N366</f>
        <v>5</v>
      </c>
      <c r="L357" s="9" t="str">
        <f>[2]หน้าผ้า!R366</f>
        <v>ไม่</v>
      </c>
      <c r="M357" s="10" t="str">
        <f>[2]หน้าผ้า!T366</f>
        <v>ไม่สวมถุงใน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 t="str">
        <f>[2]หน้าผ้า!Z366</f>
        <v>มัด100</v>
      </c>
      <c r="T357" s="12">
        <f>[2]หน้าผ้า!X366</f>
        <v>45960</v>
      </c>
      <c r="U357" s="11">
        <f>[2]หน้าผ้า!AA366</f>
        <v>5000</v>
      </c>
      <c r="V357" s="10">
        <f>[2]หน้าผ้า!AJ366</f>
        <v>5000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 t="str">
        <f>[2]หน้าผ้า!AO366</f>
        <v>WSWT262575051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 t="str">
        <f>[3]หน้าผ้า!DC369</f>
        <v>พร้อมส่ง</v>
      </c>
      <c r="AH357" s="1" t="str">
        <f>[2]หน้าผ้า!DL366</f>
        <v>P3</v>
      </c>
      <c r="AI357" s="1">
        <f>[2]หน้าผ้า!DM366</f>
        <v>1</v>
      </c>
      <c r="AJ357" s="3">
        <f>[2]หน้าผ้า!DN366</f>
        <v>45960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45959</v>
      </c>
      <c r="AP357" s="3">
        <f>[2]หน้าผ้า!DP366</f>
        <v>45955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 t="str">
        <f>[2]หน้าผ้า!EC366</f>
        <v>ตัด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 t="str">
        <f>[2]หน้าผ้า!BZ366</f>
        <v>WRWT25800/WRWT25650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26</v>
      </c>
      <c r="F358" s="9">
        <f>[2]หน้าผ้า!H367</f>
        <v>43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100</v>
      </c>
      <c r="J358" s="9" t="str">
        <f>[2]หน้าผ้า!M367</f>
        <v>±</v>
      </c>
      <c r="K358" s="9">
        <f>[2]หน้าผ้า!N367</f>
        <v>5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 t="str">
        <f>[2]หน้าผ้า!AO367</f>
        <v>WSWT262575051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 t="str">
        <f>[2]หน้าผ้า!AI367</f>
        <v>ระบุในSD</v>
      </c>
      <c r="AG358" s="1" t="str">
        <f>[3]หน้าผ้า!DC370</f>
        <v>ยังไม่ได้พิมพ์</v>
      </c>
      <c r="AH358" s="1">
        <f>[2]หน้าผ้า!DL367</f>
        <v>0</v>
      </c>
      <c r="AI358" s="1" t="str">
        <f>[2]หน้าผ้า!DM367</f>
        <v>Lead time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 t="str">
        <f>[2]หน้าผ้า!BZ367</f>
        <v>WRWT25800/WRWT25650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26</v>
      </c>
      <c r="F359" s="9">
        <f>[2]หน้าผ้า!H368</f>
        <v>43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113</v>
      </c>
      <c r="J359" s="9" t="str">
        <f>[2]หน้าผ้า!M368</f>
        <v>±</v>
      </c>
      <c r="K359" s="9">
        <f>[2]หน้าผ้า!N368</f>
        <v>5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 t="str">
        <f>[2]หน้าผ้า!AO368</f>
        <v>WSWT2625700</v>
      </c>
      <c r="AA359" s="8" t="e">
        <f>[2]หน้าผ้า!AQ368</f>
        <v>#REF!</v>
      </c>
      <c r="AB359" s="8" t="e">
        <f>[2]หน้าผ้า!AR368</f>
        <v>#REF!</v>
      </c>
      <c r="AC359" s="8" t="e">
        <f>[2]หน้าผ้า!AS368</f>
        <v>#REF!</v>
      </c>
      <c r="AD359" s="8" t="e">
        <f>[2]หน้าผ้า!AT368</f>
        <v>#REF!</v>
      </c>
      <c r="AE359" s="8" t="e">
        <f>[2]หน้าผ้า!AU368</f>
        <v>#REF!</v>
      </c>
      <c r="AF359" s="8" t="str">
        <f>[2]หน้าผ้า!AI368</f>
        <v>ระบุในSD</v>
      </c>
      <c r="AG359" s="1" t="str">
        <f>[3]หน้าผ้า!DC371</f>
        <v>พร้อมส่ง</v>
      </c>
      <c r="AH359" s="1">
        <f>[2]หน้าผ้า!DL368</f>
        <v>0</v>
      </c>
      <c r="AI359" s="1" t="str">
        <f>[2]หน้าผ้า!DM368</f>
        <v>Lead time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 t="str">
        <f>[2]หน้าผ้า!BZ368</f>
        <v>WRWT260800/WRWT25650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26</v>
      </c>
      <c r="F360" s="9">
        <f>[2]หน้าผ้า!H369</f>
        <v>41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90</v>
      </c>
      <c r="J360" s="9" t="str">
        <f>[2]หน้าผ้า!M369</f>
        <v>±</v>
      </c>
      <c r="K360" s="9">
        <f>[2]หน้าผ้า!N369</f>
        <v>5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 t="str">
        <f>[2]หน้าผ้า!AO369</f>
        <v>WSWT2625800SM</v>
      </c>
      <c r="AA360" s="8" t="e">
        <f>[2]หน้าผ้า!AQ369</f>
        <v>#REF!</v>
      </c>
      <c r="AB360" s="8" t="e">
        <f>[2]หน้าผ้า!AR369</f>
        <v>#REF!</v>
      </c>
      <c r="AC360" s="8" t="e">
        <f>[2]หน้าผ้า!AS369</f>
        <v>#REF!</v>
      </c>
      <c r="AD360" s="8" t="e">
        <f>[2]หน้าผ้า!AT369</f>
        <v>#REF!</v>
      </c>
      <c r="AE360" s="8" t="e">
        <f>[2]หน้าผ้า!AU369</f>
        <v>#REF!</v>
      </c>
      <c r="AF360" s="8" t="str">
        <f>[2]หน้าผ้า!AI369</f>
        <v>ระบุในSD</v>
      </c>
      <c r="AG360" s="1" t="str">
        <f>[3]หน้าผ้า!DC372</f>
        <v>ยังไม่ได้พิมพ์</v>
      </c>
      <c r="AH360" s="1">
        <f>[2]หน้าผ้า!DL369</f>
        <v>0</v>
      </c>
      <c r="AI360" s="1" t="str">
        <f>[2]หน้าผ้า!DM369</f>
        <v>Lead time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 t="str">
        <f>[2]หน้าผ้า!BZ369</f>
        <v>WRWT260800/WRWT25650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45939</v>
      </c>
      <c r="B361" s="14" t="str">
        <f>[2]หน้าผ้า!B370</f>
        <v>MK68-001223</v>
      </c>
      <c r="C361" s="9" t="str">
        <f>[2]หน้าผ้า!E370</f>
        <v>บจก.แลบอินเตอร์</v>
      </c>
      <c r="D361" s="13" t="str">
        <f>[2]หน้าผ้า!F370</f>
        <v>Soybean Meal</v>
      </c>
      <c r="E361" s="9">
        <f>[2]หน้าผ้า!G370</f>
        <v>26</v>
      </c>
      <c r="F361" s="9">
        <f>[2]หน้าผ้า!H370</f>
        <v>40</v>
      </c>
      <c r="G361" s="9" t="str">
        <f>[2]หน้าผ้า!I370</f>
        <v>ขาว</v>
      </c>
      <c r="H361" s="9">
        <f>[2]หน้าผ้า!J370</f>
        <v>0</v>
      </c>
      <c r="I361" s="9">
        <f>[2]หน้าผ้า!L370</f>
        <v>108</v>
      </c>
      <c r="J361" s="9" t="str">
        <f>[2]หน้าผ้า!M370</f>
        <v>±</v>
      </c>
      <c r="K361" s="9">
        <f>[2]หน้าผ้า!N370</f>
        <v>5</v>
      </c>
      <c r="L361" s="9" t="str">
        <f>[2]หน้าผ้า!R370</f>
        <v>บิด</v>
      </c>
      <c r="M361" s="10">
        <f>[2]หน้าผ้า!T370</f>
        <v>27</v>
      </c>
      <c r="N361" s="9">
        <f>[2]หน้าผ้า!U370</f>
        <v>43</v>
      </c>
      <c r="O361" s="9">
        <f>[2]หน้าผ้า!V370</f>
        <v>40</v>
      </c>
      <c r="P361" s="10">
        <f>[2]หน้าผ้า!AB370</f>
        <v>286.42936262399996</v>
      </c>
      <c r="Q361" s="10">
        <f>[2]หน้าผ้า!AC370</f>
        <v>0</v>
      </c>
      <c r="R361" s="10">
        <f>[2]หน้าผ้า!AD370</f>
        <v>286.42936262399996</v>
      </c>
      <c r="S361" s="9" t="str">
        <f>[2]หน้าผ้า!Z370</f>
        <v>มัด80 ใช้สายรัด</v>
      </c>
      <c r="T361" s="12">
        <f>[2]หน้าผ้า!X370</f>
        <v>45960</v>
      </c>
      <c r="U361" s="11">
        <f>[2]หน้าผ้า!AA370</f>
        <v>10000</v>
      </c>
      <c r="V361" s="10">
        <f>[2]หน้าผ้า!AJ370</f>
        <v>0</v>
      </c>
      <c r="W361" s="10">
        <f>[2]หน้าผ้า!AL370</f>
        <v>10000</v>
      </c>
      <c r="X361" s="10">
        <f>[2]หน้าผ้า!AM370</f>
        <v>0</v>
      </c>
      <c r="Y361" s="10">
        <f>[2]หน้าผ้า!AN370</f>
        <v>10500</v>
      </c>
      <c r="Z361" s="9" t="str">
        <f>[2]หน้าผ้า!AO370</f>
        <v xml:space="preserve">WSWT2625800 </v>
      </c>
      <c r="AA361" s="8">
        <f>[2]หน้าผ้า!AQ370</f>
        <v>11595.1</v>
      </c>
      <c r="AB361" s="8">
        <f>[2]หน้าผ้า!AR370</f>
        <v>11595.1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 t="str">
        <f>[3]หน้าผ้า!DC373</f>
        <v>ผ้าขาว</v>
      </c>
      <c r="AH361" s="1" t="str">
        <f>[2]หน้าผ้า!DL370</f>
        <v>P9</v>
      </c>
      <c r="AI361" s="1">
        <f>[2]หน้าผ้า!DM370</f>
        <v>3</v>
      </c>
      <c r="AJ361" s="3">
        <f>[2]หน้าผ้า!DN370</f>
        <v>45960</v>
      </c>
      <c r="AK361" s="3">
        <f>[2]หน้าผ้า!DQ370</f>
        <v>0</v>
      </c>
      <c r="AL361" s="3">
        <f>[2]หน้าผ้า!DR370</f>
        <v>45950</v>
      </c>
      <c r="AM361" s="3">
        <f>[2]หน้าผ้า!DS370</f>
        <v>45957</v>
      </c>
      <c r="AN361" s="3">
        <f>[2]หน้าผ้า!DT370</f>
        <v>45958</v>
      </c>
      <c r="AO361" s="3">
        <f>[2]หน้าผ้า!DU370</f>
        <v>45958</v>
      </c>
      <c r="AP361" s="3">
        <f>[2]หน้าผ้า!DP370</f>
        <v>45955</v>
      </c>
      <c r="AQ361" s="3">
        <f>[2]หน้าผ้า!DW370</f>
        <v>45959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 t="str">
        <f>[2]หน้าผ้า!EC370</f>
        <v>งานพิมพ์</v>
      </c>
      <c r="AX361" s="2">
        <f>[2]หน้าผ้า!ED370</f>
        <v>0</v>
      </c>
      <c r="AY361" s="2" t="str">
        <f>[2]หน้าผ้า!AG370</f>
        <v>รอแบบลูกค้า จากที่ส่ง 24/10 ต้องเลื่อน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 t="str">
        <f>[2]หน้าผ้า!BZ370</f>
        <v>WRWT25800/WRWT25800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26</v>
      </c>
      <c r="F362" s="9">
        <f>[2]หน้าผ้า!H371</f>
        <v>43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116</v>
      </c>
      <c r="J362" s="9" t="str">
        <f>[2]หน้าผ้า!M371</f>
        <v>±</v>
      </c>
      <c r="K362" s="9">
        <f>[2]หน้าผ้า!N371</f>
        <v>5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 t="str">
        <f>[2]หน้าผ้า!AO371</f>
        <v xml:space="preserve">WSWT2625800 </v>
      </c>
      <c r="AA362" s="8">
        <f>[2]หน้าผ้า!AQ371</f>
        <v>11595.1</v>
      </c>
      <c r="AB362" s="8">
        <f>[2]หน้าผ้า!AR371</f>
        <v>11595.1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 t="str">
        <f>[2]หน้าผ้า!AI371</f>
        <v>ระบุในSD</v>
      </c>
      <c r="AG362" s="1" t="str">
        <f>[3]หน้าผ้า!DC374</f>
        <v>พร้อมส่ง</v>
      </c>
      <c r="AH362" s="1">
        <f>[2]หน้าผ้า!DL371</f>
        <v>0</v>
      </c>
      <c r="AI362" s="1" t="str">
        <f>[2]หน้าผ้า!DM371</f>
        <v>Lead time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 t="str">
        <f>[2]หน้าผ้า!BZ371</f>
        <v>WRWT260800/WRWT25800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45950</v>
      </c>
      <c r="B363" s="14" t="str">
        <f>[2]หน้าผ้า!B372</f>
        <v>MK68-001223</v>
      </c>
      <c r="C363" s="9" t="str">
        <f>[2]หน้าผ้า!E372</f>
        <v>บจก.ที.ซี.ยูเนี่ยน อโกรเทค</v>
      </c>
      <c r="D363" s="13" t="str">
        <f>[2]หน้าผ้า!F372</f>
        <v>TUNA MEAL MARIN TRUST</v>
      </c>
      <c r="E363" s="9">
        <f>[2]หน้าผ้า!G372</f>
        <v>26</v>
      </c>
      <c r="F363" s="9">
        <f>[2]หน้าผ้า!H372</f>
        <v>43</v>
      </c>
      <c r="G363" s="9" t="str">
        <f>[2]หน้าผ้า!I372</f>
        <v>ขาว</v>
      </c>
      <c r="H363" s="9" t="str">
        <f>[2]หน้าผ้า!J372</f>
        <v>ใส</v>
      </c>
      <c r="I363" s="9">
        <f>[2]หน้าผ้า!L372</f>
        <v>150</v>
      </c>
      <c r="J363" s="9" t="str">
        <f>[2]หน้าผ้า!M372</f>
        <v>±</v>
      </c>
      <c r="K363" s="9">
        <f>[2]หน้าผ้า!N372</f>
        <v>5</v>
      </c>
      <c r="L363" s="9" t="str">
        <f>[2]หน้าผ้า!R372</f>
        <v>บิด</v>
      </c>
      <c r="M363" s="10" t="str">
        <f>[2]หน้าผ้า!T372</f>
        <v>ไม่สวมถุงใน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 t="str">
        <f>[2]หน้าผ้า!Z372</f>
        <v xml:space="preserve">300กระสอบแบนเต็มใบ </v>
      </c>
      <c r="T363" s="12">
        <f>[2]หน้าผ้า!X372</f>
        <v>45960</v>
      </c>
      <c r="U363" s="11">
        <f>[2]หน้าผ้า!AA372</f>
        <v>10000</v>
      </c>
      <c r="V363" s="10">
        <f>[2]หน้าผ้า!AJ372</f>
        <v>0</v>
      </c>
      <c r="W363" s="10">
        <f>[2]หน้าผ้า!AL372</f>
        <v>10000</v>
      </c>
      <c r="X363" s="10">
        <f>[2]หน้าผ้า!AM372</f>
        <v>0</v>
      </c>
      <c r="Y363" s="10">
        <f>[2]หน้าผ้า!AN372</f>
        <v>10500</v>
      </c>
      <c r="Z363" s="9" t="str">
        <f>[2]หน้าผ้า!AO372</f>
        <v>WSWT2625850SM</v>
      </c>
      <c r="AA363" s="8">
        <f>[2]หน้าผ้า!AQ372</f>
        <v>12433.3</v>
      </c>
      <c r="AB363" s="8">
        <f>[2]หน้าผ้า!AR372</f>
        <v>12433.3</v>
      </c>
      <c r="AC363" s="8">
        <f>[2]หน้าผ้า!AS372</f>
        <v>0</v>
      </c>
      <c r="AD363" s="8">
        <f>[2]หน้าผ้า!AT372</f>
        <v>7347</v>
      </c>
      <c r="AE363" s="8">
        <f>[2]หน้าผ้า!AU372</f>
        <v>5086.2999999999993</v>
      </c>
      <c r="AF363" s="8">
        <f>[2]หน้าผ้า!AI372</f>
        <v>0</v>
      </c>
      <c r="AG363" s="1" t="str">
        <f>[3]หน้าผ้า!DC375</f>
        <v>พร้อมส่ง</v>
      </c>
      <c r="AH363" s="1" t="str">
        <f>[2]หน้าผ้า!DL372</f>
        <v>P6</v>
      </c>
      <c r="AI363" s="1">
        <f>[2]หน้าผ้า!DM372</f>
        <v>4</v>
      </c>
      <c r="AJ363" s="3" t="str">
        <f>[2]หน้าผ้า!DN372</f>
        <v>รอส่ง</v>
      </c>
      <c r="AK363" s="3" t="e">
        <f>[2]หน้าผ้า!DQ372</f>
        <v>#VALUE!</v>
      </c>
      <c r="AL363" s="3" t="e">
        <f>[2]หน้าผ้า!DR372</f>
        <v>#VALUE!</v>
      </c>
      <c r="AM363" s="3" t="e">
        <f>[2]หน้าผ้า!DS372</f>
        <v>#VALUE!</v>
      </c>
      <c r="AN363" s="3" t="e">
        <f>[2]หน้าผ้า!DT372</f>
        <v>#VALUE!</v>
      </c>
      <c r="AO363" s="3" t="e">
        <f>[2]หน้าผ้า!DU372</f>
        <v>#VALUE!</v>
      </c>
      <c r="AP363" s="3" t="e">
        <f>[2]หน้าผ้า!DP372</f>
        <v>#VALUE!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 t="str">
        <f>[2]หน้าผ้า!EC372</f>
        <v>งานเคลือบ+พิมพ์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 t="str">
        <f>[2]หน้าผ้า!BZ372</f>
        <v>WRWT25850/WRWT25850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45933</v>
      </c>
      <c r="B364" s="14" t="str">
        <f>[2]หน้าผ้า!B373</f>
        <v>MK68-001197</v>
      </c>
      <c r="C364" s="9" t="str">
        <f>[2]หน้าผ้า!E373</f>
        <v>บจก.ที.ซี.ยูเนี่ยน อโกรเทค</v>
      </c>
      <c r="D364" s="13" t="str">
        <f>[2]หน้าผ้า!F373</f>
        <v>ไม่พิมพ์</v>
      </c>
      <c r="E364" s="9">
        <f>[2]หน้าผ้า!G373</f>
        <v>26</v>
      </c>
      <c r="F364" s="9">
        <f>[2]หน้าผ้า!H373</f>
        <v>43</v>
      </c>
      <c r="G364" s="9" t="str">
        <f>[2]หน้าผ้า!I373</f>
        <v>ขาว</v>
      </c>
      <c r="H364" s="9" t="str">
        <f>[2]หน้าผ้า!J373</f>
        <v>ใส</v>
      </c>
      <c r="I364" s="9">
        <f>[2]หน้าผ้า!L373</f>
        <v>150</v>
      </c>
      <c r="J364" s="9" t="str">
        <f>[2]หน้าผ้า!M373</f>
        <v>±</v>
      </c>
      <c r="K364" s="9">
        <f>[2]หน้าผ้า!N373</f>
        <v>5</v>
      </c>
      <c r="L364" s="9" t="str">
        <f>[2]หน้าผ้า!R373</f>
        <v>บิด</v>
      </c>
      <c r="M364" s="10" t="str">
        <f>[2]หน้าผ้า!T373</f>
        <v>ไม่สวมถุงใน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 t="str">
        <f>[2]หน้าผ้า!Z373</f>
        <v xml:space="preserve">300กระสอบแบนเต็มใบ </v>
      </c>
      <c r="T364" s="12">
        <f>[2]หน้าผ้า!X373</f>
        <v>45960</v>
      </c>
      <c r="U364" s="11">
        <f>[2]หน้าผ้า!AA373</f>
        <v>15000</v>
      </c>
      <c r="V364" s="10">
        <f>[2]หน้าผ้า!AJ373</f>
        <v>17396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 t="str">
        <f>[2]หน้าผ้า!AO373</f>
        <v>WSWT2625850SM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 t="str">
        <f>[3]หน้าผ้า!DC376</f>
        <v>รอตัด</v>
      </c>
      <c r="AH364" s="1" t="str">
        <f>[2]หน้าผ้า!DL373</f>
        <v>P11</v>
      </c>
      <c r="AI364" s="1">
        <f>[2]หน้าผ้า!DM373</f>
        <v>2</v>
      </c>
      <c r="AJ364" s="3">
        <f>[2]หน้าผ้า!DN373</f>
        <v>45960</v>
      </c>
      <c r="AK364" s="3">
        <f>[2]หน้าผ้า!DQ373</f>
        <v>45958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45959</v>
      </c>
      <c r="AP364" s="3">
        <f>[2]หน้าผ้า!DP373</f>
        <v>45955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 t="str">
        <f>[2]หน้าผ้า!EC373</f>
        <v>งานเคลือบ+ตัด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 t="str">
        <f>[2]หน้าผ้า!BZ373</f>
        <v>WRWT25850/WRWT25850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26</v>
      </c>
      <c r="F365" s="9">
        <f>[2]หน้าผ้า!H374</f>
        <v>43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120</v>
      </c>
      <c r="J365" s="9" t="str">
        <f>[2]หน้าผ้า!M374</f>
        <v>±</v>
      </c>
      <c r="K365" s="9">
        <f>[2]หน้าผ้า!N374</f>
        <v>5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 t="str">
        <f>[2]หน้าผ้า!AO374</f>
        <v>WSWT2625850SM</v>
      </c>
      <c r="AA365" s="8">
        <f>[2]หน้าผ้า!AQ374</f>
        <v>12433.3</v>
      </c>
      <c r="AB365" s="8">
        <f>[2]หน้าผ้า!AR374</f>
        <v>12433.3</v>
      </c>
      <c r="AC365" s="8">
        <f>[2]หน้าผ้า!AS374</f>
        <v>0</v>
      </c>
      <c r="AD365" s="8">
        <f>[2]หน้าผ้า!AT374</f>
        <v>7347</v>
      </c>
      <c r="AE365" s="8">
        <f>[2]หน้าผ้า!AU374</f>
        <v>5086.2999999999993</v>
      </c>
      <c r="AF365" s="8" t="str">
        <f>[2]หน้าผ้า!AI374</f>
        <v>ระบุในSD</v>
      </c>
      <c r="AG365" s="1" t="str">
        <f>[3]หน้าผ้า!DC377</f>
        <v>ยังไม่ได้พิมพ์</v>
      </c>
      <c r="AH365" s="1">
        <f>[2]หน้าผ้า!DL374</f>
        <v>0</v>
      </c>
      <c r="AI365" s="1" t="str">
        <f>[2]หน้าผ้า!DM374</f>
        <v>Lead time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 t="str">
        <f>[2]หน้าผ้า!BZ374</f>
        <v>WRWT260850/WRWT25850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28</v>
      </c>
      <c r="F366" s="9">
        <f>[2]หน้าผ้า!H375</f>
        <v>41</v>
      </c>
      <c r="G366" s="9" t="str">
        <f>[2]หน้าผ้า!I375</f>
        <v>ขาว</v>
      </c>
      <c r="H366" s="9">
        <f>[2]หน้าผ้า!J375</f>
        <v>0</v>
      </c>
      <c r="I366" s="9">
        <f>[2]หน้าผ้า!L375</f>
        <v>122</v>
      </c>
      <c r="J366" s="9" t="str">
        <f>[2]หน้าผ้า!M375</f>
        <v>+</v>
      </c>
      <c r="K366" s="9">
        <f>[2]หน้าผ้า!N375</f>
        <v>3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 t="str">
        <f>[2]หน้าผ้า!AO375</f>
        <v>WSWT2825800</v>
      </c>
      <c r="AA366" s="8" t="e">
        <f>[2]หน้าผ้า!AQ375</f>
        <v>#REF!</v>
      </c>
      <c r="AB366" s="8" t="e">
        <f>[2]หน้าผ้า!AR375</f>
        <v>#REF!</v>
      </c>
      <c r="AC366" s="8" t="e">
        <f>[2]หน้าผ้า!AS375</f>
        <v>#REF!</v>
      </c>
      <c r="AD366" s="8" t="e">
        <f>[2]หน้าผ้า!AT375</f>
        <v>#REF!</v>
      </c>
      <c r="AE366" s="8" t="e">
        <f>[2]หน้าผ้า!AU375</f>
        <v>#REF!</v>
      </c>
      <c r="AF366" s="8" t="str">
        <f>[2]หน้าผ้า!AI375</f>
        <v>ระบุในSD</v>
      </c>
      <c r="AG366" s="1" t="str">
        <f>[3]หน้าผ้า!DC378</f>
        <v>ผ้าขาว</v>
      </c>
      <c r="AH366" s="1">
        <f>[2]หน้าผ้า!DL375</f>
        <v>0</v>
      </c>
      <c r="AI366" s="1" t="str">
        <f>[2]หน้าผ้า!DM375</f>
        <v>Lead time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 t="str">
        <f>[2]หน้าผ้า!BZ375</f>
        <v>WRWT25850/WRWT25800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45947</v>
      </c>
      <c r="B367" s="14" t="str">
        <f>[2]หน้าผ้า!B376</f>
        <v>MK68-001243</v>
      </c>
      <c r="C367" s="9" t="str">
        <f>[2]หน้าผ้า!E376</f>
        <v>บจก.ไทยร่วมใจน้ำมันพืช</v>
      </c>
      <c r="D367" s="13" t="str">
        <f>[2]หน้าผ้า!F376</f>
        <v>TRJ</v>
      </c>
      <c r="E367" s="9">
        <f>[2]หน้าผ้า!G376</f>
        <v>28</v>
      </c>
      <c r="F367" s="9">
        <f>[2]หน้าผ้า!H376</f>
        <v>41</v>
      </c>
      <c r="G367" s="9" t="str">
        <f>[2]หน้าผ้า!I376</f>
        <v>ขาว</v>
      </c>
      <c r="H367" s="9">
        <f>[2]หน้าผ้า!J376</f>
        <v>0</v>
      </c>
      <c r="I367" s="9">
        <f>[2]หน้าผ้า!L376</f>
        <v>120</v>
      </c>
      <c r="J367" s="9" t="str">
        <f>[2]หน้าผ้า!M376</f>
        <v>+</v>
      </c>
      <c r="K367" s="9">
        <f>[2]หน้าผ้า!N376</f>
        <v>3</v>
      </c>
      <c r="L367" s="9" t="str">
        <f>[2]หน้าผ้า!R376</f>
        <v>ไม่</v>
      </c>
      <c r="M367" s="10" t="str">
        <f>[2]หน้าผ้า!T376</f>
        <v>ไม่สวมถุงใน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 t="str">
        <f>[2]หน้าผ้า!Z376</f>
        <v>500กระสอบ</v>
      </c>
      <c r="T367" s="12">
        <f>[2]หน้าผ้า!X376</f>
        <v>45955</v>
      </c>
      <c r="U367" s="11">
        <f>[2]หน้าผ้า!AA376</f>
        <v>50000</v>
      </c>
      <c r="V367" s="10">
        <f>[2]หน้าผ้า!AJ376</f>
        <v>35000</v>
      </c>
      <c r="W367" s="10">
        <f>[2]หน้าผ้า!AL376</f>
        <v>15000</v>
      </c>
      <c r="X367" s="10">
        <f>[2]หน้าผ้า!AM376</f>
        <v>55850</v>
      </c>
      <c r="Y367" s="10">
        <f>[2]หน้าผ้า!AN376</f>
        <v>0</v>
      </c>
      <c r="Z367" s="9" t="str">
        <f>[2]หน้าผ้า!AO376</f>
        <v>WSWT2825850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 t="str">
        <f>[3]หน้าผ้า!DC379</f>
        <v>พร้อมส่ง</v>
      </c>
      <c r="AH367" s="1" t="str">
        <f>[2]หน้าผ้า!DL376</f>
        <v>P7</v>
      </c>
      <c r="AI367" s="1">
        <f>[2]หน้าผ้า!DM376</f>
        <v>2</v>
      </c>
      <c r="AJ367" s="3">
        <f>[2]หน้าผ้า!DN376</f>
        <v>45955</v>
      </c>
      <c r="AK367" s="3">
        <f>[2]หน้าผ้า!DQ376</f>
        <v>0</v>
      </c>
      <c r="AL367" s="3">
        <f>[2]หน้าผ้า!DR376</f>
        <v>45946</v>
      </c>
      <c r="AM367" s="3">
        <f>[2]หน้าผ้า!DS376</f>
        <v>45953</v>
      </c>
      <c r="AN367" s="3">
        <f>[2]หน้าผ้า!DT376</f>
        <v>45954</v>
      </c>
      <c r="AO367" s="3">
        <f>[2]หน้าผ้า!DU376</f>
        <v>45954</v>
      </c>
      <c r="AP367" s="3">
        <f>[2]หน้าผ้า!DP376</f>
        <v>45950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 t="str">
        <f>[2]หน้าผ้า!EC376</f>
        <v>งานพิมพ์</v>
      </c>
      <c r="AX367" s="2">
        <f>[2]หน้าผ้า!ED376</f>
        <v>0</v>
      </c>
      <c r="AY367" s="2" t="str">
        <f>[2]หน้าผ้า!AG376</f>
        <v>24/10เย็น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 t="str">
        <f>[2]หน้าผ้า!BZ376</f>
        <v>WRWT25850/WRWT25850</v>
      </c>
      <c r="BD367" s="56">
        <f>[2]หน้าผ้า!CA376</f>
        <v>0</v>
      </c>
    </row>
    <row r="368" spans="1:56" ht="27.75" customHeight="1" x14ac:dyDescent="0.45">
      <c r="A368" s="3" t="str">
        <f>[2]หน้าผ้า!C377</f>
        <v>ประมาณการ</v>
      </c>
      <c r="B368" s="14" t="str">
        <f>[2]หน้าผ้า!B377</f>
        <v>ประมาณการ</v>
      </c>
      <c r="C368" s="9" t="str">
        <f>[2]หน้าผ้า!E377</f>
        <v>บจก.ไทยร่วมใจน้ำมันพืช</v>
      </c>
      <c r="D368" s="13" t="str">
        <f>[2]หน้าผ้า!F377</f>
        <v>TRJ</v>
      </c>
      <c r="E368" s="9">
        <f>[2]หน้าผ้า!G377</f>
        <v>28</v>
      </c>
      <c r="F368" s="9">
        <f>[2]หน้าผ้า!H377</f>
        <v>41</v>
      </c>
      <c r="G368" s="9" t="str">
        <f>[2]หน้าผ้า!I377</f>
        <v>ขาว</v>
      </c>
      <c r="H368" s="9">
        <f>[2]หน้าผ้า!J377</f>
        <v>0</v>
      </c>
      <c r="I368" s="9">
        <f>[2]หน้าผ้า!L377</f>
        <v>120</v>
      </c>
      <c r="J368" s="9" t="str">
        <f>[2]หน้าผ้า!M377</f>
        <v>+</v>
      </c>
      <c r="K368" s="9">
        <f>[2]หน้าผ้า!N377</f>
        <v>3</v>
      </c>
      <c r="L368" s="9" t="str">
        <f>[2]หน้าผ้า!R377</f>
        <v>ไม่</v>
      </c>
      <c r="M368" s="10" t="str">
        <f>[2]หน้าผ้า!T377</f>
        <v>ไม่สวมถุงใน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 t="str">
        <f>[2]หน้าผ้า!Z377</f>
        <v>500กระสอบ</v>
      </c>
      <c r="T368" s="12">
        <f>[2]หน้าผ้า!X377</f>
        <v>45981</v>
      </c>
      <c r="U368" s="11">
        <f>[2]หน้าผ้า!AA377</f>
        <v>50000</v>
      </c>
      <c r="V368" s="10">
        <f>[2]หน้าผ้า!AJ377</f>
        <v>0</v>
      </c>
      <c r="W368" s="10">
        <f>[2]หน้าผ้า!AL377</f>
        <v>50000</v>
      </c>
      <c r="X368" s="10">
        <f>[2]หน้าผ้า!AM377</f>
        <v>0</v>
      </c>
      <c r="Y368" s="10">
        <f>[2]หน้าผ้า!AN377</f>
        <v>52500</v>
      </c>
      <c r="Z368" s="9" t="str">
        <f>[2]หน้าผ้า!AO377</f>
        <v>WSWT2825850</v>
      </c>
      <c r="AA368" s="8">
        <f>[2]หน้าผ้า!AQ377</f>
        <v>59372.5</v>
      </c>
      <c r="AB368" s="8">
        <f>[2]หน้าผ้า!AR377</f>
        <v>12940</v>
      </c>
      <c r="AC368" s="8">
        <f>[2]หน้าผ้า!AS377</f>
        <v>46432.5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 t="str">
        <f>[3]หน้าผ้า!DC380</f>
        <v>พร้อมส่ง</v>
      </c>
      <c r="AH368" s="1" t="str">
        <f>[2]หน้าผ้า!DL377</f>
        <v>P7</v>
      </c>
      <c r="AI368" s="1">
        <f>[2]หน้าผ้า!DM377</f>
        <v>2</v>
      </c>
      <c r="AJ368" s="3">
        <f>[2]หน้าผ้า!DN377</f>
        <v>45981</v>
      </c>
      <c r="AK368" s="3">
        <f>[2]หน้าผ้า!DQ377</f>
        <v>0</v>
      </c>
      <c r="AL368" s="3">
        <f>[2]หน้าผ้า!DR377</f>
        <v>45972</v>
      </c>
      <c r="AM368" s="3">
        <f>[2]หน้าผ้า!DS377</f>
        <v>45979</v>
      </c>
      <c r="AN368" s="3">
        <f>[2]หน้าผ้า!DT377</f>
        <v>45980</v>
      </c>
      <c r="AO368" s="3">
        <f>[2]หน้าผ้า!DU377</f>
        <v>45980</v>
      </c>
      <c r="AP368" s="3">
        <f>[2]หน้าผ้า!DP377</f>
        <v>45976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 t="str">
        <f>[2]หน้าผ้า!EC377</f>
        <v>งานพิมพ์</v>
      </c>
      <c r="AX368" s="2" t="str">
        <f>[2]หน้าผ้า!ED377</f>
        <v>รอART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 t="str">
        <f>[2]หน้าผ้า!BZ377</f>
        <v>WRWT25850/WRWT25850</v>
      </c>
      <c r="BD368" s="56">
        <f>[2]หน้าผ้า!CA377</f>
        <v>5218.4970833333336</v>
      </c>
    </row>
    <row r="369" spans="1:56" ht="27.75" customHeight="1" x14ac:dyDescent="0.45">
      <c r="A369" s="3" t="str">
        <f>[2]หน้าผ้า!C378</f>
        <v>ประมาณการ</v>
      </c>
      <c r="B369" s="14" t="str">
        <f>[2]หน้าผ้า!B378</f>
        <v>ประมาณการ</v>
      </c>
      <c r="C369" s="9" t="str">
        <f>[2]หน้าผ้า!E378</f>
        <v>บจก.ที.ซี.ยูเนี่ยน อโกรเทค</v>
      </c>
      <c r="D369" s="13" t="str">
        <f>[2]หน้าผ้า!F378</f>
        <v>ไม่พิมพ์</v>
      </c>
      <c r="E369" s="9">
        <f>[2]หน้าผ้า!G378</f>
        <v>28</v>
      </c>
      <c r="F369" s="9">
        <f>[2]หน้าผ้า!H378</f>
        <v>47</v>
      </c>
      <c r="G369" s="9" t="str">
        <f>[2]หน้าผ้า!I378</f>
        <v>ขาว</v>
      </c>
      <c r="H369" s="9" t="str">
        <f>[2]หน้าผ้า!J378</f>
        <v>ใส</v>
      </c>
      <c r="I369" s="9">
        <f>[2]หน้าผ้า!L378</f>
        <v>180</v>
      </c>
      <c r="J369" s="9" t="str">
        <f>[2]หน้าผ้า!M378</f>
        <v>±</v>
      </c>
      <c r="K369" s="9">
        <f>[2]หน้าผ้า!N378</f>
        <v>5</v>
      </c>
      <c r="L369" s="9" t="str">
        <f>[2]หน้าผ้า!R378</f>
        <v>ไม่</v>
      </c>
      <c r="M369" s="10" t="str">
        <f>[2]หน้าผ้า!T378</f>
        <v>ไม่สวมถุงใน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 t="str">
        <f>[2]หน้าผ้า!Z378</f>
        <v xml:space="preserve">300กระสอบแบนเต็มใบ </v>
      </c>
      <c r="T369" s="12">
        <f>[2]หน้าผ้า!X378</f>
        <v>45961</v>
      </c>
      <c r="U369" s="11">
        <f>[2]หน้าผ้า!AA378</f>
        <v>5000</v>
      </c>
      <c r="V369" s="10">
        <f>[2]หน้าผ้า!AJ378</f>
        <v>0</v>
      </c>
      <c r="W369" s="10">
        <f>[2]หน้าผ้า!AL378</f>
        <v>5000</v>
      </c>
      <c r="X369" s="10">
        <f>[2]หน้าผ้า!AM378</f>
        <v>0</v>
      </c>
      <c r="Y369" s="10">
        <f>[2]หน้าผ้า!AN378</f>
        <v>0</v>
      </c>
      <c r="Z369" s="9" t="str">
        <f>[2]หน้าผ้า!AO378</f>
        <v>WSWT2825850</v>
      </c>
      <c r="AA369" s="8">
        <f>[2]หน้าผ้า!AQ378</f>
        <v>6775.4500000000007</v>
      </c>
      <c r="AB369" s="8">
        <f>[2]หน้าผ้า!AR378</f>
        <v>0</v>
      </c>
      <c r="AC369" s="8">
        <f>[2]หน้าผ้า!AS378</f>
        <v>6775.4500000000007</v>
      </c>
      <c r="AD369" s="8">
        <f>[2]หน้าผ้า!AT378</f>
        <v>0</v>
      </c>
      <c r="AE369" s="8">
        <f>[2]หน้าผ้า!AU378</f>
        <v>6775.4500000000007</v>
      </c>
      <c r="AF369" s="8">
        <f>[2]หน้าผ้า!AI378</f>
        <v>0</v>
      </c>
      <c r="AG369" s="1">
        <f>[3]หน้าผ้า!DC381</f>
        <v>0</v>
      </c>
      <c r="AH369" s="1" t="str">
        <f>[2]หน้าผ้า!DL378</f>
        <v>P11</v>
      </c>
      <c r="AI369" s="1">
        <f>[2]หน้าผ้า!DM378</f>
        <v>2</v>
      </c>
      <c r="AJ369" s="3">
        <f>[2]หน้าผ้า!DN378</f>
        <v>45961</v>
      </c>
      <c r="AK369" s="3">
        <f>[2]หน้าผ้า!DQ378</f>
        <v>45959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45960</v>
      </c>
      <c r="AP369" s="3">
        <f>[2]หน้าผ้า!DP378</f>
        <v>45956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 t="str">
        <f>[2]หน้าผ้า!EC378</f>
        <v>งานเคลือบ+ตัด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 t="str">
        <f>[2]หน้าผ้า!BZ378</f>
        <v>WRWT25850/WRWT25850</v>
      </c>
      <c r="BD369" s="56">
        <f>[2]หน้าผ้า!CA378</f>
        <v>761.48529722222236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28</v>
      </c>
      <c r="F370" s="9">
        <f>[2]หน้าผ้า!H379</f>
        <v>43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130</v>
      </c>
      <c r="J370" s="9" t="str">
        <f>[2]หน้าผ้า!M379</f>
        <v>±</v>
      </c>
      <c r="K370" s="9">
        <f>[2]หน้าผ้า!N379</f>
        <v>3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 t="str">
        <f>[2]หน้าผ้า!AO379</f>
        <v>WSWT2825850</v>
      </c>
      <c r="AA370" s="8">
        <f>[2]หน้าผ้า!AQ379</f>
        <v>66147.95</v>
      </c>
      <c r="AB370" s="8">
        <f>[2]หน้าผ้า!AR379</f>
        <v>12940</v>
      </c>
      <c r="AC370" s="8">
        <f>[2]หน้าผ้า!AS379</f>
        <v>53207.95</v>
      </c>
      <c r="AD370" s="8">
        <f>[2]หน้าผ้า!AT379</f>
        <v>0</v>
      </c>
      <c r="AE370" s="8">
        <f>[2]หน้าผ้า!AU379</f>
        <v>6775.4500000000007</v>
      </c>
      <c r="AF370" s="8" t="str">
        <f>[2]หน้าผ้า!AI379</f>
        <v>ระบุในSD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 t="str">
        <f>[2]หน้าผ้า!BZ379</f>
        <v>WRWT280850/WRWT25850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30</v>
      </c>
      <c r="F371" s="9">
        <f>[2]หน้าผ้า!H380</f>
        <v>41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122</v>
      </c>
      <c r="J371" s="9" t="str">
        <f>[2]หน้าผ้า!M380</f>
        <v>±</v>
      </c>
      <c r="K371" s="9">
        <f>[2]หน้าผ้า!N380</f>
        <v>5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 t="str">
        <f>[2]หน้าผ้า!AO380</f>
        <v>WSWT3025800</v>
      </c>
      <c r="AA371" s="8" t="e">
        <f>[2]หน้าผ้า!AQ380</f>
        <v>#REF!</v>
      </c>
      <c r="AB371" s="8" t="e">
        <f>[2]หน้าผ้า!AR380</f>
        <v>#REF!</v>
      </c>
      <c r="AC371" s="8" t="e">
        <f>[2]หน้าผ้า!AS380</f>
        <v>#REF!</v>
      </c>
      <c r="AD371" s="8" t="e">
        <f>[2]หน้าผ้า!AT380</f>
        <v>#REF!</v>
      </c>
      <c r="AE371" s="8" t="e">
        <f>[2]หน้าผ้า!AU380</f>
        <v>#REF!</v>
      </c>
      <c r="AF371" s="8" t="str">
        <f>[2]หน้าผ้า!AI380</f>
        <v>ระบุในSD</v>
      </c>
      <c r="AG371" s="1">
        <f>[3]หน้าผ้า!DC383</f>
        <v>0</v>
      </c>
      <c r="AH371" s="1">
        <f>[2]หน้าผ้า!DL380</f>
        <v>0</v>
      </c>
      <c r="AI371" s="1" t="str">
        <f>[2]หน้าผ้า!DM380</f>
        <v>Lead time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 t="str">
        <f>[2]หน้าผ้า!BZ380</f>
        <v>WRWT25800/WRWT28750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 t="str">
        <f>[2]หน้าผ้า!X381</f>
        <v>ค้างส่งทั้งหมด</v>
      </c>
      <c r="U372" s="11">
        <f>[2]หน้าผ้า!AA381</f>
        <v>5104941</v>
      </c>
      <c r="V372" s="10">
        <f>[2]หน้าผ้า!AJ381</f>
        <v>555896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 t="e">
        <f>[2]หน้าผ้า!AQ381</f>
        <v>#REF!</v>
      </c>
      <c r="AB372" s="8" t="e">
        <f>[2]หน้าผ้า!AR381</f>
        <v>#REF!</v>
      </c>
      <c r="AC372" s="8" t="e">
        <f>[2]หน้าผ้า!AS381</f>
        <v>#REF!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 t="str">
        <f>[3]หน้าผ้า!DC384</f>
        <v xml:space="preserve"> </v>
      </c>
      <c r="AH372" s="1">
        <f>[2]หน้าผ้า!DL381</f>
        <v>0</v>
      </c>
      <c r="AI372" s="1" t="str">
        <f>[2]หน้าผ้า!DM381</f>
        <v>Lead time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-5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313994.0631536679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140000</v>
      </c>
      <c r="T373" s="12">
        <f>[2]หน้าผ้า!X382</f>
        <v>0</v>
      </c>
      <c r="U373" s="11">
        <f>[2]หน้าผ้า!AA382</f>
        <v>36.463864285714287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 t="e">
        <f>[2]หน้าผ้า!AQ382</f>
        <v>#REF!</v>
      </c>
      <c r="AB373" s="8">
        <f>[2]หน้าผ้า!AR382</f>
        <v>0</v>
      </c>
      <c r="AC373" s="8" t="e">
        <f>[2]หน้าผ้า!AS382</f>
        <v>#REF!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 t="str">
        <f>[2]หน้าผ้า!DL382</f>
        <v>P1</v>
      </c>
      <c r="AI373" s="1">
        <f>[2]หน้าผ้า!DM382</f>
        <v>2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-9</v>
      </c>
      <c r="AM373" s="3">
        <f>[2]หน้าผ้า!DS382</f>
        <v>-2</v>
      </c>
      <c r="AN373" s="3">
        <f>[2]หน้าผ้า!DT382</f>
        <v>0</v>
      </c>
      <c r="AO373" s="3">
        <f>[2]หน้าผ้า!DU382</f>
        <v>-1</v>
      </c>
      <c r="AP373" s="3">
        <f>[2]หน้าผ้า!DP382</f>
        <v>-5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 t="str">
        <f>[2]หน้าผ้า!EC382</f>
        <v>งานพิมพ์</v>
      </c>
      <c r="AX373" s="2" t="str">
        <f>[2]หน้าผ้า!ED382</f>
        <v>รอART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 t="str">
        <f>[2]หน้าผ้า!CA382</f>
        <v>ห้ามลบ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 t="str">
        <f>[2]หน้าผ้า!X383</f>
        <v>ประมาณการ</v>
      </c>
      <c r="U374" s="11">
        <f>[2]หน้าผ้า!AA383</f>
        <v>2527500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 t="str">
        <f>[2]หน้าผ้า!DL383</f>
        <v>P3</v>
      </c>
      <c r="AI374" s="1">
        <f>[2]หน้าผ้า!DM383</f>
        <v>1</v>
      </c>
      <c r="AJ374" s="3" t="str">
        <f>[2]หน้าผ้า!DN383</f>
        <v>ประมาณการ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 t="e">
        <f>[2]หน้าผ้า!DU383</f>
        <v>#VALUE!</v>
      </c>
      <c r="AP374" s="3" t="e">
        <f>[2]หน้าผ้า!DP383</f>
        <v>#VALUE!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 t="str">
        <f>[2]หน้าผ้า!EC383</f>
        <v>ตัด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 t="str">
        <f>[2]หน้าผ้า!X384</f>
        <v>รอแจ้ง</v>
      </c>
      <c r="U375" s="11">
        <f>[2]หน้าผ้า!AA384</f>
        <v>2682612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2789585.1597200003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 t="str">
        <f>[2]หน้าผ้า!DL384</f>
        <v>P2</v>
      </c>
      <c r="AI375" s="1">
        <f>[2]หน้าผ้า!DM384</f>
        <v>3</v>
      </c>
      <c r="AJ375" s="3" t="str">
        <f>[2]หน้าผ้า!DN384</f>
        <v>รอแจ้ง</v>
      </c>
      <c r="AK375" s="3" t="e">
        <f>[2]หน้าผ้า!DQ384</f>
        <v>#VALUE!</v>
      </c>
      <c r="AL375" s="3" t="e">
        <f>[2]หน้าผ้า!DR384</f>
        <v>#VALUE!</v>
      </c>
      <c r="AM375" s="3" t="e">
        <f>[2]หน้าผ้า!DS384</f>
        <v>#VALUE!</v>
      </c>
      <c r="AN375" s="3">
        <f>[2]หน้าผ้า!DT384</f>
        <v>0</v>
      </c>
      <c r="AO375" s="3" t="e">
        <f>[2]หน้าผ้า!DU384</f>
        <v>#VALUE!</v>
      </c>
      <c r="AP375" s="3" t="e">
        <f>[2]หน้าผ้า!DP384</f>
        <v>#VALUE!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 t="str">
        <f>[2]หน้าผ้า!EC384</f>
        <v>งานเคลือบ+พิมพ์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 t="str">
        <f>[2]หน้าผ้า!X385</f>
        <v>รอส่ง</v>
      </c>
      <c r="U376" s="11">
        <f>[2]หน้าผ้า!AA385</f>
        <v>29000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 t="str">
        <f>[2]หน้าผ้า!DL385</f>
        <v>P6</v>
      </c>
      <c r="AI376" s="1">
        <f>[2]หน้าผ้า!DM385</f>
        <v>4</v>
      </c>
      <c r="AJ376" s="3" t="str">
        <f>[2]หน้าผ้า!DN385</f>
        <v>รอส่ง</v>
      </c>
      <c r="AK376" s="3" t="e">
        <f>[2]หน้าผ้า!DQ385</f>
        <v>#VALUE!</v>
      </c>
      <c r="AL376" s="3" t="e">
        <f>[2]หน้าผ้า!DR385</f>
        <v>#VALUE!</v>
      </c>
      <c r="AM376" s="3" t="e">
        <f>[2]หน้าผ้า!DS385</f>
        <v>#VALUE!</v>
      </c>
      <c r="AN376" s="3" t="e">
        <f>[2]หน้าผ้า!DT385</f>
        <v>#VALUE!</v>
      </c>
      <c r="AO376" s="3" t="e">
        <f>[2]หน้าผ้า!DU385</f>
        <v>#VALUE!</v>
      </c>
      <c r="AP376" s="3" t="e">
        <f>[2]หน้าผ้า!DP385</f>
        <v>#VALUE!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 t="str">
        <f>[2]หน้าผ้า!EC385</f>
        <v>งานเคลือบ+พิมพ์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 t="str">
        <f>[2]หน้าผ้า!X386</f>
        <v>มีกำหนดส่ง</v>
      </c>
      <c r="U377" s="11">
        <f>[2]หน้าผ้า!AA386</f>
        <v>-134171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 t="e">
        <f>[2]หน้าผ้า!AS386</f>
        <v>#REF!</v>
      </c>
      <c r="AD377" s="8" t="e">
        <f>[2]หน้าผ้า!AT386</f>
        <v>#REF!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 t="str">
        <f>[2]หน้าผ้า!DL386</f>
        <v>P11</v>
      </c>
      <c r="AI377" s="1">
        <f>[2]หน้าผ้า!DM386</f>
        <v>2</v>
      </c>
      <c r="AJ377" s="3" t="str">
        <f>[2]หน้าผ้า!DN386</f>
        <v>มีกำหนดส่ง</v>
      </c>
      <c r="AK377" s="3" t="e">
        <f>[2]หน้าผ้า!DQ386</f>
        <v>#VALUE!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 t="e">
        <f>[2]หน้าผ้า!DU386</f>
        <v>#VALUE!</v>
      </c>
      <c r="AP377" s="3" t="e">
        <f>[2]หน้าผ้า!DP386</f>
        <v>#VALUE!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 t="str">
        <f>[2]หน้าผ้า!EC386</f>
        <v>งานเคลือบ+ตัด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 t="str">
        <f>[2]หน้าผ้า!E387</f>
        <v>ผู้สั่งผลิต..................................................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 t="str">
        <f>[2]หน้าผ้า!I387</f>
        <v xml:space="preserve"> </v>
      </c>
      <c r="H378" s="9">
        <f>[2]หน้าผ้า!J387</f>
        <v>0</v>
      </c>
      <c r="I378" s="9">
        <f>[2]หน้าผ้า!L387</f>
        <v>0</v>
      </c>
      <c r="J378" s="9" t="str">
        <f>[2]หน้าผ้า!M387</f>
        <v xml:space="preserve"> 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 t="str">
        <f>[2]หน้าผ้า!DL387</f>
        <v>P9</v>
      </c>
      <c r="AI378" s="1">
        <f>[2]หน้าผ้า!DM387</f>
        <v>3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-10</v>
      </c>
      <c r="AM378" s="3">
        <f>[2]หน้าผ้า!DS387</f>
        <v>-3</v>
      </c>
      <c r="AN378" s="3">
        <f>[2]หน้าผ้า!DT387</f>
        <v>-2</v>
      </c>
      <c r="AO378" s="3">
        <f>[2]หน้าผ้า!DU387</f>
        <v>-1</v>
      </c>
      <c r="AP378" s="3">
        <f>[2]หน้าผ้า!DP387</f>
        <v>-5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 t="str">
        <f>[2]หน้าผ้า!EC387</f>
        <v>งานพิมพ์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 t="str">
        <f>[2]หน้าผ้า!E388</f>
        <v>เจ้าหน้าที่วางแผนการผลิต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 t="str">
        <f>[2]หน้าผ้า!M388</f>
        <v>ผู้อนุมัติ..................................................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 t="str">
        <f>[2]หน้าผ้า!AT388</f>
        <v xml:space="preserve"> 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 t="str">
        <f>[2]หน้าผ้า!DL388</f>
        <v>P4</v>
      </c>
      <c r="AI379" s="1">
        <f>[2]หน้าผ้า!DM388</f>
        <v>3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-10</v>
      </c>
      <c r="AM379" s="3">
        <f>[2]หน้าผ้า!DS388</f>
        <v>-3</v>
      </c>
      <c r="AN379" s="3">
        <f>[2]หน้าผ้า!DT388</f>
        <v>0</v>
      </c>
      <c r="AO379" s="3">
        <f>[2]หน้าผ้า!DU388</f>
        <v>-2</v>
      </c>
      <c r="AP379" s="3">
        <f>[2]หน้าผ้า!DP388</f>
        <v>-5</v>
      </c>
      <c r="AQ379" s="3">
        <f>[2]หน้าผ้า!DW388</f>
        <v>-1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 t="str">
        <f>[2]หน้าผ้า!EC388</f>
        <v>งานพิมพ์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 t="str">
        <f>[2]หน้าผ้า!E389</f>
        <v xml:space="preserve">        /         /        .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 t="str">
        <f>[2]หน้าผ้า!M389</f>
        <v>ผู้จัดการฝ่ายผลิต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 t="str">
        <f>[2]หน้าผ้า!V389</f>
        <v xml:space="preserve"> 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 t="str">
        <f>[2]หน้าผ้า!DL389</f>
        <v>P7</v>
      </c>
      <c r="AI380" s="1">
        <f>[2]หน้าผ้า!DM389</f>
        <v>2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-9</v>
      </c>
      <c r="AM380" s="3">
        <f>[2]หน้าผ้า!DS389</f>
        <v>-2</v>
      </c>
      <c r="AN380" s="3">
        <f>[2]หน้าผ้า!DT389</f>
        <v>-1</v>
      </c>
      <c r="AO380" s="3">
        <f>[2]หน้าผ้า!DU389</f>
        <v>-1</v>
      </c>
      <c r="AP380" s="3">
        <f>[2]หน้าผ้า!DP389</f>
        <v>-5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 t="str">
        <f>[2]หน้าผ้า!EC389</f>
        <v>งานพิมพ์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 t="str">
        <f>[2]หน้าผ้า!M390</f>
        <v xml:space="preserve">        /         /        .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 t="str">
        <f>[2]หน้าผ้า!DL390</f>
        <v>P8</v>
      </c>
      <c r="AI381" s="1">
        <f>[2]หน้าผ้า!DM390</f>
        <v>4</v>
      </c>
      <c r="AJ381" s="3">
        <f>[2]หน้าผ้า!DN390</f>
        <v>0</v>
      </c>
      <c r="AK381" s="3">
        <f>[2]หน้าผ้า!DQ390</f>
        <v>-4</v>
      </c>
      <c r="AL381" s="3">
        <f>[2]หน้าผ้า!DR390</f>
        <v>-10</v>
      </c>
      <c r="AM381" s="3">
        <f>[2]หน้าผ้า!DS390</f>
        <v>-3</v>
      </c>
      <c r="AN381" s="3">
        <f>[2]หน้าผ้า!DT390</f>
        <v>-2</v>
      </c>
      <c r="AO381" s="3">
        <f>[2]หน้าผ้า!DU390</f>
        <v>-2</v>
      </c>
      <c r="AP381" s="3">
        <f>[2]หน้าผ้า!DP390</f>
        <v>-5</v>
      </c>
      <c r="AQ381" s="3">
        <f>[2]หน้าผ้า!DW390</f>
        <v>-1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 t="str">
        <f>[2]หน้าผ้า!EC390</f>
        <v>งานเคลือบ+พิมพ์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 t="str">
        <f>[2]หน้าผ้า!F391</f>
        <v xml:space="preserve"> </v>
      </c>
      <c r="E382" s="9" t="str">
        <f>[2]หน้าผ้า!G391</f>
        <v xml:space="preserve"> 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 t="str">
        <f>[2]หน้าผ้า!DL391</f>
        <v>P13</v>
      </c>
      <c r="AI382" s="1">
        <f>[2]หน้าผ้า!DM391</f>
        <v>2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-2</v>
      </c>
      <c r="AP382" s="3">
        <f>[2]หน้าผ้า!DP391</f>
        <v>-5</v>
      </c>
      <c r="AQ382" s="3">
        <f>[2]หน้าผ้า!DW391</f>
        <v>-1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 t="str">
        <f>[2]หน้าผ้า!EC391</f>
        <v>ตัด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 t="str">
        <f>[2]หน้าผ้า!V392</f>
        <v xml:space="preserve"> 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 t="str">
        <f>[2]หน้าผ้า!DL392</f>
        <v>P10</v>
      </c>
      <c r="AI383" s="1">
        <f>[2]หน้าผ้า!DM392</f>
        <v>3</v>
      </c>
      <c r="AJ383" s="3">
        <f>[2]หน้าผ้า!DN392</f>
        <v>0</v>
      </c>
      <c r="AK383" s="3">
        <f>[2]หน้าผ้า!DQ392</f>
        <v>-3</v>
      </c>
      <c r="AL383" s="3">
        <f>[2]หน้าผ้า!DR392</f>
        <v>-9</v>
      </c>
      <c r="AM383" s="3">
        <f>[2]หน้าผ้า!DS392</f>
        <v>-2</v>
      </c>
      <c r="AN383" s="3">
        <f>[2]หน้าผ้า!DT392</f>
        <v>0</v>
      </c>
      <c r="AO383" s="3">
        <f>[2]หน้าผ้า!DU392</f>
        <v>-1</v>
      </c>
      <c r="AP383" s="3">
        <f>[2]หน้าผ้า!DP392</f>
        <v>-5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 t="str">
        <f>[2]หน้าผ้า!EC392</f>
        <v>งานเคลือบ+พิมพ์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 t="str">
        <f>[2]หน้าผ้า!AA393</f>
        <v xml:space="preserve"> </v>
      </c>
      <c r="V384" s="10" t="str">
        <f>[2]หน้าผ้า!AJ393</f>
        <v>.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 t="str">
        <f>[2]หน้าผ้า!DM393</f>
        <v>Lead time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-5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 t="str">
        <f>[2]หน้าผ้า!DL394</f>
        <v>P5.2</v>
      </c>
      <c r="AI385" s="1">
        <f>[2]หน้าผ้า!DM394</f>
        <v>4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-11</v>
      </c>
      <c r="AM385" s="3">
        <f>[2]หน้าผ้า!DS394</f>
        <v>-4</v>
      </c>
      <c r="AN385" s="3">
        <f>[2]หน้าผ้า!DT394</f>
        <v>-3</v>
      </c>
      <c r="AO385" s="3">
        <f>[2]หน้าผ้า!DU394</f>
        <v>-3</v>
      </c>
      <c r="AP385" s="3">
        <f>[2]หน้าผ้า!DP394</f>
        <v>-15</v>
      </c>
      <c r="AQ385" s="3">
        <f>[2]หน้าผ้า!DW394</f>
        <v>-2</v>
      </c>
      <c r="AR385" s="3">
        <f>[2]หน้าผ้า!DX394</f>
        <v>-1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 t="str">
        <f>[2]หน้าผ้า!DL395</f>
        <v>P5.3</v>
      </c>
      <c r="AI386" s="1">
        <f>[2]หน้าผ้า!DM395</f>
        <v>6</v>
      </c>
      <c r="AJ386" s="3">
        <f>[2]หน้าผ้า!DN395</f>
        <v>0</v>
      </c>
      <c r="AK386" s="3">
        <f>[2]หน้าผ้า!DQ395</f>
        <v>-6</v>
      </c>
      <c r="AL386" s="3">
        <f>[2]หน้าผ้า!DR395</f>
        <v>-12</v>
      </c>
      <c r="AM386" s="3">
        <f>[2]หน้าผ้า!DS395</f>
        <v>-5</v>
      </c>
      <c r="AN386" s="3">
        <f>[2]หน้าผ้า!DT395</f>
        <v>-4</v>
      </c>
      <c r="AO386" s="3">
        <f>[2]หน้าผ้า!DU395</f>
        <v>-3</v>
      </c>
      <c r="AP386" s="3">
        <f>[2]หน้าผ้า!DP395</f>
        <v>-15</v>
      </c>
      <c r="AQ386" s="3">
        <f>[2]หน้าผ้า!DW395</f>
        <v>-2</v>
      </c>
      <c r="AR386" s="3">
        <f>[2]หน้าผ้า!DX395</f>
        <v>-1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 t="str">
        <f>[2]หน้าผ้า!H412</f>
        <v xml:space="preserve"> 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D11" sqref="D11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148</v>
      </c>
    </row>
    <row r="3" spans="1:7" x14ac:dyDescent="0.2">
      <c r="A3" s="57" t="s">
        <v>29</v>
      </c>
      <c r="B3" t="s">
        <v>148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50000</v>
      </c>
      <c r="C7" s="59">
        <v>52500</v>
      </c>
      <c r="D7" s="59">
        <v>50000</v>
      </c>
      <c r="E7" s="59">
        <v>41211.5</v>
      </c>
      <c r="F7" s="59">
        <v>41211.5</v>
      </c>
      <c r="G7" s="59">
        <v>0</v>
      </c>
    </row>
    <row r="8" spans="1:7" ht="16.5" customHeight="1" x14ac:dyDescent="0.2">
      <c r="A8" t="s">
        <v>165</v>
      </c>
      <c r="B8" s="59">
        <v>110000</v>
      </c>
      <c r="C8" s="59">
        <v>112808.85</v>
      </c>
      <c r="D8" s="59">
        <v>107437</v>
      </c>
      <c r="E8" s="59">
        <v>94556.378070000006</v>
      </c>
      <c r="F8" s="59">
        <v>0</v>
      </c>
      <c r="G8" s="59">
        <v>94556.378070000006</v>
      </c>
    </row>
    <row r="9" spans="1:7" ht="16.5" customHeight="1" x14ac:dyDescent="0.2">
      <c r="A9" t="s">
        <v>80</v>
      </c>
      <c r="B9" s="59">
        <v>169500</v>
      </c>
      <c r="C9" s="59">
        <v>151965.45000000001</v>
      </c>
      <c r="D9" s="59">
        <v>148100</v>
      </c>
      <c r="E9" s="59">
        <v>159858.16516999999</v>
      </c>
      <c r="F9" s="59">
        <v>37115.076899999993</v>
      </c>
      <c r="G9" s="59">
        <v>122743.08826999995</v>
      </c>
    </row>
    <row r="10" spans="1:7" ht="16.5" customHeight="1" x14ac:dyDescent="0.2">
      <c r="A10" t="s">
        <v>247</v>
      </c>
      <c r="B10" s="59">
        <v>436000</v>
      </c>
      <c r="C10" s="59">
        <v>381675</v>
      </c>
      <c r="D10" s="59">
        <v>395697</v>
      </c>
      <c r="E10" s="59">
        <v>401728.30500000005</v>
      </c>
      <c r="F10" s="59">
        <v>39046.15</v>
      </c>
      <c r="G10" s="59">
        <v>362682.15500000009</v>
      </c>
    </row>
    <row r="11" spans="1:7" ht="16.5" customHeight="1" x14ac:dyDescent="0.2">
      <c r="A11" t="s">
        <v>125</v>
      </c>
      <c r="B11" s="59">
        <v>50000</v>
      </c>
      <c r="C11" s="59">
        <v>52500</v>
      </c>
      <c r="D11" s="59">
        <v>50000</v>
      </c>
      <c r="E11" s="59">
        <v>59372.5</v>
      </c>
      <c r="F11" s="59">
        <v>59372.5</v>
      </c>
      <c r="G11" s="59">
        <v>0</v>
      </c>
    </row>
    <row r="12" spans="1:7" ht="16.5" customHeight="1" x14ac:dyDescent="0.2">
      <c r="A12" t="s">
        <v>575</v>
      </c>
      <c r="B12" s="59">
        <v>13000</v>
      </c>
      <c r="C12" s="59">
        <v>13650</v>
      </c>
      <c r="D12" s="59">
        <v>13000</v>
      </c>
      <c r="E12" s="59">
        <v>12894.310000000001</v>
      </c>
      <c r="F12" s="59">
        <v>2255</v>
      </c>
      <c r="G12" s="59">
        <v>10639.310000000001</v>
      </c>
    </row>
    <row r="13" spans="1:7" ht="16.5" customHeight="1" x14ac:dyDescent="0.2">
      <c r="A13" t="s">
        <v>572</v>
      </c>
      <c r="B13" s="59">
        <v>5000</v>
      </c>
      <c r="C13" s="59">
        <v>5250</v>
      </c>
      <c r="D13" s="59">
        <v>5000</v>
      </c>
      <c r="E13" s="59">
        <v>4959.3500000000004</v>
      </c>
      <c r="F13" s="59">
        <v>3294</v>
      </c>
      <c r="G13" s="59">
        <v>1665.3500000000004</v>
      </c>
    </row>
    <row r="14" spans="1:7" ht="16.5" customHeight="1" x14ac:dyDescent="0.2">
      <c r="A14" t="s">
        <v>95</v>
      </c>
      <c r="B14" s="59">
        <v>833500</v>
      </c>
      <c r="C14" s="59">
        <v>770349.3</v>
      </c>
      <c r="D14" s="59">
        <v>769234</v>
      </c>
      <c r="E14" s="59">
        <v>774580.50824000011</v>
      </c>
      <c r="F14" s="59">
        <v>182294.22689999998</v>
      </c>
      <c r="G14" s="59">
        <v>592286.2813400001</v>
      </c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130</v>
      </c>
      <c r="B5" t="s">
        <v>375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439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165</v>
      </c>
      <c r="B7" t="s">
        <v>133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217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105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246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150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247</v>
      </c>
      <c r="B13" t="s">
        <v>246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440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125</v>
      </c>
      <c r="B15" t="s">
        <v>144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220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575</v>
      </c>
      <c r="B17" t="s">
        <v>570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609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572</v>
      </c>
      <c r="B19" t="s">
        <v>570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608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95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L10" sqref="L1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7" ht="20.25" customHeight="1" x14ac:dyDescent="0.2">
      <c r="A5" t="s">
        <v>588</v>
      </c>
      <c r="B5" t="s">
        <v>586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598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536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562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130</v>
      </c>
      <c r="B9" t="s">
        <v>375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439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168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216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165</v>
      </c>
      <c r="B13" t="s">
        <v>133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196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224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217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382</v>
      </c>
      <c r="B17" t="s">
        <v>311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607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136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565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218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136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105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246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150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247</v>
      </c>
      <c r="B28" t="s">
        <v>246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440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118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109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456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179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127</v>
      </c>
      <c r="B34" t="s">
        <v>196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311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578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459</v>
      </c>
      <c r="B37" t="s">
        <v>109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497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205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563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219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493</v>
      </c>
      <c r="B42" t="s">
        <v>492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584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498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189</v>
      </c>
      <c r="B45" t="s">
        <v>526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192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87</v>
      </c>
      <c r="B47" t="s">
        <v>107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441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220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572</v>
      </c>
      <c r="B51" t="s">
        <v>601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608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95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17" sqref="G17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588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3028</v>
      </c>
      <c r="G7" s="59">
        <v>3537.9000000000005</v>
      </c>
    </row>
    <row r="8" spans="1:12" ht="20.25" customHeight="1" x14ac:dyDescent="0.2">
      <c r="A8" t="s">
        <v>536</v>
      </c>
      <c r="B8" s="59">
        <v>5000</v>
      </c>
      <c r="C8" s="59">
        <v>0</v>
      </c>
      <c r="D8" s="59">
        <v>5000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130</v>
      </c>
      <c r="B9" s="59">
        <v>50000</v>
      </c>
      <c r="C9" s="59">
        <v>52500</v>
      </c>
      <c r="D9" s="59">
        <v>50000</v>
      </c>
      <c r="E9" s="59">
        <v>41211.5</v>
      </c>
      <c r="F9" s="59">
        <v>41211.5</v>
      </c>
      <c r="G9" s="59">
        <v>0</v>
      </c>
    </row>
    <row r="10" spans="1:12" ht="20.25" customHeight="1" x14ac:dyDescent="0.2">
      <c r="A10" t="s">
        <v>168</v>
      </c>
      <c r="B10" s="59">
        <v>170000</v>
      </c>
      <c r="C10" s="59">
        <v>0</v>
      </c>
      <c r="D10" s="59">
        <v>29200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165</v>
      </c>
      <c r="B11" s="59">
        <v>40000</v>
      </c>
      <c r="C11" s="59">
        <v>21000</v>
      </c>
      <c r="D11" s="59">
        <v>20000</v>
      </c>
      <c r="E11" s="59">
        <v>17602.2</v>
      </c>
      <c r="F11" s="59">
        <v>12640</v>
      </c>
      <c r="G11" s="59">
        <v>4962.2000000000007</v>
      </c>
      <c r="L11">
        <f>76*2500</f>
        <v>190000</v>
      </c>
    </row>
    <row r="12" spans="1:12" ht="20.25" customHeight="1" x14ac:dyDescent="0.2">
      <c r="A12" t="s">
        <v>382</v>
      </c>
      <c r="B12" s="59">
        <v>5000</v>
      </c>
      <c r="C12" s="59">
        <v>0</v>
      </c>
      <c r="D12" s="59">
        <v>5000</v>
      </c>
      <c r="E12" s="59">
        <v>4400.55</v>
      </c>
      <c r="F12" s="59">
        <v>0</v>
      </c>
      <c r="G12" s="59">
        <v>4400.55</v>
      </c>
    </row>
    <row r="13" spans="1:12" ht="20.25" customHeight="1" x14ac:dyDescent="0.2">
      <c r="A13" t="s">
        <v>81</v>
      </c>
      <c r="B13" s="59">
        <v>25826</v>
      </c>
      <c r="C13" s="59">
        <v>0</v>
      </c>
      <c r="D13" s="59">
        <v>13555</v>
      </c>
      <c r="E13" s="59">
        <v>0</v>
      </c>
      <c r="F13" s="59">
        <v>0</v>
      </c>
      <c r="G13" s="59">
        <v>0</v>
      </c>
    </row>
    <row r="14" spans="1:12" ht="20.25" customHeight="1" x14ac:dyDescent="0.2">
      <c r="A14" t="s">
        <v>80</v>
      </c>
      <c r="B14" s="59">
        <v>74934</v>
      </c>
      <c r="C14" s="59">
        <v>18375</v>
      </c>
      <c r="D14" s="59">
        <v>22099</v>
      </c>
      <c r="E14" s="59">
        <v>19481.165000000001</v>
      </c>
      <c r="F14" s="59">
        <v>19481.165000000001</v>
      </c>
      <c r="G14" s="59">
        <v>0</v>
      </c>
    </row>
    <row r="15" spans="1:12" ht="20.25" customHeight="1" x14ac:dyDescent="0.2">
      <c r="A15" t="s">
        <v>247</v>
      </c>
      <c r="B15" s="59">
        <v>158300</v>
      </c>
      <c r="C15" s="59">
        <v>24675</v>
      </c>
      <c r="D15" s="59">
        <v>38517</v>
      </c>
      <c r="E15" s="59">
        <v>26116.915000000001</v>
      </c>
      <c r="F15" s="59">
        <v>26116.915000000001</v>
      </c>
      <c r="G15" s="59">
        <v>0</v>
      </c>
    </row>
    <row r="16" spans="1:12" ht="20.25" customHeight="1" x14ac:dyDescent="0.2">
      <c r="A16" t="s">
        <v>118</v>
      </c>
      <c r="B16" s="59">
        <v>73000</v>
      </c>
      <c r="C16" s="59">
        <v>10500</v>
      </c>
      <c r="D16" s="59">
        <v>26263</v>
      </c>
      <c r="E16" s="59">
        <v>11832.590000000002</v>
      </c>
      <c r="F16" s="59">
        <v>11832.590000000002</v>
      </c>
      <c r="G16" s="59">
        <v>0</v>
      </c>
    </row>
    <row r="17" spans="1:7" ht="20.25" customHeight="1" x14ac:dyDescent="0.2">
      <c r="A17" t="s">
        <v>127</v>
      </c>
      <c r="B17" s="59">
        <v>35000</v>
      </c>
      <c r="C17" s="59">
        <v>0</v>
      </c>
      <c r="D17" s="59">
        <v>35000</v>
      </c>
      <c r="E17" s="59">
        <v>16554.449999999997</v>
      </c>
      <c r="F17" s="59">
        <v>16554.449999999997</v>
      </c>
      <c r="G17" s="59">
        <v>0</v>
      </c>
    </row>
    <row r="18" spans="1:7" ht="20.25" customHeight="1" x14ac:dyDescent="0.2">
      <c r="A18" t="s">
        <v>459</v>
      </c>
      <c r="B18" s="59">
        <v>5000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</row>
    <row r="19" spans="1:7" ht="20.25" customHeight="1" x14ac:dyDescent="0.2">
      <c r="A19" t="s">
        <v>83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493</v>
      </c>
      <c r="B20" s="59">
        <v>10000</v>
      </c>
      <c r="C20" s="59">
        <v>0</v>
      </c>
      <c r="D20" s="59">
        <v>5000</v>
      </c>
      <c r="E20" s="59">
        <v>6216.65</v>
      </c>
      <c r="F20" s="59">
        <v>4573</v>
      </c>
      <c r="G20" s="59">
        <v>1643.6499999999996</v>
      </c>
    </row>
    <row r="21" spans="1:7" ht="20.25" customHeight="1" x14ac:dyDescent="0.2">
      <c r="A21" t="s">
        <v>189</v>
      </c>
      <c r="B21" s="59">
        <v>10000</v>
      </c>
      <c r="C21" s="59">
        <v>10500</v>
      </c>
      <c r="D21" s="59">
        <v>10000</v>
      </c>
      <c r="E21" s="59">
        <v>11595.1</v>
      </c>
      <c r="F21" s="59">
        <v>11595.1</v>
      </c>
      <c r="G21" s="59">
        <v>0</v>
      </c>
    </row>
    <row r="22" spans="1:7" ht="20.25" customHeight="1" x14ac:dyDescent="0.2">
      <c r="A22" t="s">
        <v>87</v>
      </c>
      <c r="B22" s="59">
        <v>30000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</row>
    <row r="23" spans="1:7" ht="20.25" customHeight="1" x14ac:dyDescent="0.2">
      <c r="A23" t="s">
        <v>572</v>
      </c>
      <c r="B23" s="59">
        <v>20000</v>
      </c>
      <c r="C23" s="59">
        <v>21000</v>
      </c>
      <c r="D23" s="59">
        <v>20000</v>
      </c>
      <c r="E23" s="59">
        <v>19837.400000000001</v>
      </c>
      <c r="F23" s="59">
        <v>0</v>
      </c>
      <c r="G23" s="59">
        <v>19837.400000000001</v>
      </c>
    </row>
    <row r="24" spans="1:7" ht="20.25" customHeight="1" x14ac:dyDescent="0.2">
      <c r="A24" t="s">
        <v>95</v>
      </c>
      <c r="B24" s="59">
        <v>727060</v>
      </c>
      <c r="C24" s="59">
        <v>169050</v>
      </c>
      <c r="D24" s="59">
        <v>289634</v>
      </c>
      <c r="E24" s="59">
        <v>181414.42</v>
      </c>
      <c r="F24" s="59">
        <v>147032.72</v>
      </c>
      <c r="G24" s="59">
        <v>34381.700000000004</v>
      </c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1317052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1317052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-1682948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588</v>
      </c>
      <c r="B5" t="s">
        <v>586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598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536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562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130</v>
      </c>
      <c r="B9" t="s">
        <v>375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439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168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216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165</v>
      </c>
      <c r="B13" t="s">
        <v>133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196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224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217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382</v>
      </c>
      <c r="B17" t="s">
        <v>311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607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136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565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218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136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105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246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150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247</v>
      </c>
      <c r="B28" t="s">
        <v>246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440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118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109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456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179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127</v>
      </c>
      <c r="B34" t="s">
        <v>196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311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578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459</v>
      </c>
      <c r="B37" t="s">
        <v>109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497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205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563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219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493</v>
      </c>
      <c r="B42" t="s">
        <v>492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584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498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189</v>
      </c>
      <c r="B45" t="s">
        <v>526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192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87</v>
      </c>
      <c r="B47" t="s">
        <v>107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441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220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572</v>
      </c>
      <c r="B51" t="s">
        <v>601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608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95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165</v>
      </c>
      <c r="B7" t="s">
        <v>196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217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136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218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136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150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205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219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125</v>
      </c>
      <c r="B15" t="s">
        <v>107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220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95</v>
      </c>
      <c r="C17" s="59">
        <v>670000</v>
      </c>
      <c r="D17" s="59">
        <v>698005.35</v>
      </c>
      <c r="E17" s="8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  <pageSetUpPr fitToPage="1"/>
  </sheetPr>
  <dimension ref="A2:P74"/>
  <sheetViews>
    <sheetView tabSelected="1" topLeftCell="A13" workbookViewId="0">
      <selection activeCell="L25" sqref="L25"/>
    </sheetView>
  </sheetViews>
  <sheetFormatPr defaultRowHeight="12.75" x14ac:dyDescent="0.2"/>
  <cols>
    <col min="1" max="1" width="19.75" style="77" customWidth="1"/>
    <col min="2" max="2" width="5" style="72" customWidth="1"/>
    <col min="3" max="9" width="7.375" style="120" customWidth="1"/>
    <col min="10" max="10" width="10.125" style="72" bestFit="1" customWidth="1"/>
    <col min="11" max="14" width="9.25" style="72" bestFit="1" customWidth="1"/>
    <col min="15" max="21" width="8.25" style="72" bestFit="1" customWidth="1"/>
    <col min="22" max="27" width="9.5" style="72" bestFit="1" customWidth="1"/>
    <col min="28" max="28" width="14.875" style="72" bestFit="1" customWidth="1"/>
    <col min="29" max="16384" width="9" style="72"/>
  </cols>
  <sheetData>
    <row r="2" spans="1:10" ht="15" x14ac:dyDescent="0.2">
      <c r="A2" s="80" t="s">
        <v>690</v>
      </c>
      <c r="B2" s="119">
        <v>39904</v>
      </c>
      <c r="C2" s="119"/>
      <c r="D2" s="119"/>
    </row>
    <row r="3" spans="1:10" x14ac:dyDescent="0.2">
      <c r="A3" s="78" t="s">
        <v>149</v>
      </c>
      <c r="B3" s="78"/>
      <c r="C3" s="121" t="s">
        <v>689</v>
      </c>
      <c r="D3" s="121"/>
      <c r="E3" s="121"/>
      <c r="F3" s="121"/>
      <c r="G3" s="121"/>
      <c r="H3" s="121"/>
      <c r="I3" s="121"/>
      <c r="J3" s="76"/>
    </row>
    <row r="4" spans="1:10" s="73" customFormat="1" x14ac:dyDescent="0.2">
      <c r="A4" s="79" t="s">
        <v>499</v>
      </c>
      <c r="B4" s="79"/>
      <c r="C4" s="122">
        <v>45954</v>
      </c>
      <c r="D4" s="122">
        <v>45955</v>
      </c>
      <c r="E4" s="122">
        <v>45957</v>
      </c>
      <c r="F4" s="122">
        <v>45958</v>
      </c>
      <c r="G4" s="122">
        <v>45959</v>
      </c>
      <c r="H4" s="122">
        <v>45960</v>
      </c>
      <c r="I4" s="122">
        <v>45961</v>
      </c>
      <c r="J4" s="74" t="s">
        <v>95</v>
      </c>
    </row>
    <row r="5" spans="1:10" x14ac:dyDescent="0.2">
      <c r="A5" s="78" t="s">
        <v>330</v>
      </c>
      <c r="B5" s="78" t="s">
        <v>60</v>
      </c>
      <c r="C5" s="123"/>
      <c r="D5" s="123"/>
      <c r="E5" s="123">
        <v>2500</v>
      </c>
      <c r="F5" s="123"/>
      <c r="G5" s="123"/>
      <c r="H5" s="123"/>
      <c r="I5" s="123"/>
      <c r="J5" s="75">
        <f>SUM(C5:I5)</f>
        <v>2500</v>
      </c>
    </row>
    <row r="6" spans="1:10" x14ac:dyDescent="0.2">
      <c r="A6" s="78" t="s">
        <v>527</v>
      </c>
      <c r="B6" s="78" t="s">
        <v>60</v>
      </c>
      <c r="C6" s="123"/>
      <c r="D6" s="123"/>
      <c r="E6" s="123"/>
      <c r="F6" s="123"/>
      <c r="G6" s="123"/>
      <c r="H6" s="123">
        <v>10000</v>
      </c>
      <c r="I6" s="123"/>
      <c r="J6" s="75">
        <f t="shared" ref="J6:J41" si="0">SUM(C6:I6)</f>
        <v>10000</v>
      </c>
    </row>
    <row r="7" spans="1:10" x14ac:dyDescent="0.2">
      <c r="A7" s="78" t="s">
        <v>145</v>
      </c>
      <c r="B7" s="78" t="s">
        <v>60</v>
      </c>
      <c r="C7" s="123"/>
      <c r="D7" s="123">
        <v>15000</v>
      </c>
      <c r="E7" s="123"/>
      <c r="F7" s="123"/>
      <c r="G7" s="123"/>
      <c r="H7" s="123"/>
      <c r="I7" s="123"/>
      <c r="J7" s="75">
        <f t="shared" si="0"/>
        <v>15000</v>
      </c>
    </row>
    <row r="8" spans="1:10" x14ac:dyDescent="0.2">
      <c r="A8" s="78" t="s">
        <v>634</v>
      </c>
      <c r="B8" s="87" t="s">
        <v>66</v>
      </c>
      <c r="C8" s="123"/>
      <c r="D8" s="123"/>
      <c r="E8" s="123"/>
      <c r="F8" s="123"/>
      <c r="G8" s="123"/>
      <c r="H8" s="123">
        <v>10000</v>
      </c>
      <c r="I8" s="123"/>
      <c r="J8" s="89">
        <f t="shared" si="0"/>
        <v>10000</v>
      </c>
    </row>
    <row r="9" spans="1:10" x14ac:dyDescent="0.2">
      <c r="A9" s="78" t="s">
        <v>680</v>
      </c>
      <c r="B9" s="87" t="s">
        <v>66</v>
      </c>
      <c r="C9" s="123"/>
      <c r="D9" s="123"/>
      <c r="E9" s="123"/>
      <c r="F9" s="123"/>
      <c r="G9" s="123">
        <v>30000</v>
      </c>
      <c r="H9" s="123"/>
      <c r="I9" s="123"/>
      <c r="J9" s="89">
        <f t="shared" si="0"/>
        <v>30000</v>
      </c>
    </row>
    <row r="10" spans="1:10" x14ac:dyDescent="0.2">
      <c r="A10" s="78" t="s">
        <v>388</v>
      </c>
      <c r="B10" s="87" t="s">
        <v>66</v>
      </c>
      <c r="C10" s="123"/>
      <c r="D10" s="123"/>
      <c r="E10" s="123"/>
      <c r="F10" s="123"/>
      <c r="G10" s="123">
        <v>50000</v>
      </c>
      <c r="H10" s="123"/>
      <c r="I10" s="123"/>
      <c r="J10" s="89">
        <f t="shared" si="0"/>
        <v>50000</v>
      </c>
    </row>
    <row r="11" spans="1:10" x14ac:dyDescent="0.2">
      <c r="A11" s="78" t="s">
        <v>652</v>
      </c>
      <c r="B11" s="78" t="s">
        <v>60</v>
      </c>
      <c r="C11" s="123"/>
      <c r="D11" s="123"/>
      <c r="E11" s="123"/>
      <c r="F11" s="123"/>
      <c r="G11" s="123"/>
      <c r="H11" s="123"/>
      <c r="I11" s="123">
        <v>10000</v>
      </c>
      <c r="J11" s="75">
        <f t="shared" si="0"/>
        <v>10000</v>
      </c>
    </row>
    <row r="12" spans="1:10" x14ac:dyDescent="0.2">
      <c r="A12" s="78" t="s">
        <v>643</v>
      </c>
      <c r="B12" s="87" t="s">
        <v>66</v>
      </c>
      <c r="C12" s="123"/>
      <c r="D12" s="123"/>
      <c r="E12" s="123"/>
      <c r="F12" s="123"/>
      <c r="G12" s="123"/>
      <c r="H12" s="123"/>
      <c r="I12" s="123">
        <v>10000</v>
      </c>
      <c r="J12" s="89">
        <f t="shared" si="0"/>
        <v>10000</v>
      </c>
    </row>
    <row r="13" spans="1:10" x14ac:dyDescent="0.2">
      <c r="A13" s="78" t="s">
        <v>587</v>
      </c>
      <c r="B13" s="87" t="s">
        <v>66</v>
      </c>
      <c r="C13" s="123"/>
      <c r="D13" s="123"/>
      <c r="E13" s="123"/>
      <c r="F13" s="123"/>
      <c r="G13" s="123"/>
      <c r="H13" s="123"/>
      <c r="I13" s="123">
        <v>10000</v>
      </c>
      <c r="J13" s="89">
        <f t="shared" si="0"/>
        <v>10000</v>
      </c>
    </row>
    <row r="14" spans="1:10" x14ac:dyDescent="0.2">
      <c r="A14" s="78" t="s">
        <v>605</v>
      </c>
      <c r="B14" s="78" t="s">
        <v>60</v>
      </c>
      <c r="C14" s="123"/>
      <c r="D14" s="123"/>
      <c r="E14" s="123">
        <v>5000</v>
      </c>
      <c r="F14" s="123"/>
      <c r="G14" s="123"/>
      <c r="H14" s="123"/>
      <c r="I14" s="123"/>
      <c r="J14" s="75">
        <f t="shared" si="0"/>
        <v>5000</v>
      </c>
    </row>
    <row r="15" spans="1:10" x14ac:dyDescent="0.2">
      <c r="A15" s="78" t="s">
        <v>604</v>
      </c>
      <c r="B15" s="78" t="s">
        <v>60</v>
      </c>
      <c r="C15" s="123"/>
      <c r="D15" s="123"/>
      <c r="E15" s="123">
        <v>5000</v>
      </c>
      <c r="F15" s="123"/>
      <c r="G15" s="123"/>
      <c r="H15" s="123"/>
      <c r="I15" s="123"/>
      <c r="J15" s="75">
        <f t="shared" si="0"/>
        <v>5000</v>
      </c>
    </row>
    <row r="16" spans="1:10" x14ac:dyDescent="0.2">
      <c r="A16" s="78" t="s">
        <v>602</v>
      </c>
      <c r="B16" s="78" t="s">
        <v>60</v>
      </c>
      <c r="C16" s="123"/>
      <c r="D16" s="123"/>
      <c r="E16" s="123">
        <v>5000</v>
      </c>
      <c r="F16" s="123"/>
      <c r="G16" s="123"/>
      <c r="H16" s="123"/>
      <c r="I16" s="123"/>
      <c r="J16" s="75">
        <f t="shared" si="0"/>
        <v>5000</v>
      </c>
    </row>
    <row r="17" spans="1:11" x14ac:dyDescent="0.2">
      <c r="A17" s="78" t="s">
        <v>603</v>
      </c>
      <c r="B17" s="78" t="s">
        <v>60</v>
      </c>
      <c r="C17" s="123"/>
      <c r="D17" s="123"/>
      <c r="E17" s="123">
        <v>5000</v>
      </c>
      <c r="F17" s="123"/>
      <c r="G17" s="123"/>
      <c r="H17" s="123"/>
      <c r="I17" s="123"/>
      <c r="J17" s="75">
        <f t="shared" si="0"/>
        <v>5000</v>
      </c>
    </row>
    <row r="18" spans="1:11" x14ac:dyDescent="0.2">
      <c r="A18" s="78" t="s">
        <v>646</v>
      </c>
      <c r="B18" s="78" t="s">
        <v>60</v>
      </c>
      <c r="C18" s="123"/>
      <c r="D18" s="123"/>
      <c r="E18" s="123"/>
      <c r="F18" s="123"/>
      <c r="G18" s="123"/>
      <c r="H18" s="123"/>
      <c r="I18" s="123">
        <v>20000</v>
      </c>
      <c r="J18" s="75">
        <f t="shared" si="0"/>
        <v>20000</v>
      </c>
    </row>
    <row r="19" spans="1:11" x14ac:dyDescent="0.2">
      <c r="A19" s="78" t="s">
        <v>650</v>
      </c>
      <c r="B19" s="78" t="s">
        <v>60</v>
      </c>
      <c r="C19" s="123"/>
      <c r="D19" s="123"/>
      <c r="E19" s="123"/>
      <c r="F19" s="123"/>
      <c r="G19" s="123"/>
      <c r="H19" s="123"/>
      <c r="I19" s="123">
        <v>5000</v>
      </c>
      <c r="J19" s="75">
        <f t="shared" si="0"/>
        <v>5000</v>
      </c>
    </row>
    <row r="20" spans="1:11" x14ac:dyDescent="0.2">
      <c r="A20" s="78" t="s">
        <v>281</v>
      </c>
      <c r="B20" s="78" t="s">
        <v>60</v>
      </c>
      <c r="C20" s="123"/>
      <c r="D20" s="123"/>
      <c r="E20" s="123"/>
      <c r="F20" s="123"/>
      <c r="G20" s="123"/>
      <c r="H20" s="123"/>
      <c r="I20" s="123">
        <v>10208</v>
      </c>
      <c r="J20" s="75">
        <f t="shared" si="0"/>
        <v>10208</v>
      </c>
    </row>
    <row r="21" spans="1:11" x14ac:dyDescent="0.2">
      <c r="A21" s="78" t="s">
        <v>350</v>
      </c>
      <c r="B21" s="78" t="s">
        <v>60</v>
      </c>
      <c r="C21" s="123"/>
      <c r="D21" s="123"/>
      <c r="E21" s="123"/>
      <c r="F21" s="123"/>
      <c r="G21" s="123"/>
      <c r="H21" s="123"/>
      <c r="I21" s="123">
        <v>91786</v>
      </c>
      <c r="J21" s="113">
        <f>SUM(C21:I21)</f>
        <v>91786</v>
      </c>
    </row>
    <row r="22" spans="1:11" x14ac:dyDescent="0.2">
      <c r="A22" s="78" t="s">
        <v>244</v>
      </c>
      <c r="B22" s="78" t="s">
        <v>60</v>
      </c>
      <c r="C22" s="123"/>
      <c r="D22" s="123"/>
      <c r="E22" s="123"/>
      <c r="F22" s="123"/>
      <c r="G22" s="123"/>
      <c r="H22" s="123"/>
      <c r="I22" s="123">
        <v>91374</v>
      </c>
      <c r="J22" s="111">
        <f>SUM(C22:I22)-K22</f>
        <v>21374</v>
      </c>
      <c r="K22" s="112">
        <v>70000</v>
      </c>
    </row>
    <row r="23" spans="1:11" x14ac:dyDescent="0.2">
      <c r="A23" s="78" t="s">
        <v>628</v>
      </c>
      <c r="B23" s="88" t="s">
        <v>76</v>
      </c>
      <c r="C23" s="123"/>
      <c r="D23" s="123"/>
      <c r="E23" s="123"/>
      <c r="F23" s="123"/>
      <c r="G23" s="123"/>
      <c r="H23" s="123">
        <v>5040</v>
      </c>
      <c r="I23" s="123"/>
      <c r="J23" s="90">
        <f t="shared" si="0"/>
        <v>5040</v>
      </c>
    </row>
    <row r="24" spans="1:11" x14ac:dyDescent="0.2">
      <c r="A24" s="78" t="s">
        <v>261</v>
      </c>
      <c r="B24" s="88" t="s">
        <v>76</v>
      </c>
      <c r="C24" s="123"/>
      <c r="D24" s="123"/>
      <c r="E24" s="123"/>
      <c r="F24" s="123"/>
      <c r="G24" s="123"/>
      <c r="H24" s="123">
        <v>10928</v>
      </c>
      <c r="I24" s="123"/>
      <c r="J24" s="90">
        <f t="shared" si="0"/>
        <v>10928</v>
      </c>
    </row>
    <row r="25" spans="1:11" x14ac:dyDescent="0.2">
      <c r="A25" s="78" t="s">
        <v>128</v>
      </c>
      <c r="B25" s="88" t="s">
        <v>76</v>
      </c>
      <c r="C25" s="123"/>
      <c r="D25" s="123"/>
      <c r="E25" s="123"/>
      <c r="F25" s="123"/>
      <c r="G25" s="123"/>
      <c r="H25" s="123">
        <v>31933</v>
      </c>
      <c r="I25" s="123"/>
      <c r="J25" s="90">
        <f t="shared" si="0"/>
        <v>31933</v>
      </c>
    </row>
    <row r="26" spans="1:11" x14ac:dyDescent="0.2">
      <c r="A26" s="78" t="s">
        <v>142</v>
      </c>
      <c r="B26" s="88" t="s">
        <v>76</v>
      </c>
      <c r="C26" s="123"/>
      <c r="D26" s="123"/>
      <c r="E26" s="123"/>
      <c r="F26" s="123"/>
      <c r="G26" s="123"/>
      <c r="H26" s="123">
        <v>21174</v>
      </c>
      <c r="I26" s="123"/>
      <c r="J26" s="90">
        <f t="shared" si="0"/>
        <v>21174</v>
      </c>
    </row>
    <row r="27" spans="1:11" x14ac:dyDescent="0.2">
      <c r="A27" s="78" t="s">
        <v>626</v>
      </c>
      <c r="B27" s="88" t="s">
        <v>76</v>
      </c>
      <c r="C27" s="123"/>
      <c r="D27" s="123"/>
      <c r="E27" s="123"/>
      <c r="F27" s="123"/>
      <c r="G27" s="123"/>
      <c r="H27" s="123">
        <v>5040</v>
      </c>
      <c r="I27" s="123"/>
      <c r="J27" s="90">
        <f t="shared" si="0"/>
        <v>5040</v>
      </c>
    </row>
    <row r="28" spans="1:11" x14ac:dyDescent="0.2">
      <c r="A28" s="78" t="s">
        <v>625</v>
      </c>
      <c r="B28" s="88" t="s">
        <v>76</v>
      </c>
      <c r="C28" s="123"/>
      <c r="D28" s="123"/>
      <c r="E28" s="123"/>
      <c r="F28" s="123"/>
      <c r="G28" s="123"/>
      <c r="H28" s="123">
        <v>5040</v>
      </c>
      <c r="I28" s="123"/>
      <c r="J28" s="90">
        <f t="shared" si="0"/>
        <v>5040</v>
      </c>
    </row>
    <row r="29" spans="1:11" x14ac:dyDescent="0.2">
      <c r="A29" s="78" t="s">
        <v>630</v>
      </c>
      <c r="B29" s="88" t="s">
        <v>76</v>
      </c>
      <c r="C29" s="123"/>
      <c r="D29" s="123"/>
      <c r="E29" s="123"/>
      <c r="F29" s="123"/>
      <c r="G29" s="123"/>
      <c r="H29" s="123">
        <v>5040</v>
      </c>
      <c r="I29" s="123"/>
      <c r="J29" s="90">
        <f t="shared" si="0"/>
        <v>5040</v>
      </c>
    </row>
    <row r="30" spans="1:11" x14ac:dyDescent="0.2">
      <c r="A30" s="78" t="s">
        <v>229</v>
      </c>
      <c r="B30" s="88" t="s">
        <v>76</v>
      </c>
      <c r="C30" s="123"/>
      <c r="D30" s="123"/>
      <c r="E30" s="123"/>
      <c r="F30" s="123"/>
      <c r="G30" s="123"/>
      <c r="H30" s="123">
        <v>5283</v>
      </c>
      <c r="I30" s="123"/>
      <c r="J30" s="90">
        <f t="shared" si="0"/>
        <v>5283</v>
      </c>
    </row>
    <row r="31" spans="1:11" x14ac:dyDescent="0.2">
      <c r="A31" s="78" t="s">
        <v>230</v>
      </c>
      <c r="B31" s="88" t="s">
        <v>76</v>
      </c>
      <c r="C31" s="123"/>
      <c r="D31" s="123"/>
      <c r="E31" s="123"/>
      <c r="F31" s="123"/>
      <c r="G31" s="123"/>
      <c r="H31" s="123">
        <v>5040</v>
      </c>
      <c r="I31" s="123"/>
      <c r="J31" s="90">
        <f t="shared" si="0"/>
        <v>5040</v>
      </c>
    </row>
    <row r="32" spans="1:11" x14ac:dyDescent="0.2">
      <c r="A32" s="78" t="s">
        <v>303</v>
      </c>
      <c r="B32" s="88" t="s">
        <v>76</v>
      </c>
      <c r="C32" s="123"/>
      <c r="D32" s="123"/>
      <c r="E32" s="123"/>
      <c r="F32" s="123"/>
      <c r="G32" s="123"/>
      <c r="H32" s="123">
        <v>20604</v>
      </c>
      <c r="I32" s="123"/>
      <c r="J32" s="90">
        <f t="shared" si="0"/>
        <v>20604</v>
      </c>
    </row>
    <row r="33" spans="1:16" x14ac:dyDescent="0.2">
      <c r="A33" s="78" t="s">
        <v>274</v>
      </c>
      <c r="B33" s="88" t="s">
        <v>76</v>
      </c>
      <c r="C33" s="123"/>
      <c r="D33" s="123"/>
      <c r="E33" s="123"/>
      <c r="F33" s="123"/>
      <c r="G33" s="123"/>
      <c r="H33" s="123">
        <v>10000</v>
      </c>
      <c r="I33" s="123"/>
      <c r="J33" s="90">
        <f t="shared" si="0"/>
        <v>10000</v>
      </c>
    </row>
    <row r="34" spans="1:16" x14ac:dyDescent="0.2">
      <c r="A34" s="78" t="s">
        <v>627</v>
      </c>
      <c r="B34" s="88" t="s">
        <v>76</v>
      </c>
      <c r="C34" s="123"/>
      <c r="D34" s="123"/>
      <c r="E34" s="123"/>
      <c r="F34" s="123"/>
      <c r="G34" s="123"/>
      <c r="H34" s="123">
        <v>5040</v>
      </c>
      <c r="I34" s="123"/>
      <c r="J34" s="90">
        <f t="shared" si="0"/>
        <v>5040</v>
      </c>
    </row>
    <row r="35" spans="1:16" x14ac:dyDescent="0.2">
      <c r="A35" s="78" t="s">
        <v>615</v>
      </c>
      <c r="B35" s="78" t="s">
        <v>60</v>
      </c>
      <c r="C35" s="123">
        <v>10000</v>
      </c>
      <c r="D35" s="123"/>
      <c r="E35" s="123"/>
      <c r="F35" s="123"/>
      <c r="G35" s="123"/>
      <c r="H35" s="123"/>
      <c r="I35" s="123"/>
      <c r="J35" s="75">
        <f t="shared" si="0"/>
        <v>10000</v>
      </c>
    </row>
    <row r="36" spans="1:16" x14ac:dyDescent="0.2">
      <c r="A36" s="78" t="s">
        <v>490</v>
      </c>
      <c r="B36" s="88" t="s">
        <v>76</v>
      </c>
      <c r="C36" s="123"/>
      <c r="D36" s="123"/>
      <c r="E36" s="123"/>
      <c r="F36" s="123">
        <v>3000</v>
      </c>
      <c r="G36" s="123"/>
      <c r="H36" s="123"/>
      <c r="I36" s="123"/>
      <c r="J36" s="90">
        <f t="shared" si="0"/>
        <v>3000</v>
      </c>
    </row>
    <row r="37" spans="1:16" x14ac:dyDescent="0.2">
      <c r="A37" s="78" t="s">
        <v>59</v>
      </c>
      <c r="B37" s="78" t="s">
        <v>60</v>
      </c>
      <c r="C37" s="123"/>
      <c r="D37" s="123"/>
      <c r="E37" s="123"/>
      <c r="F37" s="123"/>
      <c r="G37" s="123"/>
      <c r="H37" s="123">
        <v>0</v>
      </c>
      <c r="I37" s="123">
        <v>3000</v>
      </c>
      <c r="J37" s="75">
        <f t="shared" si="0"/>
        <v>3000</v>
      </c>
    </row>
    <row r="38" spans="1:16" x14ac:dyDescent="0.2">
      <c r="A38" s="78" t="s">
        <v>611</v>
      </c>
      <c r="B38" s="78" t="s">
        <v>60</v>
      </c>
      <c r="C38" s="123"/>
      <c r="D38" s="123"/>
      <c r="E38" s="123"/>
      <c r="F38" s="123"/>
      <c r="G38" s="123"/>
      <c r="H38" s="123"/>
      <c r="I38" s="123">
        <v>5000</v>
      </c>
      <c r="J38" s="75">
        <f t="shared" si="0"/>
        <v>5000</v>
      </c>
    </row>
    <row r="39" spans="1:16" x14ac:dyDescent="0.2">
      <c r="A39" s="78" t="s">
        <v>449</v>
      </c>
      <c r="B39" s="78" t="s">
        <v>60</v>
      </c>
      <c r="C39" s="123"/>
      <c r="D39" s="123"/>
      <c r="E39" s="123"/>
      <c r="F39" s="123"/>
      <c r="G39" s="123"/>
      <c r="H39" s="123"/>
      <c r="I39" s="123">
        <v>20000</v>
      </c>
      <c r="J39" s="75">
        <f t="shared" si="0"/>
        <v>20000</v>
      </c>
    </row>
    <row r="40" spans="1:16" x14ac:dyDescent="0.2">
      <c r="A40" s="78" t="s">
        <v>629</v>
      </c>
      <c r="B40" s="88" t="s">
        <v>76</v>
      </c>
      <c r="C40" s="123"/>
      <c r="D40" s="123"/>
      <c r="E40" s="123"/>
      <c r="F40" s="123"/>
      <c r="G40" s="123"/>
      <c r="H40" s="123">
        <v>5040</v>
      </c>
      <c r="I40" s="123"/>
      <c r="J40" s="90">
        <f t="shared" si="0"/>
        <v>5040</v>
      </c>
    </row>
    <row r="41" spans="1:16" x14ac:dyDescent="0.2">
      <c r="A41" s="78" t="s">
        <v>349</v>
      </c>
      <c r="B41" s="88" t="s">
        <v>76</v>
      </c>
      <c r="C41" s="123"/>
      <c r="D41" s="123"/>
      <c r="E41" s="123"/>
      <c r="F41" s="123"/>
      <c r="G41" s="123"/>
      <c r="H41" s="123">
        <v>5040</v>
      </c>
      <c r="I41" s="123"/>
      <c r="J41" s="90">
        <f t="shared" si="0"/>
        <v>5040</v>
      </c>
    </row>
    <row r="42" spans="1:16" x14ac:dyDescent="0.2">
      <c r="A42" s="78" t="s">
        <v>95</v>
      </c>
      <c r="B42" s="78"/>
      <c r="C42" s="123">
        <f>SUM(C5:C41)</f>
        <v>10000</v>
      </c>
      <c r="D42" s="123">
        <f t="shared" ref="D42:J42" si="1">SUM(D5:D41)</f>
        <v>15000</v>
      </c>
      <c r="E42" s="123">
        <f t="shared" si="1"/>
        <v>22500</v>
      </c>
      <c r="F42" s="123">
        <f t="shared" si="1"/>
        <v>3000</v>
      </c>
      <c r="G42" s="123">
        <f t="shared" si="1"/>
        <v>80000</v>
      </c>
      <c r="H42" s="123">
        <f t="shared" si="1"/>
        <v>160242</v>
      </c>
      <c r="I42" s="123">
        <f t="shared" si="1"/>
        <v>276368</v>
      </c>
      <c r="J42" s="114">
        <f>SUM(J5:J41)</f>
        <v>497110</v>
      </c>
      <c r="K42" s="115">
        <f>+J42</f>
        <v>497110</v>
      </c>
      <c r="L42" s="116">
        <v>0.08</v>
      </c>
    </row>
    <row r="43" spans="1:16" x14ac:dyDescent="0.2">
      <c r="A43" s="72"/>
      <c r="J43" s="108">
        <f>+K42+L43</f>
        <v>536878.80000000005</v>
      </c>
      <c r="K43" s="117"/>
      <c r="L43" s="118">
        <f>+K42*L42</f>
        <v>39768.800000000003</v>
      </c>
      <c r="P43" s="72">
        <v>7</v>
      </c>
    </row>
    <row r="44" spans="1:16" x14ac:dyDescent="0.2">
      <c r="A44" s="72"/>
    </row>
    <row r="45" spans="1:16" x14ac:dyDescent="0.2">
      <c r="A45" s="72"/>
      <c r="L45" s="72" t="s">
        <v>691</v>
      </c>
      <c r="M45" s="72" t="s">
        <v>692</v>
      </c>
      <c r="N45" s="72" t="s">
        <v>693</v>
      </c>
    </row>
    <row r="46" spans="1:16" x14ac:dyDescent="0.2">
      <c r="A46" s="72"/>
      <c r="I46" s="120" t="s">
        <v>13</v>
      </c>
      <c r="J46" s="106">
        <f>253242*1.08</f>
        <v>273501.36000000004</v>
      </c>
      <c r="L46" s="106">
        <v>30000</v>
      </c>
      <c r="M46" s="106">
        <v>15000</v>
      </c>
      <c r="N46" s="107">
        <f>+L46+M46</f>
        <v>45000</v>
      </c>
      <c r="P46" s="110">
        <f>+J46/N46</f>
        <v>6.077808000000001</v>
      </c>
    </row>
    <row r="47" spans="1:16" x14ac:dyDescent="0.2">
      <c r="A47" s="72"/>
      <c r="I47" s="120" t="s">
        <v>60</v>
      </c>
      <c r="J47" s="106">
        <f>(313868-K22-K21)*1.08</f>
        <v>263377.44</v>
      </c>
      <c r="K47" s="91"/>
      <c r="L47" s="106">
        <v>20000</v>
      </c>
      <c r="M47" s="106">
        <v>15000</v>
      </c>
      <c r="N47" s="107">
        <f>+L47+M47</f>
        <v>35000</v>
      </c>
      <c r="P47" s="110">
        <f>+J47/N47</f>
        <v>7.5250697142857144</v>
      </c>
    </row>
    <row r="48" spans="1:16" x14ac:dyDescent="0.2">
      <c r="A48" s="72"/>
    </row>
    <row r="49" spans="1:16" x14ac:dyDescent="0.2">
      <c r="A49" s="72"/>
      <c r="J49" s="108">
        <f>+J46+J47</f>
        <v>536878.80000000005</v>
      </c>
      <c r="L49" s="108">
        <f t="shared" ref="L49:M49" si="2">+L46+L47</f>
        <v>50000</v>
      </c>
      <c r="M49" s="108">
        <f t="shared" si="2"/>
        <v>30000</v>
      </c>
      <c r="N49" s="108">
        <f>+N46+N47</f>
        <v>80000</v>
      </c>
      <c r="P49" s="109">
        <f>+J43/N49</f>
        <v>6.7109850000000009</v>
      </c>
    </row>
    <row r="50" spans="1:16" x14ac:dyDescent="0.2">
      <c r="A50" s="72"/>
    </row>
    <row r="51" spans="1:16" x14ac:dyDescent="0.2">
      <c r="A51" s="72"/>
    </row>
    <row r="52" spans="1:16" x14ac:dyDescent="0.2">
      <c r="A52" s="72"/>
    </row>
    <row r="53" spans="1:16" x14ac:dyDescent="0.2">
      <c r="A53" s="72"/>
    </row>
    <row r="54" spans="1:16" x14ac:dyDescent="0.2">
      <c r="A54" s="72"/>
    </row>
    <row r="55" spans="1:16" x14ac:dyDescent="0.2">
      <c r="A55" s="72"/>
    </row>
    <row r="56" spans="1:16" x14ac:dyDescent="0.2">
      <c r="A56" s="72"/>
    </row>
    <row r="57" spans="1:16" x14ac:dyDescent="0.2">
      <c r="A57" s="72"/>
    </row>
    <row r="58" spans="1:16" x14ac:dyDescent="0.2">
      <c r="A58" s="72"/>
    </row>
    <row r="59" spans="1:16" x14ac:dyDescent="0.2">
      <c r="A59" s="72"/>
    </row>
    <row r="60" spans="1:16" x14ac:dyDescent="0.2">
      <c r="A60" s="72"/>
    </row>
    <row r="61" spans="1:16" x14ac:dyDescent="0.2">
      <c r="A61" s="72"/>
    </row>
    <row r="62" spans="1:16" x14ac:dyDescent="0.2">
      <c r="A62" s="72"/>
    </row>
    <row r="63" spans="1:16" x14ac:dyDescent="0.2">
      <c r="A63" s="72"/>
    </row>
    <row r="64" spans="1:16" x14ac:dyDescent="0.2">
      <c r="A64" s="72"/>
    </row>
    <row r="65" spans="1:1" x14ac:dyDescent="0.2">
      <c r="A65" s="72"/>
    </row>
    <row r="66" spans="1:1" x14ac:dyDescent="0.2">
      <c r="A66" s="72"/>
    </row>
    <row r="67" spans="1:1" x14ac:dyDescent="0.2">
      <c r="A67" s="72"/>
    </row>
    <row r="68" spans="1:1" x14ac:dyDescent="0.2">
      <c r="A68" s="72"/>
    </row>
    <row r="69" spans="1:1" x14ac:dyDescent="0.2">
      <c r="A69" s="72"/>
    </row>
    <row r="70" spans="1:1" x14ac:dyDescent="0.2">
      <c r="A70" s="72"/>
    </row>
    <row r="71" spans="1:1" x14ac:dyDescent="0.2">
      <c r="A71" s="72"/>
    </row>
    <row r="72" spans="1:1" x14ac:dyDescent="0.2">
      <c r="A72" s="72"/>
    </row>
    <row r="73" spans="1:1" x14ac:dyDescent="0.2">
      <c r="A73" s="72"/>
    </row>
    <row r="74" spans="1:1" x14ac:dyDescent="0.2">
      <c r="A74" s="72"/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7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CAE6-F780-43C1-8E47-677AEDEB7CED}">
  <sheetPr>
    <tabColor rgb="FF00B0F0"/>
  </sheetPr>
  <dimension ref="A3:G22"/>
  <sheetViews>
    <sheetView workbookViewId="0">
      <selection activeCell="D39" sqref="D39"/>
    </sheetView>
  </sheetViews>
  <sheetFormatPr defaultRowHeight="12.75" x14ac:dyDescent="0.2"/>
  <cols>
    <col min="1" max="1" width="18.875" style="72" bestFit="1" customWidth="1"/>
    <col min="2" max="7" width="13.5" style="72" bestFit="1" customWidth="1"/>
    <col min="8" max="16384" width="9" style="72"/>
  </cols>
  <sheetData>
    <row r="3" spans="1:7" x14ac:dyDescent="0.2">
      <c r="A3" s="76" t="s">
        <v>137</v>
      </c>
      <c r="B3" s="76"/>
      <c r="C3" s="76"/>
      <c r="D3" s="76"/>
      <c r="E3" s="76"/>
      <c r="F3" s="76"/>
      <c r="G3" s="76"/>
    </row>
    <row r="4" spans="1:7" s="73" customFormat="1" x14ac:dyDescent="0.2">
      <c r="A4" s="74" t="s">
        <v>499</v>
      </c>
      <c r="B4" s="74">
        <v>45952</v>
      </c>
      <c r="C4" s="74">
        <v>45953</v>
      </c>
      <c r="D4" s="74">
        <v>45954</v>
      </c>
      <c r="E4" s="74">
        <v>45955</v>
      </c>
      <c r="F4" s="74">
        <v>45956</v>
      </c>
      <c r="G4" s="74" t="s">
        <v>95</v>
      </c>
    </row>
    <row r="5" spans="1:7" x14ac:dyDescent="0.2">
      <c r="A5" s="76" t="s">
        <v>588</v>
      </c>
      <c r="B5" s="75"/>
      <c r="C5" s="75"/>
      <c r="D5" s="75"/>
      <c r="E5" s="75"/>
      <c r="F5" s="75">
        <v>3537.9000000000005</v>
      </c>
      <c r="G5" s="75">
        <f>SUM(B5:F5)</f>
        <v>3537.9000000000005</v>
      </c>
    </row>
    <row r="6" spans="1:7" x14ac:dyDescent="0.2">
      <c r="A6" s="76" t="s">
        <v>130</v>
      </c>
      <c r="B6" s="75"/>
      <c r="C6" s="75"/>
      <c r="D6" s="75"/>
      <c r="E6" s="75"/>
      <c r="F6" s="75">
        <v>0</v>
      </c>
      <c r="G6" s="75">
        <f t="shared" ref="G6:G21" si="0">SUM(B6:F6)</f>
        <v>0</v>
      </c>
    </row>
    <row r="7" spans="1:7" x14ac:dyDescent="0.2">
      <c r="A7" s="76" t="s">
        <v>168</v>
      </c>
      <c r="B7" s="75"/>
      <c r="C7" s="75">
        <v>0</v>
      </c>
      <c r="D7" s="75"/>
      <c r="E7" s="75"/>
      <c r="F7" s="75"/>
      <c r="G7" s="75">
        <f t="shared" si="0"/>
        <v>0</v>
      </c>
    </row>
    <row r="8" spans="1:7" x14ac:dyDescent="0.2">
      <c r="A8" s="76" t="s">
        <v>110</v>
      </c>
      <c r="B8" s="75"/>
      <c r="C8" s="75"/>
      <c r="D8" s="75"/>
      <c r="E8" s="75">
        <v>4999.0247999999992</v>
      </c>
      <c r="F8" s="75"/>
      <c r="G8" s="75">
        <f t="shared" si="0"/>
        <v>4999.0247999999992</v>
      </c>
    </row>
    <row r="9" spans="1:7" x14ac:dyDescent="0.2">
      <c r="A9" s="76" t="s">
        <v>165</v>
      </c>
      <c r="B9" s="75"/>
      <c r="C9" s="75"/>
      <c r="D9" s="75"/>
      <c r="E9" s="75"/>
      <c r="F9" s="75"/>
      <c r="G9" s="75">
        <f t="shared" si="0"/>
        <v>0</v>
      </c>
    </row>
    <row r="10" spans="1:7" x14ac:dyDescent="0.2">
      <c r="A10" s="76" t="s">
        <v>382</v>
      </c>
      <c r="B10" s="75">
        <v>1715.7600000000002</v>
      </c>
      <c r="C10" s="75"/>
      <c r="D10" s="75"/>
      <c r="E10" s="75"/>
      <c r="F10" s="75"/>
      <c r="G10" s="75">
        <f t="shared" si="0"/>
        <v>1715.7600000000002</v>
      </c>
    </row>
    <row r="11" spans="1:7" x14ac:dyDescent="0.2">
      <c r="A11" s="76" t="s">
        <v>81</v>
      </c>
      <c r="B11" s="75"/>
      <c r="C11" s="75"/>
      <c r="D11" s="75"/>
      <c r="E11" s="75"/>
      <c r="F11" s="75">
        <v>86173.500000000015</v>
      </c>
      <c r="G11" s="75">
        <f t="shared" si="0"/>
        <v>86173.500000000015</v>
      </c>
    </row>
    <row r="12" spans="1:7" x14ac:dyDescent="0.2">
      <c r="A12" s="76" t="s">
        <v>80</v>
      </c>
      <c r="B12" s="75">
        <v>0</v>
      </c>
      <c r="C12" s="75">
        <v>0</v>
      </c>
      <c r="D12" s="75">
        <v>0</v>
      </c>
      <c r="E12" s="75">
        <v>66884.02165000001</v>
      </c>
      <c r="F12" s="75">
        <v>0</v>
      </c>
      <c r="G12" s="75">
        <f t="shared" si="0"/>
        <v>66884.02165000001</v>
      </c>
    </row>
    <row r="13" spans="1:7" x14ac:dyDescent="0.2">
      <c r="A13" s="76" t="s">
        <v>247</v>
      </c>
      <c r="B13" s="75">
        <v>0</v>
      </c>
      <c r="C13" s="75">
        <v>0</v>
      </c>
      <c r="D13" s="75">
        <v>0</v>
      </c>
      <c r="E13" s="75">
        <v>0</v>
      </c>
      <c r="F13" s="75">
        <v>0</v>
      </c>
      <c r="G13" s="75">
        <f t="shared" si="0"/>
        <v>0</v>
      </c>
    </row>
    <row r="14" spans="1:7" x14ac:dyDescent="0.2">
      <c r="A14" s="76" t="s">
        <v>118</v>
      </c>
      <c r="B14" s="75"/>
      <c r="C14" s="75">
        <v>0</v>
      </c>
      <c r="D14" s="75"/>
      <c r="E14" s="75">
        <v>0</v>
      </c>
      <c r="F14" s="75">
        <v>0</v>
      </c>
      <c r="G14" s="75">
        <f t="shared" si="0"/>
        <v>0</v>
      </c>
    </row>
    <row r="15" spans="1:7" x14ac:dyDescent="0.2">
      <c r="A15" s="76" t="s">
        <v>127</v>
      </c>
      <c r="B15" s="75"/>
      <c r="C15" s="75"/>
      <c r="D15" s="75"/>
      <c r="E15" s="75"/>
      <c r="F15" s="75"/>
      <c r="G15" s="75">
        <f t="shared" si="0"/>
        <v>0</v>
      </c>
    </row>
    <row r="16" spans="1:7" x14ac:dyDescent="0.2">
      <c r="A16" s="76" t="s">
        <v>459</v>
      </c>
      <c r="B16" s="75"/>
      <c r="C16" s="75"/>
      <c r="D16" s="75"/>
      <c r="E16" s="75"/>
      <c r="F16" s="75">
        <v>17893.800000000003</v>
      </c>
      <c r="G16" s="75">
        <f t="shared" si="0"/>
        <v>17893.800000000003</v>
      </c>
    </row>
    <row r="17" spans="1:7" x14ac:dyDescent="0.2">
      <c r="A17" s="76" t="s">
        <v>493</v>
      </c>
      <c r="B17" s="75"/>
      <c r="C17" s="75"/>
      <c r="D17" s="75"/>
      <c r="E17" s="75">
        <v>0</v>
      </c>
      <c r="F17" s="75"/>
      <c r="G17" s="75">
        <f t="shared" si="0"/>
        <v>0</v>
      </c>
    </row>
    <row r="18" spans="1:7" x14ac:dyDescent="0.2">
      <c r="A18" s="76" t="s">
        <v>189</v>
      </c>
      <c r="B18" s="75"/>
      <c r="C18" s="75"/>
      <c r="D18" s="75"/>
      <c r="E18" s="75">
        <v>0</v>
      </c>
      <c r="F18" s="75"/>
      <c r="G18" s="75">
        <f t="shared" si="0"/>
        <v>0</v>
      </c>
    </row>
    <row r="19" spans="1:7" x14ac:dyDescent="0.2">
      <c r="A19" s="76" t="s">
        <v>87</v>
      </c>
      <c r="B19" s="75"/>
      <c r="C19" s="75"/>
      <c r="D19" s="75"/>
      <c r="E19" s="75">
        <v>0</v>
      </c>
      <c r="F19" s="75"/>
      <c r="G19" s="75">
        <f t="shared" si="0"/>
        <v>0</v>
      </c>
    </row>
    <row r="20" spans="1:7" x14ac:dyDescent="0.2">
      <c r="A20" s="76" t="s">
        <v>125</v>
      </c>
      <c r="B20" s="75"/>
      <c r="C20" s="75"/>
      <c r="D20" s="75"/>
      <c r="E20" s="75"/>
      <c r="F20" s="75"/>
      <c r="G20" s="75">
        <f t="shared" si="0"/>
        <v>0</v>
      </c>
    </row>
    <row r="21" spans="1:7" x14ac:dyDescent="0.2">
      <c r="A21" s="76" t="s">
        <v>572</v>
      </c>
      <c r="B21" s="75">
        <v>7205.7000000000007</v>
      </c>
      <c r="C21" s="75"/>
      <c r="D21" s="75"/>
      <c r="E21" s="75"/>
      <c r="F21" s="75"/>
      <c r="G21" s="75">
        <f t="shared" si="0"/>
        <v>7205.7000000000007</v>
      </c>
    </row>
    <row r="22" spans="1:7" x14ac:dyDescent="0.2">
      <c r="A22" s="76" t="s">
        <v>95</v>
      </c>
      <c r="B22" s="75">
        <f>SUM(B5:B21)</f>
        <v>8921.4600000000009</v>
      </c>
      <c r="C22" s="75">
        <f t="shared" ref="C22:G22" si="1">SUM(C5:C21)</f>
        <v>0</v>
      </c>
      <c r="D22" s="75">
        <f t="shared" si="1"/>
        <v>0</v>
      </c>
      <c r="E22" s="75">
        <f t="shared" si="1"/>
        <v>71883.046450000009</v>
      </c>
      <c r="F22" s="75">
        <f t="shared" si="1"/>
        <v>107605.20000000001</v>
      </c>
      <c r="G22" s="75">
        <f t="shared" si="1"/>
        <v>188409.70645000006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E99-3307-40A5-8C5C-4CBFF1922162}">
  <sheetPr>
    <tabColor rgb="FFFFFF00"/>
  </sheetPr>
  <dimension ref="A1:BD339"/>
  <sheetViews>
    <sheetView topLeftCell="B304" zoomScale="80" zoomScaleNormal="80" workbookViewId="0">
      <selection activeCell="Q319" sqref="Q3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45953</v>
      </c>
      <c r="E3" s="94" t="s">
        <v>52</v>
      </c>
      <c r="F3" s="94"/>
      <c r="G3" s="95">
        <v>11.56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5528</v>
      </c>
      <c r="AC6" s="8">
        <v>1037.9000000000005</v>
      </c>
      <c r="AD6" s="8">
        <v>636</v>
      </c>
      <c r="AE6" s="8">
        <v>5929.9000000000005</v>
      </c>
      <c r="AF6" s="8">
        <v>0</v>
      </c>
      <c r="AG6" s="1" t="s">
        <v>113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58.122400000000034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5528</v>
      </c>
      <c r="AC7" s="8">
        <v>1037.9000000000005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7.75" customHeight="1" x14ac:dyDescent="0.45">
      <c r="A8" s="3" t="s">
        <v>132</v>
      </c>
      <c r="B8" s="14" t="s">
        <v>132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635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7.75" customHeight="1" x14ac:dyDescent="0.45">
      <c r="A10" s="3">
        <v>45950</v>
      </c>
      <c r="B10" s="14" t="s">
        <v>624</v>
      </c>
      <c r="C10" s="9" t="s">
        <v>610</v>
      </c>
      <c r="D10" s="13" t="s">
        <v>611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4400.55</v>
      </c>
      <c r="AB10" s="8">
        <v>4400.55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45">
      <c r="A11" s="3">
        <v>45950</v>
      </c>
      <c r="B11" s="14" t="s">
        <v>624</v>
      </c>
      <c r="C11" s="9" t="s">
        <v>610</v>
      </c>
      <c r="D11" s="13" t="s">
        <v>449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5520</v>
      </c>
      <c r="Y11" s="10">
        <v>15204</v>
      </c>
      <c r="Z11" s="9" t="s">
        <v>130</v>
      </c>
      <c r="AA11" s="8">
        <v>13381.192439999999</v>
      </c>
      <c r="AB11" s="8">
        <v>13381.192439999999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45">
      <c r="A12" s="3">
        <v>45950</v>
      </c>
      <c r="B12" s="14" t="s">
        <v>624</v>
      </c>
      <c r="C12" s="9" t="s">
        <v>610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45961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130</v>
      </c>
      <c r="AA12" s="8">
        <v>2640.33</v>
      </c>
      <c r="AB12" s="8">
        <v>2640.33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45">
      <c r="A13" s="3">
        <v>0</v>
      </c>
      <c r="B13" s="14" t="s">
        <v>126</v>
      </c>
      <c r="C13" s="9" t="s">
        <v>651</v>
      </c>
      <c r="D13" s="13" t="s">
        <v>652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121</v>
      </c>
      <c r="T13" s="12">
        <v>45961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130</v>
      </c>
      <c r="AA13" s="8">
        <v>7404.0999999999995</v>
      </c>
      <c r="AB13" s="8">
        <v>0</v>
      </c>
      <c r="AC13" s="8">
        <v>7404.0999999999995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509.40208000000001</v>
      </c>
    </row>
    <row r="14" spans="1:56" ht="27.7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45966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45968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45968</v>
      </c>
      <c r="AK15" s="3">
        <v>0</v>
      </c>
      <c r="AL15" s="3">
        <v>45958</v>
      </c>
      <c r="AM15" s="3">
        <v>45965</v>
      </c>
      <c r="AN15" s="3">
        <v>45966</v>
      </c>
      <c r="AO15" s="3">
        <v>45966</v>
      </c>
      <c r="AP15" s="3">
        <v>45963</v>
      </c>
      <c r="AQ15" s="3">
        <v>45967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45972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45972</v>
      </c>
      <c r="AK16" s="3">
        <v>0</v>
      </c>
      <c r="AL16" s="3">
        <v>45962</v>
      </c>
      <c r="AM16" s="3">
        <v>45969</v>
      </c>
      <c r="AN16" s="3">
        <v>45970</v>
      </c>
      <c r="AO16" s="3">
        <v>45970</v>
      </c>
      <c r="AP16" s="3">
        <v>45967</v>
      </c>
      <c r="AQ16" s="3">
        <v>45971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45">
      <c r="A17" s="3">
        <v>45923</v>
      </c>
      <c r="B17" s="14" t="s">
        <v>377</v>
      </c>
      <c r="C17" s="9" t="s">
        <v>375</v>
      </c>
      <c r="D17" s="13" t="s">
        <v>378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91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45975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130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72</v>
      </c>
      <c r="AI17" s="1">
        <v>3</v>
      </c>
      <c r="AJ17" s="3">
        <v>45975</v>
      </c>
      <c r="AK17" s="3">
        <v>0</v>
      </c>
      <c r="AL17" s="3">
        <v>45965</v>
      </c>
      <c r="AM17" s="3">
        <v>45972</v>
      </c>
      <c r="AN17" s="3">
        <v>45973</v>
      </c>
      <c r="AO17" s="3">
        <v>45973</v>
      </c>
      <c r="AP17" s="3">
        <v>45970</v>
      </c>
      <c r="AQ17" s="3">
        <v>45974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45">
      <c r="A18" s="3">
        <v>0</v>
      </c>
      <c r="B18" s="14">
        <v>0</v>
      </c>
      <c r="C18" s="9" t="s">
        <v>193</v>
      </c>
      <c r="D18" s="13" t="s">
        <v>94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130</v>
      </c>
      <c r="AA18" s="8">
        <v>110249.17243999999</v>
      </c>
      <c r="AB18" s="8">
        <v>102845.07243999999</v>
      </c>
      <c r="AC18" s="8">
        <v>7404.0999999999995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45">
      <c r="A19" s="3">
        <v>45948</v>
      </c>
      <c r="B19" s="14" t="s">
        <v>612</v>
      </c>
      <c r="C19" s="9" t="s">
        <v>613</v>
      </c>
      <c r="D19" s="13" t="s">
        <v>614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10000</v>
      </c>
      <c r="W19" s="10">
        <v>0</v>
      </c>
      <c r="X19" s="10">
        <v>10500</v>
      </c>
      <c r="Y19" s="10">
        <v>0</v>
      </c>
      <c r="Z19" s="9" t="s">
        <v>165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299</v>
      </c>
      <c r="AG19" s="1" t="s">
        <v>114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45">
      <c r="A20" s="3">
        <v>45948</v>
      </c>
      <c r="B20" s="14" t="s">
        <v>612</v>
      </c>
      <c r="C20" s="9" t="s">
        <v>613</v>
      </c>
      <c r="D20" s="13" t="s">
        <v>615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45">
      <c r="A21" s="3">
        <v>45948</v>
      </c>
      <c r="B21" s="14" t="s">
        <v>612</v>
      </c>
      <c r="C21" s="9" t="s">
        <v>613</v>
      </c>
      <c r="D21" s="13" t="s">
        <v>616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4000</v>
      </c>
      <c r="V21" s="10">
        <v>4120</v>
      </c>
      <c r="W21" s="10">
        <v>0</v>
      </c>
      <c r="X21" s="10">
        <v>4200</v>
      </c>
      <c r="Y21" s="10">
        <v>0</v>
      </c>
      <c r="Z21" s="9" t="s">
        <v>165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45">
      <c r="A22" s="3" t="s">
        <v>132</v>
      </c>
      <c r="B22" s="14" t="s">
        <v>132</v>
      </c>
      <c r="C22" s="9" t="s">
        <v>196</v>
      </c>
      <c r="D22" s="13" t="s">
        <v>197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91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45961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165</v>
      </c>
      <c r="AA22" s="8">
        <v>18501.714330000003</v>
      </c>
      <c r="AB22" s="8">
        <v>18501.714330000003</v>
      </c>
      <c r="AC22" s="8">
        <v>0</v>
      </c>
      <c r="AD22" s="8">
        <v>0</v>
      </c>
      <c r="AE22" s="8">
        <v>0</v>
      </c>
      <c r="AF22" s="8">
        <v>0</v>
      </c>
      <c r="AG22" s="1" t="s">
        <v>114</v>
      </c>
      <c r="AH22" s="1" t="s">
        <v>72</v>
      </c>
      <c r="AI22" s="1">
        <v>3</v>
      </c>
      <c r="AJ22" s="3">
        <v>45961</v>
      </c>
      <c r="AK22" s="3">
        <v>0</v>
      </c>
      <c r="AL22" s="3">
        <v>45951</v>
      </c>
      <c r="AM22" s="3">
        <v>45958</v>
      </c>
      <c r="AN22" s="3">
        <v>45959</v>
      </c>
      <c r="AO22" s="3">
        <v>45959</v>
      </c>
      <c r="AP22" s="3">
        <v>45956</v>
      </c>
      <c r="AQ22" s="3">
        <v>45960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45">
      <c r="A23" s="3">
        <v>45952</v>
      </c>
      <c r="B23" s="14" t="s">
        <v>126</v>
      </c>
      <c r="C23" s="9" t="s">
        <v>133</v>
      </c>
      <c r="D23" s="13" t="s">
        <v>122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45973</v>
      </c>
      <c r="U23" s="11">
        <v>50000</v>
      </c>
      <c r="V23" s="10">
        <v>2563</v>
      </c>
      <c r="W23" s="10">
        <v>47437</v>
      </c>
      <c r="X23" s="10">
        <v>0</v>
      </c>
      <c r="Y23" s="10">
        <v>49808.85</v>
      </c>
      <c r="Z23" s="9" t="s">
        <v>165</v>
      </c>
      <c r="AA23" s="8">
        <v>41749.77807</v>
      </c>
      <c r="AB23" s="8">
        <v>41749.77807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74</v>
      </c>
      <c r="AI23" s="1">
        <v>2</v>
      </c>
      <c r="AJ23" s="3">
        <v>45973</v>
      </c>
      <c r="AK23" s="3">
        <v>0</v>
      </c>
      <c r="AL23" s="3">
        <v>45964</v>
      </c>
      <c r="AM23" s="3">
        <v>45971</v>
      </c>
      <c r="AN23" s="3">
        <v>45972</v>
      </c>
      <c r="AO23" s="3">
        <v>45972</v>
      </c>
      <c r="AP23" s="3">
        <v>45968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7.75" customHeight="1" x14ac:dyDescent="0.45">
      <c r="A24" s="3">
        <v>45952</v>
      </c>
      <c r="B24" s="14" t="s">
        <v>126</v>
      </c>
      <c r="C24" s="9" t="s">
        <v>133</v>
      </c>
      <c r="D24" s="13" t="s">
        <v>191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20000</v>
      </c>
      <c r="V24" s="10">
        <v>4519</v>
      </c>
      <c r="W24" s="10">
        <v>15481</v>
      </c>
      <c r="X24" s="10">
        <v>0</v>
      </c>
      <c r="Y24" s="10">
        <v>16255.050000000001</v>
      </c>
      <c r="Z24" s="9" t="s">
        <v>165</v>
      </c>
      <c r="AA24" s="8">
        <v>13624.982910000001</v>
      </c>
      <c r="AB24" s="8">
        <v>13624.982910000001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0</v>
      </c>
    </row>
    <row r="25" spans="1:56" ht="27.75" customHeight="1" x14ac:dyDescent="0.45">
      <c r="A25" s="3">
        <v>45952</v>
      </c>
      <c r="B25" s="14" t="s">
        <v>126</v>
      </c>
      <c r="C25" s="9" t="s">
        <v>133</v>
      </c>
      <c r="D25" s="13" t="s">
        <v>191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45980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165</v>
      </c>
      <c r="AA25" s="8">
        <v>35204.400000000001</v>
      </c>
      <c r="AB25" s="8">
        <v>18620</v>
      </c>
      <c r="AC25" s="8">
        <v>16584.400000000001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45980</v>
      </c>
      <c r="AK25" s="3">
        <v>0</v>
      </c>
      <c r="AL25" s="3">
        <v>45971</v>
      </c>
      <c r="AM25" s="3">
        <v>45978</v>
      </c>
      <c r="AN25" s="3">
        <v>45979</v>
      </c>
      <c r="AO25" s="3">
        <v>45979</v>
      </c>
      <c r="AP25" s="3">
        <v>45975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1204.3959822222225</v>
      </c>
    </row>
    <row r="26" spans="1:56" ht="27.75" customHeight="1" x14ac:dyDescent="0.45">
      <c r="A26" s="3" t="s">
        <v>132</v>
      </c>
      <c r="B26" s="14" t="s">
        <v>132</v>
      </c>
      <c r="C26" s="9" t="s">
        <v>224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45991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165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45991</v>
      </c>
      <c r="AK26" s="3">
        <v>0</v>
      </c>
      <c r="AL26" s="3">
        <v>45982</v>
      </c>
      <c r="AM26" s="3">
        <v>45989</v>
      </c>
      <c r="AN26" s="3">
        <v>45990</v>
      </c>
      <c r="AO26" s="3">
        <v>45990</v>
      </c>
      <c r="AP26" s="3">
        <v>45986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2556.6217600000009</v>
      </c>
    </row>
    <row r="27" spans="1:56" ht="27.7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165</v>
      </c>
      <c r="AA27" s="8">
        <v>144285.27531</v>
      </c>
      <c r="AB27" s="8">
        <v>92496.475310000009</v>
      </c>
      <c r="AC27" s="8">
        <v>51788.800000000003</v>
      </c>
      <c r="AD27" s="8">
        <v>0</v>
      </c>
      <c r="AE27" s="8">
        <v>0</v>
      </c>
      <c r="AF27" s="8" t="s">
        <v>58</v>
      </c>
      <c r="AG27" s="1" t="s">
        <v>113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101</v>
      </c>
      <c r="BD27" s="56">
        <v>0</v>
      </c>
    </row>
    <row r="28" spans="1:56" ht="27.75" customHeight="1" x14ac:dyDescent="0.45">
      <c r="A28" s="3">
        <v>45941</v>
      </c>
      <c r="B28" s="14" t="s">
        <v>538</v>
      </c>
      <c r="C28" s="9" t="s">
        <v>73</v>
      </c>
      <c r="D28" s="13" t="s">
        <v>545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45954</v>
      </c>
      <c r="U28" s="11">
        <v>5000</v>
      </c>
      <c r="V28" s="10">
        <v>4905</v>
      </c>
      <c r="W28" s="10">
        <v>95</v>
      </c>
      <c r="X28" s="10">
        <v>5250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546</v>
      </c>
      <c r="AG28" s="1" t="s">
        <v>113</v>
      </c>
      <c r="AH28" s="1" t="s">
        <v>74</v>
      </c>
      <c r="AI28" s="1">
        <v>2</v>
      </c>
      <c r="AJ28" s="3">
        <v>45954</v>
      </c>
      <c r="AK28" s="3">
        <v>0</v>
      </c>
      <c r="AL28" s="3">
        <v>45945</v>
      </c>
      <c r="AM28" s="3">
        <v>45952</v>
      </c>
      <c r="AN28" s="3">
        <v>45953</v>
      </c>
      <c r="AO28" s="3">
        <v>45953</v>
      </c>
      <c r="AP28" s="3">
        <v>45949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45">
      <c r="A29" s="3">
        <v>45941</v>
      </c>
      <c r="B29" s="14" t="s">
        <v>538</v>
      </c>
      <c r="C29" s="9" t="s">
        <v>73</v>
      </c>
      <c r="D29" s="13" t="s">
        <v>547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113</v>
      </c>
      <c r="AH29" s="1" t="s">
        <v>74</v>
      </c>
      <c r="AI29" s="1">
        <v>2</v>
      </c>
      <c r="AJ29" s="3">
        <v>45954</v>
      </c>
      <c r="AK29" s="3">
        <v>0</v>
      </c>
      <c r="AL29" s="3">
        <v>45945</v>
      </c>
      <c r="AM29" s="3">
        <v>45952</v>
      </c>
      <c r="AN29" s="3">
        <v>45953</v>
      </c>
      <c r="AO29" s="3">
        <v>45953</v>
      </c>
      <c r="AP29" s="3">
        <v>45949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45">
      <c r="A30" s="3">
        <v>45941</v>
      </c>
      <c r="B30" s="14" t="s">
        <v>543</v>
      </c>
      <c r="C30" s="9" t="s">
        <v>73</v>
      </c>
      <c r="D30" s="13" t="s">
        <v>255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45954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548</v>
      </c>
      <c r="AG30" s="1" t="s">
        <v>113</v>
      </c>
      <c r="AH30" s="1" t="s">
        <v>74</v>
      </c>
      <c r="AI30" s="1">
        <v>2</v>
      </c>
      <c r="AJ30" s="3">
        <v>45954</v>
      </c>
      <c r="AK30" s="3">
        <v>0</v>
      </c>
      <c r="AL30" s="3">
        <v>45945</v>
      </c>
      <c r="AM30" s="3">
        <v>45952</v>
      </c>
      <c r="AN30" s="3">
        <v>45953</v>
      </c>
      <c r="AO30" s="3">
        <v>45953</v>
      </c>
      <c r="AP30" s="3">
        <v>45949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453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45">
      <c r="A31" s="3">
        <v>45941</v>
      </c>
      <c r="B31" s="14" t="s">
        <v>543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45954</v>
      </c>
      <c r="U31" s="11">
        <v>5000</v>
      </c>
      <c r="V31" s="10">
        <v>4826</v>
      </c>
      <c r="W31" s="10">
        <v>174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548</v>
      </c>
      <c r="AG31" s="1" t="s">
        <v>113</v>
      </c>
      <c r="AH31" s="1" t="s">
        <v>74</v>
      </c>
      <c r="AI31" s="1">
        <v>2</v>
      </c>
      <c r="AJ31" s="3">
        <v>45954</v>
      </c>
      <c r="AK31" s="3">
        <v>0</v>
      </c>
      <c r="AL31" s="3">
        <v>45945</v>
      </c>
      <c r="AM31" s="3">
        <v>45952</v>
      </c>
      <c r="AN31" s="3">
        <v>45953</v>
      </c>
      <c r="AO31" s="3">
        <v>45953</v>
      </c>
      <c r="AP31" s="3">
        <v>45949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45">
      <c r="A32" s="3">
        <v>45941</v>
      </c>
      <c r="B32" s="14" t="s">
        <v>543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45954</v>
      </c>
      <c r="U32" s="11">
        <v>5000</v>
      </c>
      <c r="V32" s="10">
        <v>4758</v>
      </c>
      <c r="W32" s="10">
        <v>242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548</v>
      </c>
      <c r="AG32" s="1" t="s">
        <v>113</v>
      </c>
      <c r="AH32" s="1" t="s">
        <v>74</v>
      </c>
      <c r="AI32" s="1">
        <v>2</v>
      </c>
      <c r="AJ32" s="3">
        <v>45954</v>
      </c>
      <c r="AK32" s="3">
        <v>0</v>
      </c>
      <c r="AL32" s="3">
        <v>45945</v>
      </c>
      <c r="AM32" s="3">
        <v>45952</v>
      </c>
      <c r="AN32" s="3">
        <v>45953</v>
      </c>
      <c r="AO32" s="3">
        <v>45953</v>
      </c>
      <c r="AP32" s="3">
        <v>45949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45">
      <c r="A33" s="3">
        <v>45941</v>
      </c>
      <c r="B33" s="14" t="s">
        <v>543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45954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548</v>
      </c>
      <c r="AG33" s="1" t="s">
        <v>113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45">
      <c r="A34" s="3">
        <v>45941</v>
      </c>
      <c r="B34" s="14" t="s">
        <v>538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45958</v>
      </c>
      <c r="U34" s="11">
        <v>5000</v>
      </c>
      <c r="V34" s="10">
        <v>5000</v>
      </c>
      <c r="W34" s="10">
        <v>0</v>
      </c>
      <c r="X34" s="10">
        <v>5250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549</v>
      </c>
      <c r="AG34" s="1" t="s">
        <v>113</v>
      </c>
      <c r="AH34" s="1" t="s">
        <v>74</v>
      </c>
      <c r="AI34" s="1">
        <v>2</v>
      </c>
      <c r="AJ34" s="3">
        <v>45958</v>
      </c>
      <c r="AK34" s="3">
        <v>0</v>
      </c>
      <c r="AL34" s="3">
        <v>45949</v>
      </c>
      <c r="AM34" s="3">
        <v>45956</v>
      </c>
      <c r="AN34" s="3">
        <v>45957</v>
      </c>
      <c r="AO34" s="3">
        <v>45957</v>
      </c>
      <c r="AP34" s="3">
        <v>45953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45">
      <c r="A35" s="3">
        <v>45941</v>
      </c>
      <c r="B35" s="14" t="s">
        <v>538</v>
      </c>
      <c r="C35" s="9" t="s">
        <v>73</v>
      </c>
      <c r="D35" s="13" t="s">
        <v>550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45958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549</v>
      </c>
      <c r="AG35" s="1" t="s">
        <v>116</v>
      </c>
      <c r="AH35" s="1" t="s">
        <v>74</v>
      </c>
      <c r="AI35" s="1">
        <v>2</v>
      </c>
      <c r="AJ35" s="3">
        <v>45958</v>
      </c>
      <c r="AK35" s="3">
        <v>0</v>
      </c>
      <c r="AL35" s="3">
        <v>45949</v>
      </c>
      <c r="AM35" s="3">
        <v>45956</v>
      </c>
      <c r="AN35" s="3">
        <v>45957</v>
      </c>
      <c r="AO35" s="3">
        <v>45957</v>
      </c>
      <c r="AP35" s="3">
        <v>45953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299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45">
      <c r="A36" s="3">
        <v>45941</v>
      </c>
      <c r="B36" s="14" t="s">
        <v>538</v>
      </c>
      <c r="C36" s="9" t="s">
        <v>73</v>
      </c>
      <c r="D36" s="13" t="s">
        <v>551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45958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549</v>
      </c>
      <c r="AG36" s="1" t="s">
        <v>116</v>
      </c>
      <c r="AH36" s="1" t="s">
        <v>74</v>
      </c>
      <c r="AI36" s="1">
        <v>2</v>
      </c>
      <c r="AJ36" s="3">
        <v>45958</v>
      </c>
      <c r="AK36" s="3">
        <v>0</v>
      </c>
      <c r="AL36" s="3">
        <v>45949</v>
      </c>
      <c r="AM36" s="3">
        <v>45956</v>
      </c>
      <c r="AN36" s="3">
        <v>45957</v>
      </c>
      <c r="AO36" s="3">
        <v>45957</v>
      </c>
      <c r="AP36" s="3">
        <v>45953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45">
      <c r="A37" s="3">
        <v>45941</v>
      </c>
      <c r="B37" s="14" t="s">
        <v>538</v>
      </c>
      <c r="C37" s="9" t="s">
        <v>73</v>
      </c>
      <c r="D37" s="13" t="s">
        <v>255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45958</v>
      </c>
      <c r="U37" s="11">
        <v>10000</v>
      </c>
      <c r="V37" s="10">
        <v>10000</v>
      </c>
      <c r="W37" s="10">
        <v>0</v>
      </c>
      <c r="X37" s="10">
        <v>10400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549</v>
      </c>
      <c r="AG37" s="1" t="s">
        <v>114</v>
      </c>
      <c r="AH37" s="1" t="s">
        <v>74</v>
      </c>
      <c r="AI37" s="1">
        <v>2</v>
      </c>
      <c r="AJ37" s="3">
        <v>45958</v>
      </c>
      <c r="AK37" s="3">
        <v>0</v>
      </c>
      <c r="AL37" s="3">
        <v>45949</v>
      </c>
      <c r="AM37" s="3">
        <v>45956</v>
      </c>
      <c r="AN37" s="3">
        <v>45957</v>
      </c>
      <c r="AO37" s="3">
        <v>45957</v>
      </c>
      <c r="AP37" s="3">
        <v>45953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 t="s">
        <v>453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45">
      <c r="A38" s="3">
        <v>45919</v>
      </c>
      <c r="B38" s="14" t="s">
        <v>360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45968</v>
      </c>
      <c r="U38" s="11">
        <v>20000</v>
      </c>
      <c r="V38" s="10">
        <v>21000</v>
      </c>
      <c r="W38" s="10">
        <v>0</v>
      </c>
      <c r="X38" s="10">
        <v>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361</v>
      </c>
      <c r="AG38" s="1" t="s">
        <v>114</v>
      </c>
      <c r="AH38" s="1" t="s">
        <v>77</v>
      </c>
      <c r="AI38" s="1">
        <v>1</v>
      </c>
      <c r="AJ38" s="3">
        <v>45968</v>
      </c>
      <c r="AK38" s="3">
        <v>0</v>
      </c>
      <c r="AL38" s="3">
        <v>0</v>
      </c>
      <c r="AM38" s="3">
        <v>0</v>
      </c>
      <c r="AN38" s="3">
        <v>0</v>
      </c>
      <c r="AO38" s="3">
        <v>45967</v>
      </c>
      <c r="AP38" s="3">
        <v>45963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45">
      <c r="A39" s="3">
        <v>45941</v>
      </c>
      <c r="B39" s="14" t="s">
        <v>552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45968</v>
      </c>
      <c r="U39" s="11">
        <v>20000</v>
      </c>
      <c r="V39" s="10">
        <v>20775</v>
      </c>
      <c r="W39" s="10">
        <v>0</v>
      </c>
      <c r="X39" s="10">
        <v>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553</v>
      </c>
      <c r="AG39" s="1" t="s">
        <v>114</v>
      </c>
      <c r="AH39" s="1" t="s">
        <v>77</v>
      </c>
      <c r="AI39" s="1">
        <v>1</v>
      </c>
      <c r="AJ39" s="3">
        <v>45968</v>
      </c>
      <c r="AK39" s="3">
        <v>0</v>
      </c>
      <c r="AL39" s="3">
        <v>0</v>
      </c>
      <c r="AM39" s="3">
        <v>0</v>
      </c>
      <c r="AN39" s="3">
        <v>0</v>
      </c>
      <c r="AO39" s="3">
        <v>45967</v>
      </c>
      <c r="AP39" s="3">
        <v>45963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45">
      <c r="A40" s="3">
        <v>45953</v>
      </c>
      <c r="B40" s="14" t="s">
        <v>653</v>
      </c>
      <c r="C40" s="9" t="s">
        <v>73</v>
      </c>
      <c r="D40" s="13" t="s">
        <v>654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655</v>
      </c>
      <c r="AG40" s="1" t="s">
        <v>114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45">
      <c r="A41" s="3">
        <v>45953</v>
      </c>
      <c r="B41" s="14" t="s">
        <v>653</v>
      </c>
      <c r="C41" s="9" t="s">
        <v>73</v>
      </c>
      <c r="D41" s="13" t="s">
        <v>656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655</v>
      </c>
      <c r="AG41" s="1" t="s">
        <v>114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45953</v>
      </c>
      <c r="B42" s="14" t="s">
        <v>653</v>
      </c>
      <c r="C42" s="9" t="s">
        <v>73</v>
      </c>
      <c r="D42" s="13" t="s">
        <v>542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655</v>
      </c>
      <c r="AG42" s="1" t="s">
        <v>114</v>
      </c>
      <c r="AH42" s="1" t="s">
        <v>74</v>
      </c>
      <c r="AI42" s="1">
        <v>2</v>
      </c>
      <c r="AJ42" s="3">
        <v>45965</v>
      </c>
      <c r="AK42" s="3">
        <v>0</v>
      </c>
      <c r="AL42" s="3">
        <v>45956</v>
      </c>
      <c r="AM42" s="3">
        <v>45963</v>
      </c>
      <c r="AN42" s="3">
        <v>45964</v>
      </c>
      <c r="AO42" s="3">
        <v>45964</v>
      </c>
      <c r="AP42" s="3">
        <v>45960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45953</v>
      </c>
      <c r="B43" s="14" t="s">
        <v>653</v>
      </c>
      <c r="C43" s="9" t="s">
        <v>73</v>
      </c>
      <c r="D43" s="13" t="s">
        <v>285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45965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655</v>
      </c>
      <c r="AG43" s="1" t="s">
        <v>114</v>
      </c>
      <c r="AH43" s="1" t="s">
        <v>74</v>
      </c>
      <c r="AI43" s="1">
        <v>2</v>
      </c>
      <c r="AJ43" s="3">
        <v>45965</v>
      </c>
      <c r="AK43" s="3">
        <v>0</v>
      </c>
      <c r="AL43" s="3">
        <v>45956</v>
      </c>
      <c r="AM43" s="3">
        <v>45963</v>
      </c>
      <c r="AN43" s="3">
        <v>45964</v>
      </c>
      <c r="AO43" s="3">
        <v>45964</v>
      </c>
      <c r="AP43" s="3">
        <v>45960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45">
      <c r="A44" s="3">
        <v>45953</v>
      </c>
      <c r="B44" s="14" t="s">
        <v>657</v>
      </c>
      <c r="C44" s="9" t="s">
        <v>73</v>
      </c>
      <c r="D44" s="13" t="s">
        <v>658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659</v>
      </c>
      <c r="AG44" s="1" t="s">
        <v>114</v>
      </c>
      <c r="AH44" s="1" t="s">
        <v>74</v>
      </c>
      <c r="AI44" s="1">
        <v>2</v>
      </c>
      <c r="AJ44" s="3">
        <v>45965</v>
      </c>
      <c r="AK44" s="3">
        <v>0</v>
      </c>
      <c r="AL44" s="3">
        <v>45956</v>
      </c>
      <c r="AM44" s="3">
        <v>45963</v>
      </c>
      <c r="AN44" s="3">
        <v>45964</v>
      </c>
      <c r="AO44" s="3">
        <v>45964</v>
      </c>
      <c r="AP44" s="3">
        <v>45960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45953</v>
      </c>
      <c r="B45" s="14" t="s">
        <v>657</v>
      </c>
      <c r="C45" s="9" t="s">
        <v>73</v>
      </c>
      <c r="D45" s="13" t="s">
        <v>660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45965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659</v>
      </c>
      <c r="AG45" s="1" t="s">
        <v>114</v>
      </c>
      <c r="AH45" s="1" t="s">
        <v>74</v>
      </c>
      <c r="AI45" s="1">
        <v>2</v>
      </c>
      <c r="AJ45" s="3">
        <v>45965</v>
      </c>
      <c r="AK45" s="3">
        <v>0</v>
      </c>
      <c r="AL45" s="3">
        <v>45956</v>
      </c>
      <c r="AM45" s="3">
        <v>45963</v>
      </c>
      <c r="AN45" s="3">
        <v>45964</v>
      </c>
      <c r="AO45" s="3">
        <v>45964</v>
      </c>
      <c r="AP45" s="3">
        <v>45960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45">
      <c r="A46" s="3">
        <v>45953</v>
      </c>
      <c r="B46" s="14" t="s">
        <v>657</v>
      </c>
      <c r="C46" s="9" t="s">
        <v>73</v>
      </c>
      <c r="D46" s="13" t="s">
        <v>661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45965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659</v>
      </c>
      <c r="AG46" s="1" t="s">
        <v>114</v>
      </c>
      <c r="AH46" s="1" t="s">
        <v>74</v>
      </c>
      <c r="AI46" s="1">
        <v>2</v>
      </c>
      <c r="AJ46" s="3">
        <v>45965</v>
      </c>
      <c r="AK46" s="3">
        <v>0</v>
      </c>
      <c r="AL46" s="3">
        <v>45956</v>
      </c>
      <c r="AM46" s="3">
        <v>45963</v>
      </c>
      <c r="AN46" s="3">
        <v>45964</v>
      </c>
      <c r="AO46" s="3">
        <v>45964</v>
      </c>
      <c r="AP46" s="3">
        <v>45960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45">
      <c r="A47" s="3">
        <v>45953</v>
      </c>
      <c r="B47" s="14" t="s">
        <v>657</v>
      </c>
      <c r="C47" s="9" t="s">
        <v>73</v>
      </c>
      <c r="D47" s="13" t="s">
        <v>431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45965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659</v>
      </c>
      <c r="AG47" s="1" t="s">
        <v>114</v>
      </c>
      <c r="AH47" s="1" t="s">
        <v>74</v>
      </c>
      <c r="AI47" s="1">
        <v>2</v>
      </c>
      <c r="AJ47" s="3">
        <v>45965</v>
      </c>
      <c r="AK47" s="3">
        <v>0</v>
      </c>
      <c r="AL47" s="3">
        <v>45956</v>
      </c>
      <c r="AM47" s="3">
        <v>45963</v>
      </c>
      <c r="AN47" s="3">
        <v>45964</v>
      </c>
      <c r="AO47" s="3">
        <v>45964</v>
      </c>
      <c r="AP47" s="3">
        <v>45960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7.75" customHeight="1" x14ac:dyDescent="0.45">
      <c r="A48" s="3">
        <v>45953</v>
      </c>
      <c r="B48" s="14" t="s">
        <v>657</v>
      </c>
      <c r="C48" s="9" t="s">
        <v>73</v>
      </c>
      <c r="D48" s="13" t="s">
        <v>256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659</v>
      </c>
      <c r="AG48" s="1" t="s">
        <v>114</v>
      </c>
      <c r="AH48" s="1" t="s">
        <v>74</v>
      </c>
      <c r="AI48" s="1">
        <v>2</v>
      </c>
      <c r="AJ48" s="3">
        <v>45965</v>
      </c>
      <c r="AK48" s="3">
        <v>0</v>
      </c>
      <c r="AL48" s="3">
        <v>45956</v>
      </c>
      <c r="AM48" s="3">
        <v>45963</v>
      </c>
      <c r="AN48" s="3">
        <v>45964</v>
      </c>
      <c r="AO48" s="3">
        <v>45964</v>
      </c>
      <c r="AP48" s="3">
        <v>45960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0</v>
      </c>
    </row>
    <row r="49" spans="1:56" ht="27.75" customHeight="1" x14ac:dyDescent="0.45">
      <c r="A49" s="3">
        <v>45953</v>
      </c>
      <c r="B49" s="14" t="s">
        <v>653</v>
      </c>
      <c r="C49" s="9" t="s">
        <v>73</v>
      </c>
      <c r="D49" s="13" t="s">
        <v>539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45967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662</v>
      </c>
      <c r="AG49" s="1" t="s">
        <v>114</v>
      </c>
      <c r="AH49" s="1" t="s">
        <v>74</v>
      </c>
      <c r="AI49" s="1">
        <v>2</v>
      </c>
      <c r="AJ49" s="3">
        <v>45967</v>
      </c>
      <c r="AK49" s="3">
        <v>0</v>
      </c>
      <c r="AL49" s="3">
        <v>45958</v>
      </c>
      <c r="AM49" s="3">
        <v>45965</v>
      </c>
      <c r="AN49" s="3">
        <v>45966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0</v>
      </c>
    </row>
    <row r="50" spans="1:56" ht="27.75" customHeight="1" x14ac:dyDescent="0.45">
      <c r="A50" s="3">
        <v>45953</v>
      </c>
      <c r="B50" s="14" t="s">
        <v>653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45967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662</v>
      </c>
      <c r="AG50" s="1" t="s">
        <v>114</v>
      </c>
      <c r="AH50" s="1" t="s">
        <v>74</v>
      </c>
      <c r="AI50" s="1">
        <v>2</v>
      </c>
      <c r="AJ50" s="3">
        <v>45967</v>
      </c>
      <c r="AK50" s="3">
        <v>0</v>
      </c>
      <c r="AL50" s="3">
        <v>45958</v>
      </c>
      <c r="AM50" s="3">
        <v>45965</v>
      </c>
      <c r="AN50" s="3">
        <v>45966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7.75" customHeight="1" x14ac:dyDescent="0.45">
      <c r="A51" s="3">
        <v>45953</v>
      </c>
      <c r="B51" s="14" t="s">
        <v>653</v>
      </c>
      <c r="C51" s="9" t="s">
        <v>73</v>
      </c>
      <c r="D51" s="13" t="s">
        <v>545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45967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662</v>
      </c>
      <c r="AG51" s="1" t="s">
        <v>114</v>
      </c>
      <c r="AH51" s="1" t="s">
        <v>74</v>
      </c>
      <c r="AI51" s="1">
        <v>2</v>
      </c>
      <c r="AJ51" s="3">
        <v>45967</v>
      </c>
      <c r="AK51" s="3">
        <v>0</v>
      </c>
      <c r="AL51" s="3">
        <v>45958</v>
      </c>
      <c r="AM51" s="3">
        <v>45965</v>
      </c>
      <c r="AN51" s="3">
        <v>45966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0</v>
      </c>
    </row>
    <row r="52" spans="1:56" ht="27.75" customHeight="1" x14ac:dyDescent="0.45">
      <c r="A52" s="3">
        <v>45953</v>
      </c>
      <c r="B52" s="14" t="s">
        <v>653</v>
      </c>
      <c r="C52" s="9" t="s">
        <v>73</v>
      </c>
      <c r="D52" s="13" t="s">
        <v>550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45967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168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662</v>
      </c>
      <c r="AG52" s="1" t="s">
        <v>113</v>
      </c>
      <c r="AH52" s="1" t="s">
        <v>74</v>
      </c>
      <c r="AI52" s="1">
        <v>2</v>
      </c>
      <c r="AJ52" s="3">
        <v>45967</v>
      </c>
      <c r="AK52" s="3">
        <v>0</v>
      </c>
      <c r="AL52" s="3">
        <v>45958</v>
      </c>
      <c r="AM52" s="3">
        <v>45965</v>
      </c>
      <c r="AN52" s="3">
        <v>45966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45953</v>
      </c>
      <c r="B53" s="14" t="s">
        <v>653</v>
      </c>
      <c r="C53" s="9" t="s">
        <v>73</v>
      </c>
      <c r="D53" s="13" t="s">
        <v>663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45967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168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662</v>
      </c>
      <c r="AG53" s="1" t="s">
        <v>114</v>
      </c>
      <c r="AH53" s="1" t="s">
        <v>74</v>
      </c>
      <c r="AI53" s="1">
        <v>2</v>
      </c>
      <c r="AJ53" s="3">
        <v>45967</v>
      </c>
      <c r="AK53" s="3">
        <v>0</v>
      </c>
      <c r="AL53" s="3">
        <v>45958</v>
      </c>
      <c r="AM53" s="3">
        <v>45965</v>
      </c>
      <c r="AN53" s="3">
        <v>45966</v>
      </c>
      <c r="AO53" s="3">
        <v>45966</v>
      </c>
      <c r="AP53" s="3">
        <v>45962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7.75" customHeight="1" x14ac:dyDescent="0.45">
      <c r="A54" s="3">
        <v>45953</v>
      </c>
      <c r="B54" s="14" t="s">
        <v>653</v>
      </c>
      <c r="C54" s="9" t="s">
        <v>73</v>
      </c>
      <c r="D54" s="13" t="s">
        <v>241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168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664</v>
      </c>
      <c r="AG54" s="1" t="s">
        <v>114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7.75" customHeight="1" x14ac:dyDescent="0.45">
      <c r="A55" s="3">
        <v>45953</v>
      </c>
      <c r="B55" s="14" t="s">
        <v>653</v>
      </c>
      <c r="C55" s="9" t="s">
        <v>73</v>
      </c>
      <c r="D55" s="13" t="s">
        <v>305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45969</v>
      </c>
      <c r="U55" s="11">
        <v>5000</v>
      </c>
      <c r="V55" s="10">
        <v>5232</v>
      </c>
      <c r="W55" s="10">
        <v>0</v>
      </c>
      <c r="X55" s="10">
        <v>5400</v>
      </c>
      <c r="Y55" s="10">
        <v>0</v>
      </c>
      <c r="Z55" s="9" t="s">
        <v>168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664</v>
      </c>
      <c r="AG55" s="1" t="s">
        <v>114</v>
      </c>
      <c r="AH55" s="1" t="s">
        <v>74</v>
      </c>
      <c r="AI55" s="1">
        <v>2</v>
      </c>
      <c r="AJ55" s="3">
        <v>45969</v>
      </c>
      <c r="AK55" s="3">
        <v>0</v>
      </c>
      <c r="AL55" s="3">
        <v>45960</v>
      </c>
      <c r="AM55" s="3">
        <v>45967</v>
      </c>
      <c r="AN55" s="3">
        <v>45968</v>
      </c>
      <c r="AO55" s="3">
        <v>45968</v>
      </c>
      <c r="AP55" s="3">
        <v>45964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45953</v>
      </c>
      <c r="B56" s="14" t="s">
        <v>653</v>
      </c>
      <c r="C56" s="9" t="s">
        <v>73</v>
      </c>
      <c r="D56" s="13">
        <v>913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138</v>
      </c>
      <c r="T56" s="12">
        <v>45969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168</v>
      </c>
      <c r="AA56" s="8">
        <v>4679.9500000000007</v>
      </c>
      <c r="AB56" s="8">
        <v>3262</v>
      </c>
      <c r="AC56" s="8">
        <v>1417.9500000000007</v>
      </c>
      <c r="AD56" s="8">
        <v>0</v>
      </c>
      <c r="AE56" s="8">
        <v>0</v>
      </c>
      <c r="AF56" s="8" t="s">
        <v>664</v>
      </c>
      <c r="AG56" s="1" t="s">
        <v>114</v>
      </c>
      <c r="AH56" s="1" t="s">
        <v>74</v>
      </c>
      <c r="AI56" s="1">
        <v>2</v>
      </c>
      <c r="AJ56" s="3">
        <v>45969</v>
      </c>
      <c r="AK56" s="3">
        <v>0</v>
      </c>
      <c r="AL56" s="3">
        <v>45960</v>
      </c>
      <c r="AM56" s="3">
        <v>45967</v>
      </c>
      <c r="AN56" s="3">
        <v>45968</v>
      </c>
      <c r="AO56" s="3">
        <v>45968</v>
      </c>
      <c r="AP56" s="3">
        <v>45964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106.80629600000005</v>
      </c>
    </row>
    <row r="57" spans="1:56" ht="27.75" customHeight="1" x14ac:dyDescent="0.45">
      <c r="A57" s="3">
        <v>45953</v>
      </c>
      <c r="B57" s="14" t="s">
        <v>653</v>
      </c>
      <c r="C57" s="9" t="s">
        <v>73</v>
      </c>
      <c r="D57" s="13" t="s">
        <v>255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138</v>
      </c>
      <c r="T57" s="12">
        <v>45969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168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664</v>
      </c>
      <c r="AG57" s="1" t="s">
        <v>114</v>
      </c>
      <c r="AH57" s="1" t="s">
        <v>74</v>
      </c>
      <c r="AI57" s="1">
        <v>2</v>
      </c>
      <c r="AJ57" s="3">
        <v>45969</v>
      </c>
      <c r="AK57" s="3">
        <v>0</v>
      </c>
      <c r="AL57" s="3">
        <v>45960</v>
      </c>
      <c r="AM57" s="3">
        <v>45967</v>
      </c>
      <c r="AN57" s="3">
        <v>45968</v>
      </c>
      <c r="AO57" s="3">
        <v>45968</v>
      </c>
      <c r="AP57" s="3">
        <v>45964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705.02926755555563</v>
      </c>
    </row>
    <row r="58" spans="1:56" ht="27.75" customHeight="1" x14ac:dyDescent="0.45">
      <c r="A58" s="3">
        <v>45953</v>
      </c>
      <c r="B58" s="14" t="s">
        <v>657</v>
      </c>
      <c r="C58" s="9" t="s">
        <v>73</v>
      </c>
      <c r="D58" s="13" t="s">
        <v>255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>
        <v>45969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168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665</v>
      </c>
      <c r="AG58" s="1" t="s">
        <v>114</v>
      </c>
      <c r="AH58" s="1" t="s">
        <v>74</v>
      </c>
      <c r="AI58" s="1">
        <v>2</v>
      </c>
      <c r="AJ58" s="3">
        <v>45969</v>
      </c>
      <c r="AK58" s="3">
        <v>0</v>
      </c>
      <c r="AL58" s="3">
        <v>45960</v>
      </c>
      <c r="AM58" s="3">
        <v>45967</v>
      </c>
      <c r="AN58" s="3">
        <v>45968</v>
      </c>
      <c r="AO58" s="3">
        <v>45968</v>
      </c>
      <c r="AP58" s="3">
        <v>45964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352.51463377777782</v>
      </c>
    </row>
    <row r="59" spans="1:56" ht="27.75" customHeight="1" x14ac:dyDescent="0.45">
      <c r="A59" s="3">
        <v>45953</v>
      </c>
      <c r="B59" s="14" t="s">
        <v>657</v>
      </c>
      <c r="C59" s="9" t="s">
        <v>73</v>
      </c>
      <c r="D59" s="13" t="s">
        <v>251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45969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168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665</v>
      </c>
      <c r="AG59" s="1" t="s">
        <v>61</v>
      </c>
      <c r="AH59" s="1" t="s">
        <v>74</v>
      </c>
      <c r="AI59" s="1">
        <v>2</v>
      </c>
      <c r="AJ59" s="3">
        <v>45969</v>
      </c>
      <c r="AK59" s="3">
        <v>0</v>
      </c>
      <c r="AL59" s="3">
        <v>45960</v>
      </c>
      <c r="AM59" s="3">
        <v>45967</v>
      </c>
      <c r="AN59" s="3">
        <v>45968</v>
      </c>
      <c r="AO59" s="3">
        <v>45968</v>
      </c>
      <c r="AP59" s="3">
        <v>45964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352.51463377777782</v>
      </c>
    </row>
    <row r="60" spans="1:56" ht="27.75" customHeight="1" x14ac:dyDescent="0.45">
      <c r="A60" s="3">
        <v>45953</v>
      </c>
      <c r="B60" s="14" t="s">
        <v>657</v>
      </c>
      <c r="C60" s="9" t="s">
        <v>73</v>
      </c>
      <c r="D60" s="13" t="s">
        <v>666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138</v>
      </c>
      <c r="T60" s="12">
        <v>45969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168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665</v>
      </c>
      <c r="AG60" s="1" t="s">
        <v>113</v>
      </c>
      <c r="AH60" s="1" t="s">
        <v>74</v>
      </c>
      <c r="AI60" s="1">
        <v>2</v>
      </c>
      <c r="AJ60" s="3">
        <v>45969</v>
      </c>
      <c r="AK60" s="3">
        <v>0</v>
      </c>
      <c r="AL60" s="3">
        <v>45960</v>
      </c>
      <c r="AM60" s="3">
        <v>45967</v>
      </c>
      <c r="AN60" s="3">
        <v>45968</v>
      </c>
      <c r="AO60" s="3">
        <v>45968</v>
      </c>
      <c r="AP60" s="3">
        <v>45964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169</v>
      </c>
      <c r="BD60" s="56">
        <v>352.51463377777782</v>
      </c>
    </row>
    <row r="61" spans="1:56" ht="27.75" customHeight="1" x14ac:dyDescent="0.45">
      <c r="A61" s="3">
        <v>45953</v>
      </c>
      <c r="B61" s="14" t="s">
        <v>657</v>
      </c>
      <c r="C61" s="9" t="s">
        <v>73</v>
      </c>
      <c r="D61" s="13" t="s">
        <v>285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138</v>
      </c>
      <c r="T61" s="12">
        <v>45969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168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665</v>
      </c>
      <c r="AG61" s="1" t="s">
        <v>113</v>
      </c>
      <c r="AH61" s="1" t="s">
        <v>74</v>
      </c>
      <c r="AI61" s="1">
        <v>2</v>
      </c>
      <c r="AJ61" s="3">
        <v>45969</v>
      </c>
      <c r="AK61" s="3">
        <v>0</v>
      </c>
      <c r="AL61" s="3">
        <v>45960</v>
      </c>
      <c r="AM61" s="3">
        <v>45967</v>
      </c>
      <c r="AN61" s="3">
        <v>45968</v>
      </c>
      <c r="AO61" s="3">
        <v>45968</v>
      </c>
      <c r="AP61" s="3">
        <v>45964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169</v>
      </c>
      <c r="BD61" s="56">
        <v>705.02926755555563</v>
      </c>
    </row>
    <row r="62" spans="1:56" ht="27.75" customHeight="1" x14ac:dyDescent="0.45">
      <c r="A62" s="3" t="s">
        <v>132</v>
      </c>
      <c r="B62" s="14" t="s">
        <v>132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138</v>
      </c>
      <c r="T62" s="12">
        <v>45991</v>
      </c>
      <c r="U62" s="11">
        <v>225000</v>
      </c>
      <c r="V62" s="10">
        <v>0</v>
      </c>
      <c r="W62" s="10">
        <v>225000</v>
      </c>
      <c r="X62" s="10">
        <v>0</v>
      </c>
      <c r="Y62" s="10">
        <v>236250</v>
      </c>
      <c r="Z62" s="9" t="s">
        <v>168</v>
      </c>
      <c r="AA62" s="8">
        <v>210597.75000000003</v>
      </c>
      <c r="AB62" s="8">
        <v>0</v>
      </c>
      <c r="AC62" s="8">
        <v>210597.75000000003</v>
      </c>
      <c r="AD62" s="8">
        <v>0</v>
      </c>
      <c r="AE62" s="8">
        <v>0</v>
      </c>
      <c r="AF62" s="8">
        <v>0</v>
      </c>
      <c r="AG62" s="1" t="s">
        <v>114</v>
      </c>
      <c r="AH62" s="1" t="s">
        <v>74</v>
      </c>
      <c r="AI62" s="1">
        <v>2</v>
      </c>
      <c r="AJ62" s="3">
        <v>45991</v>
      </c>
      <c r="AK62" s="3">
        <v>0</v>
      </c>
      <c r="AL62" s="3">
        <v>45982</v>
      </c>
      <c r="AM62" s="3">
        <v>45989</v>
      </c>
      <c r="AN62" s="3">
        <v>45990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169</v>
      </c>
      <c r="BD62" s="56">
        <v>15863.158520000001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168</v>
      </c>
      <c r="AA63" s="8">
        <v>322916.55000000005</v>
      </c>
      <c r="AB63" s="8">
        <v>78141.199999999983</v>
      </c>
      <c r="AC63" s="8">
        <v>244775.35000000003</v>
      </c>
      <c r="AD63" s="8">
        <v>0</v>
      </c>
      <c r="AE63" s="8">
        <v>0</v>
      </c>
      <c r="AF63" s="8" t="s">
        <v>58</v>
      </c>
      <c r="AG63" s="1" t="s">
        <v>114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170</v>
      </c>
      <c r="BD63" s="56">
        <v>0</v>
      </c>
    </row>
    <row r="64" spans="1:56" ht="27.75" customHeight="1" x14ac:dyDescent="0.45">
      <c r="A64" s="3">
        <v>45951</v>
      </c>
      <c r="B64" s="14" t="s">
        <v>667</v>
      </c>
      <c r="C64" s="9" t="s">
        <v>136</v>
      </c>
      <c r="D64" s="13" t="s">
        <v>625</v>
      </c>
      <c r="E64" s="9">
        <v>19</v>
      </c>
      <c r="F64" s="9">
        <v>35</v>
      </c>
      <c r="G64" s="9" t="s">
        <v>60</v>
      </c>
      <c r="H64" s="9" t="s">
        <v>76</v>
      </c>
      <c r="I64" s="9">
        <v>102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45960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110</v>
      </c>
      <c r="AA64" s="8">
        <v>5139.8424000000005</v>
      </c>
      <c r="AB64" s="8">
        <v>5139.8424000000005</v>
      </c>
      <c r="AC64" s="8">
        <v>0</v>
      </c>
      <c r="AD64" s="8">
        <v>3688</v>
      </c>
      <c r="AE64" s="8">
        <v>1451.8424000000005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183</v>
      </c>
      <c r="BD64" s="56">
        <v>0</v>
      </c>
    </row>
    <row r="65" spans="1:56" ht="27.75" customHeight="1" x14ac:dyDescent="0.45">
      <c r="A65" s="3">
        <v>45951</v>
      </c>
      <c r="B65" s="14" t="s">
        <v>667</v>
      </c>
      <c r="C65" s="9" t="s">
        <v>136</v>
      </c>
      <c r="D65" s="13" t="s">
        <v>626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110</v>
      </c>
      <c r="AA65" s="8">
        <v>4999.0247999999992</v>
      </c>
      <c r="AB65" s="8">
        <v>0</v>
      </c>
      <c r="AC65" s="8">
        <v>4999.0247999999992</v>
      </c>
      <c r="AD65" s="8">
        <v>0</v>
      </c>
      <c r="AE65" s="8">
        <v>4999.0247999999992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183</v>
      </c>
      <c r="BD65" s="56">
        <v>422.13987199999997</v>
      </c>
    </row>
    <row r="66" spans="1:56" ht="27.75" customHeight="1" x14ac:dyDescent="0.45">
      <c r="A66" s="3">
        <v>45905</v>
      </c>
      <c r="B66" s="14" t="s">
        <v>306</v>
      </c>
      <c r="C66" s="9" t="s">
        <v>136</v>
      </c>
      <c r="D66" s="13" t="s">
        <v>301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109</v>
      </c>
      <c r="V66" s="10">
        <v>0</v>
      </c>
      <c r="W66" s="10">
        <v>109</v>
      </c>
      <c r="X66" s="10">
        <v>6124</v>
      </c>
      <c r="Y66" s="10">
        <v>0</v>
      </c>
      <c r="Z66" s="9" t="s">
        <v>110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183</v>
      </c>
      <c r="BD66" s="56">
        <v>0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110</v>
      </c>
      <c r="AA67" s="8">
        <v>10138.867200000001</v>
      </c>
      <c r="AB67" s="8">
        <v>5139.8424000000005</v>
      </c>
      <c r="AC67" s="8">
        <v>4999.0247999999992</v>
      </c>
      <c r="AD67" s="8">
        <v>3688</v>
      </c>
      <c r="AE67" s="8">
        <v>6450.8671999999997</v>
      </c>
      <c r="AF67" s="8" t="s">
        <v>58</v>
      </c>
      <c r="AG67" s="1" t="s">
        <v>113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184</v>
      </c>
      <c r="BD67" s="56">
        <v>0</v>
      </c>
    </row>
    <row r="68" spans="1:56" ht="27.75" customHeight="1" x14ac:dyDescent="0.45">
      <c r="A68" s="3">
        <v>45948</v>
      </c>
      <c r="B68" s="14" t="s">
        <v>612</v>
      </c>
      <c r="C68" s="9" t="s">
        <v>613</v>
      </c>
      <c r="D68" s="13" t="s">
        <v>617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90</v>
      </c>
      <c r="M68" s="10">
        <v>21</v>
      </c>
      <c r="N68" s="9">
        <v>40</v>
      </c>
      <c r="O68" s="9">
        <v>40</v>
      </c>
      <c r="P68" s="10">
        <v>0</v>
      </c>
      <c r="Q68" s="10">
        <v>0</v>
      </c>
      <c r="R68" s="10">
        <v>0</v>
      </c>
      <c r="S68" s="9" t="s">
        <v>71</v>
      </c>
      <c r="T68" s="12">
        <v>45954</v>
      </c>
      <c r="U68" s="11">
        <v>4000</v>
      </c>
      <c r="V68" s="10">
        <v>4000</v>
      </c>
      <c r="W68" s="10">
        <v>0</v>
      </c>
      <c r="X68" s="10">
        <v>4200</v>
      </c>
      <c r="Y68" s="10">
        <v>0</v>
      </c>
      <c r="Z68" s="9" t="s">
        <v>382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72</v>
      </c>
      <c r="AI68" s="1">
        <v>3</v>
      </c>
      <c r="AJ68" s="3">
        <v>45954</v>
      </c>
      <c r="AK68" s="3">
        <v>0</v>
      </c>
      <c r="AL68" s="3">
        <v>45944</v>
      </c>
      <c r="AM68" s="3">
        <v>45951</v>
      </c>
      <c r="AN68" s="3">
        <v>45952</v>
      </c>
      <c r="AO68" s="3">
        <v>45952</v>
      </c>
      <c r="AP68" s="3">
        <v>45949</v>
      </c>
      <c r="AQ68" s="3">
        <v>45953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302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382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113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302</v>
      </c>
      <c r="BD69" s="56">
        <v>0</v>
      </c>
    </row>
    <row r="70" spans="1:56" ht="27.75" customHeight="1" x14ac:dyDescent="0.45">
      <c r="A70" s="3">
        <v>45916</v>
      </c>
      <c r="B70" s="14" t="s">
        <v>344</v>
      </c>
      <c r="C70" s="9" t="s">
        <v>246</v>
      </c>
      <c r="D70" s="13" t="s">
        <v>328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45954</v>
      </c>
      <c r="U70" s="11">
        <v>5000</v>
      </c>
      <c r="V70" s="10">
        <v>5100</v>
      </c>
      <c r="W70" s="10">
        <v>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45954</v>
      </c>
      <c r="AK70" s="3">
        <v>45950</v>
      </c>
      <c r="AL70" s="3">
        <v>45943</v>
      </c>
      <c r="AM70" s="3">
        <v>45951</v>
      </c>
      <c r="AN70" s="3">
        <v>45952</v>
      </c>
      <c r="AO70" s="3">
        <v>45953</v>
      </c>
      <c r="AP70" s="3">
        <v>45949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7.75" customHeight="1" x14ac:dyDescent="0.45">
      <c r="A71" s="3">
        <v>45916</v>
      </c>
      <c r="B71" s="14" t="s">
        <v>344</v>
      </c>
      <c r="C71" s="9" t="s">
        <v>246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45961</v>
      </c>
      <c r="U71" s="11">
        <v>5000</v>
      </c>
      <c r="V71" s="10">
        <v>5000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45">
      <c r="A72" s="3">
        <v>45916</v>
      </c>
      <c r="B72" s="14" t="s">
        <v>344</v>
      </c>
      <c r="C72" s="9" t="s">
        <v>246</v>
      </c>
      <c r="D72" s="13" t="s">
        <v>592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45957</v>
      </c>
      <c r="U72" s="11">
        <v>3500</v>
      </c>
      <c r="V72" s="10">
        <v>3500</v>
      </c>
      <c r="W72" s="10">
        <v>0</v>
      </c>
      <c r="X72" s="10">
        <v>3700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299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45916</v>
      </c>
      <c r="B73" s="14" t="s">
        <v>344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45958</v>
      </c>
      <c r="U73" s="11">
        <v>5000</v>
      </c>
      <c r="V73" s="10">
        <v>5000</v>
      </c>
      <c r="W73" s="10">
        <v>0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45916</v>
      </c>
      <c r="B74" s="14" t="s">
        <v>344</v>
      </c>
      <c r="C74" s="9" t="s">
        <v>246</v>
      </c>
      <c r="D74" s="13" t="s">
        <v>328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45959</v>
      </c>
      <c r="U74" s="11">
        <v>7500</v>
      </c>
      <c r="V74" s="10">
        <v>7500</v>
      </c>
      <c r="W74" s="10">
        <v>0</v>
      </c>
      <c r="X74" s="10">
        <v>7600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45959</v>
      </c>
      <c r="AK74" s="3">
        <v>45955</v>
      </c>
      <c r="AL74" s="3">
        <v>45948</v>
      </c>
      <c r="AM74" s="3">
        <v>45956</v>
      </c>
      <c r="AN74" s="3">
        <v>45957</v>
      </c>
      <c r="AO74" s="3">
        <v>45958</v>
      </c>
      <c r="AP74" s="3">
        <v>45954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45892</v>
      </c>
      <c r="B75" s="14" t="s">
        <v>280</v>
      </c>
      <c r="C75" s="9" t="s">
        <v>79</v>
      </c>
      <c r="D75" s="13" t="s">
        <v>209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6000</v>
      </c>
      <c r="V75" s="10">
        <v>6000</v>
      </c>
      <c r="W75" s="10">
        <v>0</v>
      </c>
      <c r="X75" s="10">
        <v>6100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45916</v>
      </c>
      <c r="B76" s="14" t="s">
        <v>344</v>
      </c>
      <c r="C76" s="9" t="s">
        <v>246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45958</v>
      </c>
      <c r="U76" s="11">
        <v>5000</v>
      </c>
      <c r="V76" s="10">
        <v>4596</v>
      </c>
      <c r="W76" s="10">
        <v>404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45951</v>
      </c>
      <c r="B77" s="14" t="s">
        <v>668</v>
      </c>
      <c r="C77" s="9" t="s">
        <v>136</v>
      </c>
      <c r="D77" s="13" t="s">
        <v>229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5280.6600000000008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45905</v>
      </c>
      <c r="B78" s="14" t="s">
        <v>307</v>
      </c>
      <c r="C78" s="9" t="s">
        <v>136</v>
      </c>
      <c r="D78" s="13" t="s">
        <v>229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188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45960</v>
      </c>
      <c r="U78" s="11">
        <v>243</v>
      </c>
      <c r="V78" s="10">
        <v>0</v>
      </c>
      <c r="W78" s="10">
        <v>243</v>
      </c>
      <c r="X78" s="10">
        <v>0</v>
      </c>
      <c r="Y78" s="10">
        <v>255.15</v>
      </c>
      <c r="Z78" s="9" t="s">
        <v>80</v>
      </c>
      <c r="AA78" s="8">
        <v>254.60325000000003</v>
      </c>
      <c r="AB78" s="8">
        <v>254.60325000000003</v>
      </c>
      <c r="AC78" s="8">
        <v>0</v>
      </c>
      <c r="AD78" s="8">
        <v>254.60325000000003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299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45951</v>
      </c>
      <c r="B79" s="14" t="s">
        <v>668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45951</v>
      </c>
      <c r="B80" s="14" t="s">
        <v>669</v>
      </c>
      <c r="C80" s="9" t="s">
        <v>136</v>
      </c>
      <c r="D80" s="13" t="s">
        <v>303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188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20955</v>
      </c>
      <c r="AB80" s="8">
        <v>20955</v>
      </c>
      <c r="AC80" s="8">
        <v>0</v>
      </c>
      <c r="AD80" s="8">
        <v>20955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 t="s">
        <v>636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45919</v>
      </c>
      <c r="B81" s="14" t="s">
        <v>368</v>
      </c>
      <c r="C81" s="9" t="s">
        <v>136</v>
      </c>
      <c r="D81" s="13" t="s">
        <v>303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188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45960</v>
      </c>
      <c r="U81" s="11">
        <v>604</v>
      </c>
      <c r="V81" s="10">
        <v>0</v>
      </c>
      <c r="W81" s="10">
        <v>604</v>
      </c>
      <c r="X81" s="10">
        <v>0</v>
      </c>
      <c r="Y81" s="10">
        <v>634.20000000000005</v>
      </c>
      <c r="Z81" s="9" t="s">
        <v>80</v>
      </c>
      <c r="AA81" s="8">
        <v>632.84100000000012</v>
      </c>
      <c r="AB81" s="8">
        <v>632.84100000000012</v>
      </c>
      <c r="AC81" s="8">
        <v>0</v>
      </c>
      <c r="AD81" s="8">
        <v>632.84100000000012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45951</v>
      </c>
      <c r="B82" s="14" t="s">
        <v>669</v>
      </c>
      <c r="C82" s="9" t="s">
        <v>136</v>
      </c>
      <c r="D82" s="13" t="s">
        <v>274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188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45960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10477.5</v>
      </c>
      <c r="AC82" s="8">
        <v>0</v>
      </c>
      <c r="AD82" s="8">
        <v>10477.5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45960</v>
      </c>
      <c r="AK82" s="3">
        <v>45956</v>
      </c>
      <c r="AL82" s="3">
        <v>45949</v>
      </c>
      <c r="AM82" s="3">
        <v>45957</v>
      </c>
      <c r="AN82" s="3">
        <v>45958</v>
      </c>
      <c r="AO82" s="3">
        <v>45959</v>
      </c>
      <c r="AP82" s="3">
        <v>45955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45951</v>
      </c>
      <c r="B83" s="14" t="s">
        <v>670</v>
      </c>
      <c r="C83" s="9" t="s">
        <v>136</v>
      </c>
      <c r="D83" s="13" t="s">
        <v>627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188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45960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45960</v>
      </c>
      <c r="AK83" s="3">
        <v>45956</v>
      </c>
      <c r="AL83" s="3">
        <v>45949</v>
      </c>
      <c r="AM83" s="3">
        <v>45957</v>
      </c>
      <c r="AN83" s="3">
        <v>45958</v>
      </c>
      <c r="AO83" s="3">
        <v>45959</v>
      </c>
      <c r="AP83" s="3">
        <v>45955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45951</v>
      </c>
      <c r="B84" s="14" t="s">
        <v>670</v>
      </c>
      <c r="C84" s="9" t="s">
        <v>136</v>
      </c>
      <c r="D84" s="13" t="s">
        <v>628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188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45960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80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45951</v>
      </c>
      <c r="B85" s="14" t="s">
        <v>671</v>
      </c>
      <c r="C85" s="9" t="s">
        <v>136</v>
      </c>
      <c r="D85" s="13" t="s">
        <v>261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45960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45919</v>
      </c>
      <c r="B86" s="14" t="s">
        <v>365</v>
      </c>
      <c r="C86" s="9" t="s">
        <v>136</v>
      </c>
      <c r="D86" s="13" t="s">
        <v>261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188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45960</v>
      </c>
      <c r="U86" s="11">
        <v>928</v>
      </c>
      <c r="V86" s="10">
        <v>0</v>
      </c>
      <c r="W86" s="10">
        <v>928</v>
      </c>
      <c r="X86" s="10">
        <v>0</v>
      </c>
      <c r="Y86" s="10">
        <v>974.40000000000009</v>
      </c>
      <c r="Z86" s="9" t="s">
        <v>80</v>
      </c>
      <c r="AA86" s="8">
        <v>972.31200000000001</v>
      </c>
      <c r="AB86" s="8">
        <v>972.31200000000001</v>
      </c>
      <c r="AC86" s="8">
        <v>0</v>
      </c>
      <c r="AD86" s="8">
        <v>972.31200000000001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45960</v>
      </c>
      <c r="AK86" s="3">
        <v>45956</v>
      </c>
      <c r="AL86" s="3">
        <v>45949</v>
      </c>
      <c r="AM86" s="3">
        <v>45957</v>
      </c>
      <c r="AN86" s="3">
        <v>45958</v>
      </c>
      <c r="AO86" s="3">
        <v>45959</v>
      </c>
      <c r="AP86" s="3">
        <v>45955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453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45951</v>
      </c>
      <c r="B87" s="14" t="s">
        <v>671</v>
      </c>
      <c r="C87" s="9" t="s">
        <v>136</v>
      </c>
      <c r="D87" s="13" t="s">
        <v>142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45960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20955</v>
      </c>
      <c r="AB87" s="8">
        <v>13246</v>
      </c>
      <c r="AC87" s="8">
        <v>7709</v>
      </c>
      <c r="AD87" s="8">
        <v>0</v>
      </c>
      <c r="AE87" s="8">
        <v>20955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45960</v>
      </c>
      <c r="AK87" s="3">
        <v>45956</v>
      </c>
      <c r="AL87" s="3">
        <v>45949</v>
      </c>
      <c r="AM87" s="3">
        <v>45957</v>
      </c>
      <c r="AN87" s="3">
        <v>45958</v>
      </c>
      <c r="AO87" s="3">
        <v>45959</v>
      </c>
      <c r="AP87" s="3">
        <v>45955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 t="s">
        <v>637</v>
      </c>
      <c r="AZ87" s="2">
        <v>0</v>
      </c>
      <c r="BA87" s="2">
        <v>0</v>
      </c>
      <c r="BB87" s="2">
        <v>0</v>
      </c>
      <c r="BC87" s="1" t="s">
        <v>103</v>
      </c>
      <c r="BD87" s="56">
        <v>582.45777777777766</v>
      </c>
    </row>
    <row r="88" spans="1:56" ht="27.75" customHeight="1" x14ac:dyDescent="0.45">
      <c r="A88" s="3">
        <v>45919</v>
      </c>
      <c r="B88" s="14" t="s">
        <v>369</v>
      </c>
      <c r="C88" s="9" t="s">
        <v>136</v>
      </c>
      <c r="D88" s="13" t="s">
        <v>142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45960</v>
      </c>
      <c r="U88" s="11">
        <v>1174</v>
      </c>
      <c r="V88" s="10">
        <v>0</v>
      </c>
      <c r="W88" s="10">
        <v>1174</v>
      </c>
      <c r="X88" s="10">
        <v>0</v>
      </c>
      <c r="Y88" s="10">
        <v>1232.7</v>
      </c>
      <c r="Z88" s="9" t="s">
        <v>80</v>
      </c>
      <c r="AA88" s="8">
        <v>1230.0585000000003</v>
      </c>
      <c r="AB88" s="8">
        <v>0</v>
      </c>
      <c r="AC88" s="8">
        <v>1230.0585000000003</v>
      </c>
      <c r="AD88" s="8">
        <v>0</v>
      </c>
      <c r="AE88" s="8">
        <v>1230.0585000000003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45960</v>
      </c>
      <c r="AK88" s="3">
        <v>45956</v>
      </c>
      <c r="AL88" s="3">
        <v>45949</v>
      </c>
      <c r="AM88" s="3">
        <v>45957</v>
      </c>
      <c r="AN88" s="3">
        <v>45958</v>
      </c>
      <c r="AO88" s="3">
        <v>45959</v>
      </c>
      <c r="AP88" s="3">
        <v>45955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92.937753333333347</v>
      </c>
    </row>
    <row r="89" spans="1:56" ht="27.75" customHeight="1" x14ac:dyDescent="0.45">
      <c r="A89" s="3">
        <v>45951</v>
      </c>
      <c r="B89" s="14" t="s">
        <v>672</v>
      </c>
      <c r="C89" s="9" t="s">
        <v>136</v>
      </c>
      <c r="D89" s="13" t="s">
        <v>128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45960</v>
      </c>
      <c r="U89" s="11">
        <v>30000</v>
      </c>
      <c r="V89" s="10">
        <v>0</v>
      </c>
      <c r="W89" s="10">
        <v>30000</v>
      </c>
      <c r="X89" s="10">
        <v>0</v>
      </c>
      <c r="Y89" s="10">
        <v>31500</v>
      </c>
      <c r="Z89" s="9" t="s">
        <v>80</v>
      </c>
      <c r="AA89" s="8">
        <v>31432.500000000004</v>
      </c>
      <c r="AB89" s="8">
        <v>0</v>
      </c>
      <c r="AC89" s="8">
        <v>31432.500000000004</v>
      </c>
      <c r="AD89" s="8">
        <v>0</v>
      </c>
      <c r="AE89" s="8">
        <v>31432.500000000004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 t="s">
        <v>638</v>
      </c>
      <c r="AZ89" s="2">
        <v>0</v>
      </c>
      <c r="BA89" s="2">
        <v>0</v>
      </c>
      <c r="BB89" s="2">
        <v>0</v>
      </c>
      <c r="BC89" s="1" t="s">
        <v>103</v>
      </c>
      <c r="BD89" s="56">
        <v>2374.8999999999996</v>
      </c>
    </row>
    <row r="90" spans="1:56" ht="27.75" customHeight="1" x14ac:dyDescent="0.45">
      <c r="A90" s="3">
        <v>45919</v>
      </c>
      <c r="B90" s="14" t="s">
        <v>367</v>
      </c>
      <c r="C90" s="9" t="s">
        <v>136</v>
      </c>
      <c r="D90" s="13" t="s">
        <v>128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45960</v>
      </c>
      <c r="U90" s="11">
        <v>1933</v>
      </c>
      <c r="V90" s="10">
        <v>0</v>
      </c>
      <c r="W90" s="10">
        <v>1933</v>
      </c>
      <c r="X90" s="10">
        <v>0</v>
      </c>
      <c r="Y90" s="10">
        <v>2029.65</v>
      </c>
      <c r="Z90" s="9" t="s">
        <v>80</v>
      </c>
      <c r="AA90" s="8">
        <v>2025.3007500000003</v>
      </c>
      <c r="AB90" s="8">
        <v>2025.3007500000003</v>
      </c>
      <c r="AC90" s="8">
        <v>0</v>
      </c>
      <c r="AD90" s="8">
        <v>2025.3007500000003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45951</v>
      </c>
      <c r="B91" s="14" t="s">
        <v>673</v>
      </c>
      <c r="C91" s="9" t="s">
        <v>136</v>
      </c>
      <c r="D91" s="13" t="s">
        <v>629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45960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45951</v>
      </c>
      <c r="B92" s="14" t="s">
        <v>673</v>
      </c>
      <c r="C92" s="9" t="s">
        <v>136</v>
      </c>
      <c r="D92" s="13" t="s">
        <v>349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227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45960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5280.6600000000008</v>
      </c>
      <c r="AC92" s="8">
        <v>0</v>
      </c>
      <c r="AD92" s="8">
        <v>5280.6600000000008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>
        <v>45951</v>
      </c>
      <c r="B93" s="14" t="s">
        <v>674</v>
      </c>
      <c r="C93" s="9" t="s">
        <v>136</v>
      </c>
      <c r="D93" s="13" t="s">
        <v>630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45960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5139.8424000000005</v>
      </c>
      <c r="AB93" s="8">
        <v>5139.8424000000005</v>
      </c>
      <c r="AC93" s="8">
        <v>0</v>
      </c>
      <c r="AD93" s="8">
        <v>5139.8424000000005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2500</v>
      </c>
      <c r="W94" s="10">
        <v>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45">
      <c r="A95" s="3">
        <v>45911</v>
      </c>
      <c r="B95" s="14" t="s">
        <v>318</v>
      </c>
      <c r="C95" s="9" t="s">
        <v>105</v>
      </c>
      <c r="D95" s="13" t="s">
        <v>319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3000</v>
      </c>
      <c r="W95" s="10">
        <v>0</v>
      </c>
      <c r="X95" s="10">
        <v>3100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45">
      <c r="A96" s="3">
        <v>45891</v>
      </c>
      <c r="B96" s="14" t="s">
        <v>288</v>
      </c>
      <c r="C96" s="9" t="s">
        <v>79</v>
      </c>
      <c r="D96" s="13" t="s">
        <v>289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45962</v>
      </c>
      <c r="U96" s="11">
        <v>6000</v>
      </c>
      <c r="V96" s="10">
        <v>5500</v>
      </c>
      <c r="W96" s="10">
        <v>500</v>
      </c>
      <c r="X96" s="10">
        <v>9455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5</v>
      </c>
      <c r="AJ96" s="3">
        <v>45962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8500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45916</v>
      </c>
      <c r="B97" s="14" t="s">
        <v>344</v>
      </c>
      <c r="C97" s="9" t="s">
        <v>246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45964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45964</v>
      </c>
      <c r="AK97" s="3">
        <v>45960</v>
      </c>
      <c r="AL97" s="3">
        <v>45953</v>
      </c>
      <c r="AM97" s="3">
        <v>45961</v>
      </c>
      <c r="AN97" s="3">
        <v>45962</v>
      </c>
      <c r="AO97" s="3">
        <v>45963</v>
      </c>
      <c r="AP97" s="3">
        <v>45959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45916</v>
      </c>
      <c r="B98" s="14" t="s">
        <v>344</v>
      </c>
      <c r="C98" s="9" t="s">
        <v>246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45965</v>
      </c>
      <c r="U98" s="11">
        <v>2500</v>
      </c>
      <c r="V98" s="10">
        <v>1371</v>
      </c>
      <c r="W98" s="10">
        <v>1129</v>
      </c>
      <c r="X98" s="10">
        <v>0</v>
      </c>
      <c r="Y98" s="10">
        <v>1185.45</v>
      </c>
      <c r="Z98" s="9" t="s">
        <v>80</v>
      </c>
      <c r="AA98" s="8">
        <v>1245.9982699999998</v>
      </c>
      <c r="AB98" s="8">
        <v>0</v>
      </c>
      <c r="AC98" s="8">
        <v>1245.9982699999998</v>
      </c>
      <c r="AD98" s="8">
        <v>0</v>
      </c>
      <c r="AE98" s="8">
        <v>1245.9982699999998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45965</v>
      </c>
      <c r="AK98" s="3">
        <v>45961</v>
      </c>
      <c r="AL98" s="3">
        <v>45954</v>
      </c>
      <c r="AM98" s="3">
        <v>45962</v>
      </c>
      <c r="AN98" s="3">
        <v>45963</v>
      </c>
      <c r="AO98" s="3">
        <v>45964</v>
      </c>
      <c r="AP98" s="3">
        <v>45960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94.142091511111104</v>
      </c>
    </row>
    <row r="99" spans="1:56" ht="27.75" customHeight="1" x14ac:dyDescent="0.45">
      <c r="A99" s="3">
        <v>45916</v>
      </c>
      <c r="B99" s="14" t="s">
        <v>344</v>
      </c>
      <c r="C99" s="9" t="s">
        <v>246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45965</v>
      </c>
      <c r="U99" s="11">
        <v>5000</v>
      </c>
      <c r="V99" s="10">
        <v>4750</v>
      </c>
      <c r="W99" s="10">
        <v>250</v>
      </c>
      <c r="X99" s="10">
        <v>5482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45965</v>
      </c>
      <c r="AK99" s="3">
        <v>45961</v>
      </c>
      <c r="AL99" s="3">
        <v>45954</v>
      </c>
      <c r="AM99" s="3">
        <v>45962</v>
      </c>
      <c r="AN99" s="3">
        <v>45963</v>
      </c>
      <c r="AO99" s="3">
        <v>45964</v>
      </c>
      <c r="AP99" s="3">
        <v>45960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45916</v>
      </c>
      <c r="B100" s="14" t="s">
        <v>344</v>
      </c>
      <c r="C100" s="9" t="s">
        <v>246</v>
      </c>
      <c r="D100" s="13" t="s">
        <v>329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45965</v>
      </c>
      <c r="U100" s="11">
        <v>5000</v>
      </c>
      <c r="V100" s="10">
        <v>4900</v>
      </c>
      <c r="W100" s="10">
        <v>100</v>
      </c>
      <c r="X100" s="10">
        <v>5385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45965</v>
      </c>
      <c r="AK100" s="3">
        <v>45961</v>
      </c>
      <c r="AL100" s="3">
        <v>45954</v>
      </c>
      <c r="AM100" s="3">
        <v>45962</v>
      </c>
      <c r="AN100" s="3">
        <v>45963</v>
      </c>
      <c r="AO100" s="3">
        <v>45964</v>
      </c>
      <c r="AP100" s="3">
        <v>45960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45965</v>
      </c>
      <c r="U101" s="11">
        <v>5000</v>
      </c>
      <c r="V101" s="10">
        <v>3000</v>
      </c>
      <c r="W101" s="10">
        <v>2000</v>
      </c>
      <c r="X101" s="10">
        <v>4400</v>
      </c>
      <c r="Y101" s="10">
        <v>630</v>
      </c>
      <c r="Z101" s="9" t="s">
        <v>80</v>
      </c>
      <c r="AA101" s="8">
        <v>695.28689999999995</v>
      </c>
      <c r="AB101" s="8">
        <v>695.28689999999995</v>
      </c>
      <c r="AC101" s="8">
        <v>0</v>
      </c>
      <c r="AD101" s="8">
        <v>695.28689999999995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 t="s">
        <v>126</v>
      </c>
      <c r="C102" s="9" t="s">
        <v>565</v>
      </c>
      <c r="D102" s="13" t="s">
        <v>639</v>
      </c>
      <c r="E102" s="9">
        <v>20</v>
      </c>
      <c r="F102" s="9">
        <v>32</v>
      </c>
      <c r="G102" s="9" t="s">
        <v>60</v>
      </c>
      <c r="H102" s="9" t="s">
        <v>66</v>
      </c>
      <c r="I102" s="9">
        <v>85</v>
      </c>
      <c r="J102" s="9" t="s">
        <v>57</v>
      </c>
      <c r="K102" s="9">
        <v>5</v>
      </c>
      <c r="L102" s="9" t="s">
        <v>91</v>
      </c>
      <c r="M102" s="10">
        <v>21</v>
      </c>
      <c r="N102" s="9">
        <v>35</v>
      </c>
      <c r="O102" s="9">
        <v>40</v>
      </c>
      <c r="P102" s="10">
        <v>90.665625120000001</v>
      </c>
      <c r="Q102" s="10">
        <v>0</v>
      </c>
      <c r="R102" s="10">
        <v>90.665625120000001</v>
      </c>
      <c r="S102" s="9" t="s">
        <v>67</v>
      </c>
      <c r="T102" s="12">
        <v>45966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4679.9500000000007</v>
      </c>
      <c r="AB102" s="8">
        <v>4679.9500000000007</v>
      </c>
      <c r="AC102" s="8">
        <v>0</v>
      </c>
      <c r="AD102" s="8">
        <v>4679.9500000000007</v>
      </c>
      <c r="AE102" s="8">
        <v>0</v>
      </c>
      <c r="AF102" s="8">
        <v>0</v>
      </c>
      <c r="AG102" s="1" t="s">
        <v>114</v>
      </c>
      <c r="AH102" s="1" t="s">
        <v>68</v>
      </c>
      <c r="AI102" s="1">
        <v>4</v>
      </c>
      <c r="AJ102" s="3">
        <v>45966</v>
      </c>
      <c r="AK102" s="3">
        <v>45962</v>
      </c>
      <c r="AL102" s="3">
        <v>45956</v>
      </c>
      <c r="AM102" s="3">
        <v>45963</v>
      </c>
      <c r="AN102" s="3">
        <v>45964</v>
      </c>
      <c r="AO102" s="3">
        <v>45964</v>
      </c>
      <c r="AP102" s="3">
        <v>45961</v>
      </c>
      <c r="AQ102" s="3">
        <v>45965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45">
      <c r="A103" s="3">
        <v>45916</v>
      </c>
      <c r="B103" s="14" t="s">
        <v>344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45968</v>
      </c>
      <c r="AK103" s="3">
        <v>45964</v>
      </c>
      <c r="AL103" s="3">
        <v>45957</v>
      </c>
      <c r="AM103" s="3">
        <v>45965</v>
      </c>
      <c r="AN103" s="3">
        <v>45966</v>
      </c>
      <c r="AO103" s="3">
        <v>45967</v>
      </c>
      <c r="AP103" s="3">
        <v>45963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45916</v>
      </c>
      <c r="B104" s="14" t="s">
        <v>344</v>
      </c>
      <c r="C104" s="9" t="s">
        <v>246</v>
      </c>
      <c r="D104" s="13" t="s">
        <v>332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45968</v>
      </c>
      <c r="U104" s="11">
        <v>2500</v>
      </c>
      <c r="V104" s="10">
        <v>1129</v>
      </c>
      <c r="W104" s="10">
        <v>1371</v>
      </c>
      <c r="X104" s="10">
        <v>2550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45968</v>
      </c>
      <c r="AK104" s="3">
        <v>45964</v>
      </c>
      <c r="AL104" s="3">
        <v>45957</v>
      </c>
      <c r="AM104" s="3">
        <v>45965</v>
      </c>
      <c r="AN104" s="3">
        <v>45966</v>
      </c>
      <c r="AO104" s="3">
        <v>45967</v>
      </c>
      <c r="AP104" s="3">
        <v>45963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45916</v>
      </c>
      <c r="B105" s="14" t="s">
        <v>344</v>
      </c>
      <c r="C105" s="9" t="s">
        <v>246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45972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45972</v>
      </c>
      <c r="AK105" s="3">
        <v>45968</v>
      </c>
      <c r="AL105" s="3">
        <v>45961</v>
      </c>
      <c r="AM105" s="3">
        <v>45969</v>
      </c>
      <c r="AN105" s="3">
        <v>45970</v>
      </c>
      <c r="AO105" s="3">
        <v>45971</v>
      </c>
      <c r="AP105" s="3">
        <v>45967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344</v>
      </c>
      <c r="C106" s="9" t="s">
        <v>246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45972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45972</v>
      </c>
      <c r="AK106" s="3">
        <v>45968</v>
      </c>
      <c r="AL106" s="3">
        <v>45961</v>
      </c>
      <c r="AM106" s="3">
        <v>45969</v>
      </c>
      <c r="AN106" s="3">
        <v>45970</v>
      </c>
      <c r="AO106" s="3">
        <v>45971</v>
      </c>
      <c r="AP106" s="3">
        <v>45967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208.46344444444443</v>
      </c>
    </row>
    <row r="107" spans="1:56" ht="27.75" customHeight="1" x14ac:dyDescent="0.45">
      <c r="A107" s="3">
        <v>45916</v>
      </c>
      <c r="B107" s="14" t="s">
        <v>344</v>
      </c>
      <c r="C107" s="9" t="s">
        <v>246</v>
      </c>
      <c r="D107" s="13">
        <v>964</v>
      </c>
      <c r="E107" s="9">
        <v>20</v>
      </c>
      <c r="F107" s="9">
        <v>39</v>
      </c>
      <c r="G107" s="9" t="s">
        <v>60</v>
      </c>
      <c r="H107" s="9" t="s">
        <v>76</v>
      </c>
      <c r="I107" s="9">
        <v>102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45972</v>
      </c>
      <c r="U107" s="11">
        <v>3500</v>
      </c>
      <c r="V107" s="10">
        <v>0</v>
      </c>
      <c r="W107" s="10">
        <v>3500</v>
      </c>
      <c r="X107" s="10">
        <v>0</v>
      </c>
      <c r="Y107" s="10">
        <v>3675</v>
      </c>
      <c r="Z107" s="9" t="s">
        <v>80</v>
      </c>
      <c r="AA107" s="8">
        <v>3960.4950000000003</v>
      </c>
      <c r="AB107" s="8">
        <v>0</v>
      </c>
      <c r="AC107" s="8">
        <v>3960.4950000000003</v>
      </c>
      <c r="AD107" s="8">
        <v>0</v>
      </c>
      <c r="AE107" s="8">
        <v>3960.4950000000003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45972</v>
      </c>
      <c r="AK107" s="3">
        <v>45968</v>
      </c>
      <c r="AL107" s="3">
        <v>45961</v>
      </c>
      <c r="AM107" s="3">
        <v>45969</v>
      </c>
      <c r="AN107" s="3">
        <v>45970</v>
      </c>
      <c r="AO107" s="3">
        <v>45971</v>
      </c>
      <c r="AP107" s="3">
        <v>45967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299.23740000000004</v>
      </c>
    </row>
    <row r="108" spans="1:56" ht="27.75" customHeight="1" x14ac:dyDescent="0.45">
      <c r="A108" s="3">
        <v>45916</v>
      </c>
      <c r="B108" s="14" t="s">
        <v>344</v>
      </c>
      <c r="C108" s="9" t="s">
        <v>246</v>
      </c>
      <c r="D108" s="13" t="s">
        <v>328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45972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45972</v>
      </c>
      <c r="AK108" s="3">
        <v>45968</v>
      </c>
      <c r="AL108" s="3">
        <v>45961</v>
      </c>
      <c r="AM108" s="3">
        <v>45969</v>
      </c>
      <c r="AN108" s="3">
        <v>45970</v>
      </c>
      <c r="AO108" s="3">
        <v>45971</v>
      </c>
      <c r="AP108" s="3">
        <v>45967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344</v>
      </c>
      <c r="C109" s="9" t="s">
        <v>246</v>
      </c>
      <c r="D109" s="13" t="s">
        <v>329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45972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45972</v>
      </c>
      <c r="AK109" s="3">
        <v>45968</v>
      </c>
      <c r="AL109" s="3">
        <v>45961</v>
      </c>
      <c r="AM109" s="3">
        <v>45969</v>
      </c>
      <c r="AN109" s="3">
        <v>45970</v>
      </c>
      <c r="AO109" s="3">
        <v>45971</v>
      </c>
      <c r="AP109" s="3">
        <v>45967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7.75" customHeight="1" x14ac:dyDescent="0.45">
      <c r="A110" s="3">
        <v>45923</v>
      </c>
      <c r="B110" s="14" t="s">
        <v>394</v>
      </c>
      <c r="C110" s="9" t="s">
        <v>79</v>
      </c>
      <c r="D110" s="13" t="s">
        <v>395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45972</v>
      </c>
      <c r="U110" s="11">
        <v>12000</v>
      </c>
      <c r="V110" s="10">
        <v>0</v>
      </c>
      <c r="W110" s="10">
        <v>12000</v>
      </c>
      <c r="X110" s="10">
        <v>0</v>
      </c>
      <c r="Y110" s="10">
        <v>12600</v>
      </c>
      <c r="Z110" s="9" t="s">
        <v>80</v>
      </c>
      <c r="AA110" s="8">
        <v>13243.56</v>
      </c>
      <c r="AB110" s="8">
        <v>13243.56</v>
      </c>
      <c r="AC110" s="8">
        <v>0</v>
      </c>
      <c r="AD110" s="8">
        <v>13243.56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45972</v>
      </c>
      <c r="AK110" s="3">
        <v>45968</v>
      </c>
      <c r="AL110" s="3">
        <v>45961</v>
      </c>
      <c r="AM110" s="3">
        <v>45969</v>
      </c>
      <c r="AN110" s="3">
        <v>45970</v>
      </c>
      <c r="AO110" s="3">
        <v>45971</v>
      </c>
      <c r="AP110" s="3">
        <v>45967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45">
      <c r="A111" s="3">
        <v>45916</v>
      </c>
      <c r="B111" s="14" t="s">
        <v>344</v>
      </c>
      <c r="C111" s="9" t="s">
        <v>246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45974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45974</v>
      </c>
      <c r="AK111" s="3">
        <v>45970</v>
      </c>
      <c r="AL111" s="3">
        <v>45963</v>
      </c>
      <c r="AM111" s="3">
        <v>45971</v>
      </c>
      <c r="AN111" s="3">
        <v>45972</v>
      </c>
      <c r="AO111" s="3">
        <v>45973</v>
      </c>
      <c r="AP111" s="3">
        <v>45969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344</v>
      </c>
      <c r="C112" s="9" t="s">
        <v>246</v>
      </c>
      <c r="D112" s="13" t="s">
        <v>332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45974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45974</v>
      </c>
      <c r="AK112" s="3">
        <v>45970</v>
      </c>
      <c r="AL112" s="3">
        <v>45963</v>
      </c>
      <c r="AM112" s="3">
        <v>45971</v>
      </c>
      <c r="AN112" s="3">
        <v>45972</v>
      </c>
      <c r="AO112" s="3">
        <v>45973</v>
      </c>
      <c r="AP112" s="3">
        <v>45969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208.46344444444443</v>
      </c>
    </row>
    <row r="113" spans="1:56" ht="27.75" customHeight="1" x14ac:dyDescent="0.45">
      <c r="A113" s="3">
        <v>45941</v>
      </c>
      <c r="B113" s="14" t="s">
        <v>126</v>
      </c>
      <c r="C113" s="9" t="s">
        <v>105</v>
      </c>
      <c r="D113" s="13" t="s">
        <v>554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45975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3310.89</v>
      </c>
      <c r="AC113" s="8">
        <v>0</v>
      </c>
      <c r="AD113" s="8">
        <v>3310.89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45975</v>
      </c>
      <c r="AK113" s="3">
        <v>45971</v>
      </c>
      <c r="AL113" s="3">
        <v>45964</v>
      </c>
      <c r="AM113" s="3">
        <v>45972</v>
      </c>
      <c r="AN113" s="3">
        <v>45973</v>
      </c>
      <c r="AO113" s="3">
        <v>45974</v>
      </c>
      <c r="AP113" s="3">
        <v>45970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45896</v>
      </c>
      <c r="B114" s="14" t="s">
        <v>291</v>
      </c>
      <c r="C114" s="9" t="s">
        <v>79</v>
      </c>
      <c r="D114" s="13" t="s">
        <v>292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45975</v>
      </c>
      <c r="U114" s="11">
        <v>3000</v>
      </c>
      <c r="V114" s="10">
        <v>3194</v>
      </c>
      <c r="W114" s="10">
        <v>0</v>
      </c>
      <c r="X114" s="10">
        <v>8100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5</v>
      </c>
      <c r="AJ114" s="3">
        <v>45975</v>
      </c>
      <c r="AK114" s="3">
        <v>45970</v>
      </c>
      <c r="AL114" s="3">
        <v>45963</v>
      </c>
      <c r="AM114" s="3">
        <v>45971</v>
      </c>
      <c r="AN114" s="3">
        <v>45972</v>
      </c>
      <c r="AO114" s="3">
        <v>45973</v>
      </c>
      <c r="AP114" s="3">
        <v>45970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>
        <v>45916</v>
      </c>
      <c r="B115" s="14" t="s">
        <v>344</v>
      </c>
      <c r="C115" s="9" t="s">
        <v>246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45978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45978</v>
      </c>
      <c r="AK115" s="3">
        <v>45974</v>
      </c>
      <c r="AL115" s="3">
        <v>45967</v>
      </c>
      <c r="AM115" s="3">
        <v>45975</v>
      </c>
      <c r="AN115" s="3">
        <v>45976</v>
      </c>
      <c r="AO115" s="3">
        <v>45977</v>
      </c>
      <c r="AP115" s="3">
        <v>45973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416.92688888888887</v>
      </c>
    </row>
    <row r="116" spans="1:56" ht="27.75" customHeight="1" x14ac:dyDescent="0.45">
      <c r="A116" s="3">
        <v>45916</v>
      </c>
      <c r="B116" s="14" t="s">
        <v>344</v>
      </c>
      <c r="C116" s="9" t="s">
        <v>246</v>
      </c>
      <c r="D116" s="13" t="s">
        <v>328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45978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45978</v>
      </c>
      <c r="AK116" s="3">
        <v>45974</v>
      </c>
      <c r="AL116" s="3">
        <v>45967</v>
      </c>
      <c r="AM116" s="3">
        <v>45975</v>
      </c>
      <c r="AN116" s="3">
        <v>45976</v>
      </c>
      <c r="AO116" s="3">
        <v>45977</v>
      </c>
      <c r="AP116" s="3">
        <v>45973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7.75" customHeight="1" x14ac:dyDescent="0.45">
      <c r="A117" s="3">
        <v>45948</v>
      </c>
      <c r="B117" s="14" t="s">
        <v>631</v>
      </c>
      <c r="C117" s="9" t="s">
        <v>105</v>
      </c>
      <c r="D117" s="13" t="s">
        <v>632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45978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80</v>
      </c>
      <c r="AA117" s="8">
        <v>6621.78</v>
      </c>
      <c r="AB117" s="8">
        <v>6621.78</v>
      </c>
      <c r="AC117" s="8">
        <v>0</v>
      </c>
      <c r="AD117" s="8">
        <v>6621.78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45978</v>
      </c>
      <c r="AK117" s="3">
        <v>45974</v>
      </c>
      <c r="AL117" s="3">
        <v>45967</v>
      </c>
      <c r="AM117" s="3">
        <v>45975</v>
      </c>
      <c r="AN117" s="3">
        <v>45976</v>
      </c>
      <c r="AO117" s="3">
        <v>45977</v>
      </c>
      <c r="AP117" s="3">
        <v>45973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45916</v>
      </c>
      <c r="B118" s="14" t="s">
        <v>344</v>
      </c>
      <c r="C118" s="9" t="s">
        <v>246</v>
      </c>
      <c r="D118" s="13">
        <v>956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45979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45979</v>
      </c>
      <c r="AK118" s="3">
        <v>45975</v>
      </c>
      <c r="AL118" s="3">
        <v>45968</v>
      </c>
      <c r="AM118" s="3">
        <v>45976</v>
      </c>
      <c r="AN118" s="3">
        <v>45977</v>
      </c>
      <c r="AO118" s="3">
        <v>45978</v>
      </c>
      <c r="AP118" s="3">
        <v>45974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7.75" customHeight="1" x14ac:dyDescent="0.45">
      <c r="A119" s="3">
        <v>45916</v>
      </c>
      <c r="B119" s="14" t="s">
        <v>344</v>
      </c>
      <c r="C119" s="9" t="s">
        <v>246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45979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45979</v>
      </c>
      <c r="AK119" s="3">
        <v>45975</v>
      </c>
      <c r="AL119" s="3">
        <v>45968</v>
      </c>
      <c r="AM119" s="3">
        <v>45976</v>
      </c>
      <c r="AN119" s="3">
        <v>45977</v>
      </c>
      <c r="AO119" s="3">
        <v>45978</v>
      </c>
      <c r="AP119" s="3">
        <v>45974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416.92688888888887</v>
      </c>
    </row>
    <row r="120" spans="1:56" ht="27.75" customHeight="1" x14ac:dyDescent="0.45">
      <c r="A120" s="3">
        <v>45916</v>
      </c>
      <c r="B120" s="14" t="s">
        <v>344</v>
      </c>
      <c r="C120" s="9" t="s">
        <v>246</v>
      </c>
      <c r="D120" s="13" t="s">
        <v>329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45979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45979</v>
      </c>
      <c r="AK120" s="3">
        <v>45975</v>
      </c>
      <c r="AL120" s="3">
        <v>45968</v>
      </c>
      <c r="AM120" s="3">
        <v>45976</v>
      </c>
      <c r="AN120" s="3">
        <v>45977</v>
      </c>
      <c r="AO120" s="3">
        <v>45978</v>
      </c>
      <c r="AP120" s="3">
        <v>45974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7.75" customHeight="1" x14ac:dyDescent="0.45">
      <c r="A121" s="3">
        <v>45916</v>
      </c>
      <c r="B121" s="14" t="s">
        <v>344</v>
      </c>
      <c r="C121" s="9" t="s">
        <v>246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45981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45981</v>
      </c>
      <c r="AK121" s="3">
        <v>45977</v>
      </c>
      <c r="AL121" s="3">
        <v>45970</v>
      </c>
      <c r="AM121" s="3">
        <v>45978</v>
      </c>
      <c r="AN121" s="3">
        <v>45979</v>
      </c>
      <c r="AO121" s="3">
        <v>45980</v>
      </c>
      <c r="AP121" s="3">
        <v>45976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416.92688888888887</v>
      </c>
    </row>
    <row r="122" spans="1:56" ht="27.75" customHeight="1" x14ac:dyDescent="0.45">
      <c r="A122" s="3">
        <v>45916</v>
      </c>
      <c r="B122" s="14" t="s">
        <v>344</v>
      </c>
      <c r="C122" s="9" t="s">
        <v>246</v>
      </c>
      <c r="D122" s="13" t="s">
        <v>328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45982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45982</v>
      </c>
      <c r="AK122" s="3">
        <v>45978</v>
      </c>
      <c r="AL122" s="3">
        <v>45971</v>
      </c>
      <c r="AM122" s="3">
        <v>45979</v>
      </c>
      <c r="AN122" s="3">
        <v>45980</v>
      </c>
      <c r="AO122" s="3">
        <v>45981</v>
      </c>
      <c r="AP122" s="3">
        <v>45977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416.92688888888887</v>
      </c>
    </row>
    <row r="123" spans="1:56" ht="27.75" customHeight="1" x14ac:dyDescent="0.45">
      <c r="A123" s="3">
        <v>45916</v>
      </c>
      <c r="B123" s="14" t="s">
        <v>344</v>
      </c>
      <c r="C123" s="9" t="s">
        <v>246</v>
      </c>
      <c r="D123" s="13">
        <v>575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45982</v>
      </c>
      <c r="U123" s="11">
        <v>3500</v>
      </c>
      <c r="V123" s="10">
        <v>0</v>
      </c>
      <c r="W123" s="10">
        <v>3500</v>
      </c>
      <c r="X123" s="10">
        <v>0</v>
      </c>
      <c r="Y123" s="10">
        <v>3675</v>
      </c>
      <c r="Z123" s="9" t="s">
        <v>80</v>
      </c>
      <c r="AA123" s="8">
        <v>3862.7049999999999</v>
      </c>
      <c r="AB123" s="8">
        <v>0</v>
      </c>
      <c r="AC123" s="8">
        <v>3862.7049999999999</v>
      </c>
      <c r="AD123" s="8">
        <v>0</v>
      </c>
      <c r="AE123" s="8">
        <v>3862.7049999999999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45982</v>
      </c>
      <c r="AK123" s="3">
        <v>45978</v>
      </c>
      <c r="AL123" s="3">
        <v>45971</v>
      </c>
      <c r="AM123" s="3">
        <v>45979</v>
      </c>
      <c r="AN123" s="3">
        <v>45980</v>
      </c>
      <c r="AO123" s="3">
        <v>45981</v>
      </c>
      <c r="AP123" s="3">
        <v>45977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291.84882222222222</v>
      </c>
    </row>
    <row r="124" spans="1:56" ht="27.75" customHeight="1" x14ac:dyDescent="0.45">
      <c r="A124" s="3">
        <v>45916</v>
      </c>
      <c r="B124" s="14" t="s">
        <v>344</v>
      </c>
      <c r="C124" s="9" t="s">
        <v>246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45985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>
        <v>45985</v>
      </c>
      <c r="AK124" s="3">
        <v>45981</v>
      </c>
      <c r="AL124" s="3">
        <v>45974</v>
      </c>
      <c r="AM124" s="3">
        <v>45982</v>
      </c>
      <c r="AN124" s="3">
        <v>45983</v>
      </c>
      <c r="AO124" s="3">
        <v>45984</v>
      </c>
      <c r="AP124" s="3">
        <v>45980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45933</v>
      </c>
      <c r="B125" s="14" t="s">
        <v>507</v>
      </c>
      <c r="C125" s="9" t="s">
        <v>105</v>
      </c>
      <c r="D125" s="13" t="s">
        <v>483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45985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114</v>
      </c>
      <c r="AH125" s="1" t="s">
        <v>75</v>
      </c>
      <c r="AI125" s="1">
        <v>4</v>
      </c>
      <c r="AJ125" s="3">
        <v>45985</v>
      </c>
      <c r="AK125" s="3">
        <v>45981</v>
      </c>
      <c r="AL125" s="3">
        <v>45974</v>
      </c>
      <c r="AM125" s="3">
        <v>45982</v>
      </c>
      <c r="AN125" s="3">
        <v>45983</v>
      </c>
      <c r="AO125" s="3">
        <v>45984</v>
      </c>
      <c r="AP125" s="3">
        <v>45980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45896</v>
      </c>
      <c r="B126" s="14" t="s">
        <v>290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45985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5</v>
      </c>
      <c r="AJ126" s="3">
        <v>45985</v>
      </c>
      <c r="AK126" s="3">
        <v>45980</v>
      </c>
      <c r="AL126" s="3">
        <v>45973</v>
      </c>
      <c r="AM126" s="3">
        <v>45981</v>
      </c>
      <c r="AN126" s="3">
        <v>45982</v>
      </c>
      <c r="AO126" s="3">
        <v>45983</v>
      </c>
      <c r="AP126" s="3">
        <v>45980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45909</v>
      </c>
      <c r="B127" s="14" t="s">
        <v>313</v>
      </c>
      <c r="C127" s="9" t="s">
        <v>79</v>
      </c>
      <c r="D127" s="13" t="s">
        <v>308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45986</v>
      </c>
      <c r="U127" s="11">
        <v>3179</v>
      </c>
      <c r="V127" s="10">
        <v>2531</v>
      </c>
      <c r="W127" s="10">
        <v>648</v>
      </c>
      <c r="X127" s="10">
        <v>6100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75</v>
      </c>
      <c r="AI127" s="1">
        <v>4</v>
      </c>
      <c r="AJ127" s="3">
        <v>45986</v>
      </c>
      <c r="AK127" s="3">
        <v>45982</v>
      </c>
      <c r="AL127" s="3">
        <v>45975</v>
      </c>
      <c r="AM127" s="3">
        <v>45983</v>
      </c>
      <c r="AN127" s="3">
        <v>45984</v>
      </c>
      <c r="AO127" s="3">
        <v>45985</v>
      </c>
      <c r="AP127" s="3">
        <v>45981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45916</v>
      </c>
      <c r="B128" s="14" t="s">
        <v>344</v>
      </c>
      <c r="C128" s="9" t="s">
        <v>246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45986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114</v>
      </c>
      <c r="AH128" s="1" t="s">
        <v>75</v>
      </c>
      <c r="AI128" s="1">
        <v>4</v>
      </c>
      <c r="AJ128" s="3">
        <v>45986</v>
      </c>
      <c r="AK128" s="3">
        <v>45982</v>
      </c>
      <c r="AL128" s="3">
        <v>45975</v>
      </c>
      <c r="AM128" s="3">
        <v>45983</v>
      </c>
      <c r="AN128" s="3">
        <v>45984</v>
      </c>
      <c r="AO128" s="3">
        <v>45985</v>
      </c>
      <c r="AP128" s="3">
        <v>45981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7.75" customHeight="1" x14ac:dyDescent="0.45">
      <c r="A129" s="3">
        <v>45916</v>
      </c>
      <c r="B129" s="14" t="s">
        <v>344</v>
      </c>
      <c r="C129" s="9" t="s">
        <v>246</v>
      </c>
      <c r="D129" s="13" t="s">
        <v>328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45986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114</v>
      </c>
      <c r="AH129" s="1" t="s">
        <v>75</v>
      </c>
      <c r="AI129" s="1">
        <v>4</v>
      </c>
      <c r="AJ129" s="3">
        <v>45986</v>
      </c>
      <c r="AK129" s="3">
        <v>45982</v>
      </c>
      <c r="AL129" s="3">
        <v>45975</v>
      </c>
      <c r="AM129" s="3">
        <v>45983</v>
      </c>
      <c r="AN129" s="3">
        <v>45984</v>
      </c>
      <c r="AO129" s="3">
        <v>45985</v>
      </c>
      <c r="AP129" s="3">
        <v>45981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416.92688888888887</v>
      </c>
    </row>
    <row r="130" spans="1:56" ht="27.75" customHeight="1" x14ac:dyDescent="0.45">
      <c r="A130" s="3">
        <v>45916</v>
      </c>
      <c r="B130" s="14" t="s">
        <v>344</v>
      </c>
      <c r="C130" s="9" t="s">
        <v>246</v>
      </c>
      <c r="D130" s="13" t="s">
        <v>329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45986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114</v>
      </c>
      <c r="AH130" s="1" t="s">
        <v>75</v>
      </c>
      <c r="AI130" s="1">
        <v>4</v>
      </c>
      <c r="AJ130" s="3">
        <v>45986</v>
      </c>
      <c r="AK130" s="3">
        <v>45982</v>
      </c>
      <c r="AL130" s="3">
        <v>45975</v>
      </c>
      <c r="AM130" s="3">
        <v>45983</v>
      </c>
      <c r="AN130" s="3">
        <v>45984</v>
      </c>
      <c r="AO130" s="3">
        <v>45985</v>
      </c>
      <c r="AP130" s="3">
        <v>45981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416.92688888888887</v>
      </c>
    </row>
    <row r="131" spans="1:56" ht="27.75" customHeight="1" x14ac:dyDescent="0.45">
      <c r="A131" s="3">
        <v>45916</v>
      </c>
      <c r="B131" s="14" t="s">
        <v>344</v>
      </c>
      <c r="C131" s="9" t="s">
        <v>246</v>
      </c>
      <c r="D131" s="13">
        <v>953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45987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114</v>
      </c>
      <c r="AH131" s="1" t="s">
        <v>75</v>
      </c>
      <c r="AI131" s="1">
        <v>4</v>
      </c>
      <c r="AJ131" s="3">
        <v>45987</v>
      </c>
      <c r="AK131" s="3">
        <v>45983</v>
      </c>
      <c r="AL131" s="3">
        <v>45976</v>
      </c>
      <c r="AM131" s="3">
        <v>45984</v>
      </c>
      <c r="AN131" s="3">
        <v>45985</v>
      </c>
      <c r="AO131" s="3">
        <v>45986</v>
      </c>
      <c r="AP131" s="3">
        <v>45982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416.92688888888887</v>
      </c>
    </row>
    <row r="132" spans="1:56" ht="27.75" customHeight="1" x14ac:dyDescent="0.45">
      <c r="A132" s="3">
        <v>45933</v>
      </c>
      <c r="B132" s="14" t="s">
        <v>503</v>
      </c>
      <c r="C132" s="9" t="s">
        <v>105</v>
      </c>
      <c r="D132" s="13" t="s">
        <v>479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45987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>
        <v>45987</v>
      </c>
      <c r="AK132" s="3">
        <v>45983</v>
      </c>
      <c r="AL132" s="3">
        <v>45976</v>
      </c>
      <c r="AM132" s="3">
        <v>45984</v>
      </c>
      <c r="AN132" s="3">
        <v>45985</v>
      </c>
      <c r="AO132" s="3">
        <v>45986</v>
      </c>
      <c r="AP132" s="3">
        <v>45982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45933</v>
      </c>
      <c r="B133" s="14" t="s">
        <v>508</v>
      </c>
      <c r="C133" s="9" t="s">
        <v>105</v>
      </c>
      <c r="D133" s="13" t="s">
        <v>484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45987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80</v>
      </c>
      <c r="AA133" s="8">
        <v>4414.5199999999995</v>
      </c>
      <c r="AB133" s="8">
        <v>4414.5199999999995</v>
      </c>
      <c r="AC133" s="8">
        <v>0</v>
      </c>
      <c r="AD133" s="8">
        <v>4414.5199999999995</v>
      </c>
      <c r="AE133" s="8">
        <v>0</v>
      </c>
      <c r="AF133" s="8">
        <v>0</v>
      </c>
      <c r="AG133" s="1" t="s">
        <v>114</v>
      </c>
      <c r="AH133" s="1" t="s">
        <v>75</v>
      </c>
      <c r="AI133" s="1">
        <v>4</v>
      </c>
      <c r="AJ133" s="3">
        <v>45987</v>
      </c>
      <c r="AK133" s="3">
        <v>45983</v>
      </c>
      <c r="AL133" s="3">
        <v>45976</v>
      </c>
      <c r="AM133" s="3">
        <v>45984</v>
      </c>
      <c r="AN133" s="3">
        <v>45985</v>
      </c>
      <c r="AO133" s="3">
        <v>45986</v>
      </c>
      <c r="AP133" s="3">
        <v>45982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45916</v>
      </c>
      <c r="B134" s="14" t="s">
        <v>344</v>
      </c>
      <c r="C134" s="9" t="s">
        <v>246</v>
      </c>
      <c r="D134" s="13">
        <v>956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45989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0</v>
      </c>
      <c r="AC134" s="8">
        <v>2759.0749999999998</v>
      </c>
      <c r="AD134" s="8">
        <v>0</v>
      </c>
      <c r="AE134" s="8">
        <v>2759.0749999999998</v>
      </c>
      <c r="AF134" s="8">
        <v>0</v>
      </c>
      <c r="AG134" s="1" t="s">
        <v>114</v>
      </c>
      <c r="AH134" s="1" t="s">
        <v>75</v>
      </c>
      <c r="AI134" s="1">
        <v>4</v>
      </c>
      <c r="AJ134" s="3">
        <v>45989</v>
      </c>
      <c r="AK134" s="3">
        <v>45985</v>
      </c>
      <c r="AL134" s="3">
        <v>45978</v>
      </c>
      <c r="AM134" s="3">
        <v>45986</v>
      </c>
      <c r="AN134" s="3">
        <v>45987</v>
      </c>
      <c r="AO134" s="3">
        <v>45988</v>
      </c>
      <c r="AP134" s="3">
        <v>45984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208.46344444444443</v>
      </c>
    </row>
    <row r="135" spans="1:56" ht="27.75" customHeight="1" x14ac:dyDescent="0.45">
      <c r="A135" s="3">
        <v>45916</v>
      </c>
      <c r="B135" s="14" t="s">
        <v>344</v>
      </c>
      <c r="C135" s="9" t="s">
        <v>246</v>
      </c>
      <c r="D135" s="13">
        <v>952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45989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113</v>
      </c>
      <c r="AH135" s="1" t="s">
        <v>75</v>
      </c>
      <c r="AI135" s="1">
        <v>4</v>
      </c>
      <c r="AJ135" s="3">
        <v>45989</v>
      </c>
      <c r="AK135" s="3">
        <v>45985</v>
      </c>
      <c r="AL135" s="3">
        <v>45978</v>
      </c>
      <c r="AM135" s="3">
        <v>45986</v>
      </c>
      <c r="AN135" s="3">
        <v>45987</v>
      </c>
      <c r="AO135" s="3">
        <v>45988</v>
      </c>
      <c r="AP135" s="3">
        <v>45984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416.92688888888887</v>
      </c>
    </row>
    <row r="136" spans="1:56" ht="27.75" customHeight="1" x14ac:dyDescent="0.45">
      <c r="A136" s="3">
        <v>45916</v>
      </c>
      <c r="B136" s="14" t="s">
        <v>344</v>
      </c>
      <c r="C136" s="9" t="s">
        <v>246</v>
      </c>
      <c r="D136" s="13" t="s">
        <v>332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45989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61</v>
      </c>
      <c r="AH136" s="1" t="s">
        <v>75</v>
      </c>
      <c r="AI136" s="1">
        <v>4</v>
      </c>
      <c r="AJ136" s="3">
        <v>45989</v>
      </c>
      <c r="AK136" s="3">
        <v>45985</v>
      </c>
      <c r="AL136" s="3">
        <v>45978</v>
      </c>
      <c r="AM136" s="3">
        <v>45986</v>
      </c>
      <c r="AN136" s="3">
        <v>45987</v>
      </c>
      <c r="AO136" s="3">
        <v>45988</v>
      </c>
      <c r="AP136" s="3">
        <v>45984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208.46344444444443</v>
      </c>
    </row>
    <row r="137" spans="1:56" ht="27.75" customHeight="1" x14ac:dyDescent="0.45">
      <c r="A137" s="3">
        <v>45916</v>
      </c>
      <c r="B137" s="14" t="s">
        <v>344</v>
      </c>
      <c r="C137" s="9" t="s">
        <v>246</v>
      </c>
      <c r="D137" s="13">
        <v>957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45989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114</v>
      </c>
      <c r="AH137" s="1" t="s">
        <v>75</v>
      </c>
      <c r="AI137" s="1">
        <v>4</v>
      </c>
      <c r="AJ137" s="3">
        <v>45989</v>
      </c>
      <c r="AK137" s="3">
        <v>45985</v>
      </c>
      <c r="AL137" s="3">
        <v>45978</v>
      </c>
      <c r="AM137" s="3">
        <v>45986</v>
      </c>
      <c r="AN137" s="3">
        <v>45987</v>
      </c>
      <c r="AO137" s="3">
        <v>45988</v>
      </c>
      <c r="AP137" s="3">
        <v>45984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208.46344444444443</v>
      </c>
    </row>
    <row r="138" spans="1:56" ht="27.75" customHeight="1" x14ac:dyDescent="0.45">
      <c r="A138" s="3">
        <v>45891</v>
      </c>
      <c r="B138" s="14" t="s">
        <v>286</v>
      </c>
      <c r="C138" s="9" t="s">
        <v>79</v>
      </c>
      <c r="D138" s="13" t="s">
        <v>287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6000</v>
      </c>
      <c r="V138" s="10">
        <v>5447</v>
      </c>
      <c r="W138" s="10">
        <v>553</v>
      </c>
      <c r="X138" s="10">
        <v>9150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61</v>
      </c>
      <c r="AH138" s="1" t="s">
        <v>75</v>
      </c>
      <c r="AI138" s="1">
        <v>5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8447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132</v>
      </c>
      <c r="B139" s="14" t="s">
        <v>132</v>
      </c>
      <c r="C139" s="9" t="s">
        <v>136</v>
      </c>
      <c r="D139" s="13" t="s">
        <v>61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100000</v>
      </c>
      <c r="V139" s="10">
        <v>0</v>
      </c>
      <c r="W139" s="10">
        <v>100000</v>
      </c>
      <c r="X139" s="10">
        <v>0</v>
      </c>
      <c r="Y139" s="10">
        <v>105000</v>
      </c>
      <c r="Z139" s="9" t="s">
        <v>80</v>
      </c>
      <c r="AA139" s="8">
        <v>104775.00000000001</v>
      </c>
      <c r="AB139" s="8">
        <v>0</v>
      </c>
      <c r="AC139" s="8">
        <v>104775.00000000001</v>
      </c>
      <c r="AD139" s="8">
        <v>0</v>
      </c>
      <c r="AE139" s="8">
        <v>104775.00000000001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7916.333333333333</v>
      </c>
    </row>
    <row r="140" spans="1:56" ht="27.75" customHeight="1" x14ac:dyDescent="0.45">
      <c r="A140" s="3">
        <v>45933</v>
      </c>
      <c r="B140" s="14" t="s">
        <v>504</v>
      </c>
      <c r="C140" s="9" t="s">
        <v>79</v>
      </c>
      <c r="D140" s="13" t="s">
        <v>480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61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250.15613333333337</v>
      </c>
    </row>
    <row r="141" spans="1:56" ht="27.75" customHeight="1" x14ac:dyDescent="0.45">
      <c r="A141" s="3" t="s">
        <v>132</v>
      </c>
      <c r="B141" s="14" t="s">
        <v>132</v>
      </c>
      <c r="C141" s="9" t="s">
        <v>79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80</v>
      </c>
      <c r="AA141" s="8">
        <v>22072.6</v>
      </c>
      <c r="AB141" s="8">
        <v>0</v>
      </c>
      <c r="AC141" s="8">
        <v>22072.6</v>
      </c>
      <c r="AD141" s="8">
        <v>0</v>
      </c>
      <c r="AE141" s="8">
        <v>22072.6</v>
      </c>
      <c r="AF141" s="8">
        <v>0</v>
      </c>
      <c r="AG141" s="1" t="s">
        <v>114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1667.7075555555555</v>
      </c>
    </row>
    <row r="142" spans="1:56" ht="27.75" customHeight="1" x14ac:dyDescent="0.45">
      <c r="A142" s="3" t="s">
        <v>132</v>
      </c>
      <c r="B142" s="14" t="s">
        <v>132</v>
      </c>
      <c r="C142" s="9" t="s">
        <v>96</v>
      </c>
      <c r="D142" s="13" t="s">
        <v>61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80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1625.4871111111113</v>
      </c>
    </row>
    <row r="143" spans="1:56" ht="27.75" customHeight="1" x14ac:dyDescent="0.45">
      <c r="A143" s="3" t="s">
        <v>132</v>
      </c>
      <c r="B143" s="14" t="s">
        <v>132</v>
      </c>
      <c r="C143" s="9" t="s">
        <v>246</v>
      </c>
      <c r="D143" s="13" t="s">
        <v>61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 t="s">
        <v>63</v>
      </c>
      <c r="U143" s="11">
        <v>305000</v>
      </c>
      <c r="V143" s="10">
        <v>0</v>
      </c>
      <c r="W143" s="10">
        <v>305000</v>
      </c>
      <c r="X143" s="10">
        <v>0</v>
      </c>
      <c r="Y143" s="10">
        <v>320250</v>
      </c>
      <c r="Z143" s="9" t="s">
        <v>80</v>
      </c>
      <c r="AA143" s="8">
        <v>336607.14999999997</v>
      </c>
      <c r="AB143" s="8">
        <v>0</v>
      </c>
      <c r="AC143" s="8">
        <v>336607.14999999997</v>
      </c>
      <c r="AD143" s="8">
        <v>0</v>
      </c>
      <c r="AE143" s="8">
        <v>336607.14999999997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25432.540222222222</v>
      </c>
    </row>
    <row r="144" spans="1:56" ht="27.75" customHeight="1" x14ac:dyDescent="0.45">
      <c r="A144" s="3">
        <v>45933</v>
      </c>
      <c r="B144" s="14" t="s">
        <v>502</v>
      </c>
      <c r="C144" s="9" t="s">
        <v>105</v>
      </c>
      <c r="D144" s="13" t="s">
        <v>208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45919</v>
      </c>
      <c r="B145" s="14" t="s">
        <v>367</v>
      </c>
      <c r="C145" s="9" t="s">
        <v>136</v>
      </c>
      <c r="D145" s="13" t="s">
        <v>213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188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 t="s">
        <v>63</v>
      </c>
      <c r="U145" s="11">
        <v>1172</v>
      </c>
      <c r="V145" s="10">
        <v>0</v>
      </c>
      <c r="W145" s="10">
        <v>1172</v>
      </c>
      <c r="X145" s="10">
        <v>21290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348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45919</v>
      </c>
      <c r="B146" s="14" t="s">
        <v>366</v>
      </c>
      <c r="C146" s="9" t="s">
        <v>136</v>
      </c>
      <c r="D146" s="13" t="s">
        <v>349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227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 t="s">
        <v>63</v>
      </c>
      <c r="U146" s="11">
        <v>622</v>
      </c>
      <c r="V146" s="10">
        <v>0</v>
      </c>
      <c r="W146" s="10">
        <v>622</v>
      </c>
      <c r="X146" s="10">
        <v>6150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45923</v>
      </c>
      <c r="B147" s="14" t="s">
        <v>394</v>
      </c>
      <c r="C147" s="9" t="s">
        <v>79</v>
      </c>
      <c r="D147" s="13" t="s">
        <v>395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13000</v>
      </c>
      <c r="V147" s="10">
        <v>0</v>
      </c>
      <c r="W147" s="10">
        <v>13000</v>
      </c>
      <c r="X147" s="10">
        <v>0</v>
      </c>
      <c r="Y147" s="10">
        <v>13650</v>
      </c>
      <c r="Z147" s="9" t="s">
        <v>80</v>
      </c>
      <c r="AA147" s="8">
        <v>14347.189999999999</v>
      </c>
      <c r="AB147" s="8">
        <v>14347.189999999999</v>
      </c>
      <c r="AC147" s="8">
        <v>0</v>
      </c>
      <c r="AD147" s="8">
        <v>14347.189999999999</v>
      </c>
      <c r="AE147" s="8">
        <v>0</v>
      </c>
      <c r="AF147" s="8">
        <v>0</v>
      </c>
      <c r="AG147" s="1" t="s">
        <v>113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131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45877</v>
      </c>
      <c r="B148" s="14" t="s">
        <v>269</v>
      </c>
      <c r="C148" s="9" t="s">
        <v>79</v>
      </c>
      <c r="D148" s="13" t="s">
        <v>270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3500</v>
      </c>
      <c r="V148" s="10">
        <v>1217</v>
      </c>
      <c r="W148" s="10">
        <v>2283</v>
      </c>
      <c r="X148" s="10">
        <v>1545</v>
      </c>
      <c r="Y148" s="10">
        <v>2052.75</v>
      </c>
      <c r="Z148" s="9" t="s">
        <v>80</v>
      </c>
      <c r="AA148" s="8">
        <v>2265.4764825000002</v>
      </c>
      <c r="AB148" s="8">
        <v>2265.4764825000002</v>
      </c>
      <c r="AC148" s="8">
        <v>0</v>
      </c>
      <c r="AD148" s="8">
        <v>2265.4764825000002</v>
      </c>
      <c r="AE148" s="8">
        <v>0</v>
      </c>
      <c r="AF148" s="8">
        <v>0</v>
      </c>
      <c r="AG148" s="1" t="s">
        <v>113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45796</v>
      </c>
      <c r="B149" s="14" t="s">
        <v>233</v>
      </c>
      <c r="C149" s="9" t="s">
        <v>136</v>
      </c>
      <c r="D149" s="13" t="s">
        <v>231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188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 t="s">
        <v>63</v>
      </c>
      <c r="U149" s="11">
        <v>302</v>
      </c>
      <c r="V149" s="10">
        <v>363</v>
      </c>
      <c r="W149" s="10">
        <v>0</v>
      </c>
      <c r="X149" s="10">
        <v>5300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45674</v>
      </c>
      <c r="B150" s="14" t="s">
        <v>215</v>
      </c>
      <c r="C150" s="9" t="s">
        <v>136</v>
      </c>
      <c r="D150" s="13" t="s">
        <v>214</v>
      </c>
      <c r="E150" s="9">
        <v>20</v>
      </c>
      <c r="F150" s="9">
        <v>35</v>
      </c>
      <c r="G150" s="9" t="s">
        <v>60</v>
      </c>
      <c r="H150" s="9" t="s">
        <v>76</v>
      </c>
      <c r="I150" s="9">
        <v>97</v>
      </c>
      <c r="J150" s="9" t="s">
        <v>57</v>
      </c>
      <c r="K150" s="9">
        <v>5</v>
      </c>
      <c r="L150" s="9" t="s">
        <v>188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 t="s">
        <v>63</v>
      </c>
      <c r="U150" s="11">
        <v>152</v>
      </c>
      <c r="V150" s="10">
        <v>0</v>
      </c>
      <c r="W150" s="10">
        <v>152</v>
      </c>
      <c r="X150" s="10">
        <v>6000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5987</v>
      </c>
      <c r="AG150" s="1" t="s">
        <v>113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222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45611</v>
      </c>
      <c r="B151" s="14" t="s">
        <v>187</v>
      </c>
      <c r="C151" s="9" t="s">
        <v>136</v>
      </c>
      <c r="D151" s="13" t="s">
        <v>186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 t="s">
        <v>63</v>
      </c>
      <c r="U151" s="11">
        <v>117</v>
      </c>
      <c r="V151" s="10">
        <v>0</v>
      </c>
      <c r="W151" s="10">
        <v>117</v>
      </c>
      <c r="X151" s="10">
        <v>10065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45523</v>
      </c>
      <c r="B152" s="14" t="s">
        <v>174</v>
      </c>
      <c r="C152" s="9" t="s">
        <v>136</v>
      </c>
      <c r="D152" s="13" t="s">
        <v>172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 t="s">
        <v>63</v>
      </c>
      <c r="U152" s="11">
        <v>1260</v>
      </c>
      <c r="V152" s="10">
        <v>0</v>
      </c>
      <c r="W152" s="10">
        <v>1260</v>
      </c>
      <c r="X152" s="10">
        <v>11095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45911</v>
      </c>
      <c r="B153" s="14" t="s">
        <v>316</v>
      </c>
      <c r="C153" s="9" t="s">
        <v>105</v>
      </c>
      <c r="D153" s="13" t="s">
        <v>317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129</v>
      </c>
      <c r="U153" s="11">
        <v>3000</v>
      </c>
      <c r="V153" s="10">
        <v>3000</v>
      </c>
      <c r="W153" s="10">
        <v>0</v>
      </c>
      <c r="X153" s="10">
        <v>8465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75</v>
      </c>
      <c r="AI153" s="1">
        <v>4</v>
      </c>
      <c r="AJ153" s="3" t="s">
        <v>129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>
        <v>45908</v>
      </c>
      <c r="B154" s="14" t="s">
        <v>312</v>
      </c>
      <c r="C154" s="9" t="s">
        <v>235</v>
      </c>
      <c r="D154" s="13" t="s">
        <v>236</v>
      </c>
      <c r="E154" s="9">
        <v>20</v>
      </c>
      <c r="F154" s="9">
        <v>34</v>
      </c>
      <c r="G154" s="9" t="s">
        <v>60</v>
      </c>
      <c r="H154" s="9" t="s">
        <v>66</v>
      </c>
      <c r="I154" s="9">
        <v>95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129</v>
      </c>
      <c r="U154" s="11">
        <v>4000</v>
      </c>
      <c r="V154" s="10">
        <v>4000</v>
      </c>
      <c r="W154" s="10">
        <v>0</v>
      </c>
      <c r="X154" s="10">
        <v>4060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75</v>
      </c>
      <c r="AI154" s="1">
        <v>4</v>
      </c>
      <c r="AJ154" s="3" t="s">
        <v>129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45908</v>
      </c>
      <c r="B155" s="14" t="s">
        <v>312</v>
      </c>
      <c r="C155" s="9" t="s">
        <v>235</v>
      </c>
      <c r="D155" s="13" t="s">
        <v>277</v>
      </c>
      <c r="E155" s="9">
        <v>20</v>
      </c>
      <c r="F155" s="9">
        <v>34</v>
      </c>
      <c r="G155" s="9" t="s">
        <v>60</v>
      </c>
      <c r="H155" s="9" t="s">
        <v>66</v>
      </c>
      <c r="I155" s="9">
        <v>95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129</v>
      </c>
      <c r="U155" s="11">
        <v>4000</v>
      </c>
      <c r="V155" s="10">
        <v>4000</v>
      </c>
      <c r="W155" s="10">
        <v>0</v>
      </c>
      <c r="X155" s="10">
        <v>4060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75</v>
      </c>
      <c r="AI155" s="1">
        <v>4</v>
      </c>
      <c r="AJ155" s="3" t="s">
        <v>129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45799</v>
      </c>
      <c r="B156" s="14" t="s">
        <v>240</v>
      </c>
      <c r="C156" s="9" t="s">
        <v>235</v>
      </c>
      <c r="D156" s="13" t="s">
        <v>236</v>
      </c>
      <c r="E156" s="9">
        <v>20</v>
      </c>
      <c r="F156" s="9">
        <v>34</v>
      </c>
      <c r="G156" s="9" t="s">
        <v>60</v>
      </c>
      <c r="H156" s="9" t="s">
        <v>66</v>
      </c>
      <c r="I156" s="9">
        <v>95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 t="s">
        <v>129</v>
      </c>
      <c r="U156" s="11">
        <v>4000</v>
      </c>
      <c r="V156" s="10">
        <v>3975</v>
      </c>
      <c r="W156" s="10">
        <v>25</v>
      </c>
      <c r="X156" s="10">
        <v>4140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202</v>
      </c>
      <c r="AG156" s="1" t="s">
        <v>113</v>
      </c>
      <c r="AH156" s="1" t="s">
        <v>75</v>
      </c>
      <c r="AI156" s="1">
        <v>4</v>
      </c>
      <c r="AJ156" s="3" t="s">
        <v>129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>
        <v>45799</v>
      </c>
      <c r="B157" s="14" t="s">
        <v>240</v>
      </c>
      <c r="C157" s="9" t="s">
        <v>235</v>
      </c>
      <c r="D157" s="13" t="s">
        <v>277</v>
      </c>
      <c r="E157" s="9">
        <v>20</v>
      </c>
      <c r="F157" s="9">
        <v>34</v>
      </c>
      <c r="G157" s="9" t="s">
        <v>60</v>
      </c>
      <c r="H157" s="9" t="s">
        <v>66</v>
      </c>
      <c r="I157" s="9">
        <v>95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129</v>
      </c>
      <c r="U157" s="11">
        <v>4000</v>
      </c>
      <c r="V157" s="10">
        <v>4056</v>
      </c>
      <c r="W157" s="10">
        <v>0</v>
      </c>
      <c r="X157" s="10">
        <v>4404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202</v>
      </c>
      <c r="AG157" s="1" t="s">
        <v>113</v>
      </c>
      <c r="AH157" s="1" t="s">
        <v>75</v>
      </c>
      <c r="AI157" s="1">
        <v>4</v>
      </c>
      <c r="AJ157" s="3" t="s">
        <v>129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45">
      <c r="A158" s="3">
        <v>45720</v>
      </c>
      <c r="B158" s="14" t="s">
        <v>126</v>
      </c>
      <c r="C158" s="9" t="s">
        <v>105</v>
      </c>
      <c r="D158" s="13" t="s">
        <v>201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129</v>
      </c>
      <c r="U158" s="11">
        <v>4000</v>
      </c>
      <c r="V158" s="10">
        <v>4010</v>
      </c>
      <c r="W158" s="10">
        <v>0</v>
      </c>
      <c r="X158" s="10">
        <v>4470</v>
      </c>
      <c r="Y158" s="10">
        <v>0</v>
      </c>
      <c r="Z158" s="9" t="s">
        <v>80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75</v>
      </c>
      <c r="AI158" s="1">
        <v>4</v>
      </c>
      <c r="AJ158" s="3" t="s">
        <v>129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>
        <v>45720</v>
      </c>
      <c r="B159" s="14" t="s">
        <v>126</v>
      </c>
      <c r="C159" s="9" t="s">
        <v>105</v>
      </c>
      <c r="D159" s="13" t="s">
        <v>208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129</v>
      </c>
      <c r="U159" s="11">
        <v>3000</v>
      </c>
      <c r="V159" s="10">
        <v>3065</v>
      </c>
      <c r="W159" s="10">
        <v>0</v>
      </c>
      <c r="X159" s="10">
        <v>3300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75</v>
      </c>
      <c r="AI159" s="1">
        <v>4</v>
      </c>
      <c r="AJ159" s="3" t="s">
        <v>129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45541</v>
      </c>
      <c r="B160" s="14" t="s">
        <v>176</v>
      </c>
      <c r="C160" s="9" t="s">
        <v>105</v>
      </c>
      <c r="D160" s="13" t="s">
        <v>177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129</v>
      </c>
      <c r="U160" s="11">
        <v>3000</v>
      </c>
      <c r="V160" s="10">
        <v>3318</v>
      </c>
      <c r="W160" s="10">
        <v>0</v>
      </c>
      <c r="X160" s="10">
        <v>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178</v>
      </c>
      <c r="AG160" s="1" t="s">
        <v>113</v>
      </c>
      <c r="AH160" s="1" t="s">
        <v>75</v>
      </c>
      <c r="AI160" s="1">
        <v>4</v>
      </c>
      <c r="AJ160" s="3" t="s">
        <v>129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 t="s">
        <v>211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80</v>
      </c>
      <c r="AA161" s="8">
        <v>806770.26955249999</v>
      </c>
      <c r="AB161" s="8">
        <v>169723.37278250005</v>
      </c>
      <c r="AC161" s="8">
        <v>637046.89676999999</v>
      </c>
      <c r="AD161" s="8">
        <v>151196.71278249999</v>
      </c>
      <c r="AE161" s="8">
        <v>655573.55676999991</v>
      </c>
      <c r="AF161" s="8" t="s">
        <v>58</v>
      </c>
      <c r="AG161" s="1" t="s">
        <v>113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5100</v>
      </c>
      <c r="W162" s="10">
        <v>0</v>
      </c>
      <c r="X162" s="10">
        <v>5200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7.75" customHeight="1" x14ac:dyDescent="0.45">
      <c r="A163" s="3">
        <v>45916</v>
      </c>
      <c r="B163" s="14" t="s">
        <v>345</v>
      </c>
      <c r="C163" s="9" t="s">
        <v>246</v>
      </c>
      <c r="D163" s="13" t="s">
        <v>333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5000</v>
      </c>
      <c r="W163" s="10">
        <v>0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7.7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7500</v>
      </c>
      <c r="V164" s="10">
        <v>7500</v>
      </c>
      <c r="W164" s="10">
        <v>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7.75" customHeight="1" x14ac:dyDescent="0.45">
      <c r="A165" s="3">
        <v>45916</v>
      </c>
      <c r="B165" s="14" t="s">
        <v>345</v>
      </c>
      <c r="C165" s="9" t="s">
        <v>246</v>
      </c>
      <c r="D165" s="13">
        <v>932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45957</v>
      </c>
      <c r="U165" s="11">
        <v>2500</v>
      </c>
      <c r="V165" s="10">
        <v>2500</v>
      </c>
      <c r="W165" s="10">
        <v>0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45957</v>
      </c>
      <c r="AK165" s="3">
        <v>0</v>
      </c>
      <c r="AL165" s="3">
        <v>45948</v>
      </c>
      <c r="AM165" s="3">
        <v>45955</v>
      </c>
      <c r="AN165" s="3">
        <v>45956</v>
      </c>
      <c r="AO165" s="3">
        <v>45956</v>
      </c>
      <c r="AP165" s="3">
        <v>45952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7.7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45958</v>
      </c>
      <c r="U166" s="11">
        <v>10000</v>
      </c>
      <c r="V166" s="10">
        <v>9112</v>
      </c>
      <c r="W166" s="10">
        <v>888</v>
      </c>
      <c r="X166" s="10">
        <v>10200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45958</v>
      </c>
      <c r="AK166" s="3">
        <v>0</v>
      </c>
      <c r="AL166" s="3">
        <v>45949</v>
      </c>
      <c r="AM166" s="3">
        <v>45956</v>
      </c>
      <c r="AN166" s="3">
        <v>45957</v>
      </c>
      <c r="AO166" s="3">
        <v>45957</v>
      </c>
      <c r="AP166" s="3">
        <v>45953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7.75" customHeight="1" x14ac:dyDescent="0.45">
      <c r="A167" s="3">
        <v>45916</v>
      </c>
      <c r="B167" s="14" t="s">
        <v>345</v>
      </c>
      <c r="C167" s="9" t="s">
        <v>246</v>
      </c>
      <c r="D167" s="13" t="s">
        <v>343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6000</v>
      </c>
      <c r="V167" s="10">
        <v>6000</v>
      </c>
      <c r="W167" s="10">
        <v>0</v>
      </c>
      <c r="X167" s="10">
        <v>6660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7.75" customHeight="1" x14ac:dyDescent="0.45">
      <c r="A168" s="3">
        <v>45916</v>
      </c>
      <c r="B168" s="14" t="s">
        <v>345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10000</v>
      </c>
      <c r="V168" s="10">
        <v>10000</v>
      </c>
      <c r="W168" s="10">
        <v>0</v>
      </c>
      <c r="X168" s="10">
        <v>10500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7.75" customHeight="1" x14ac:dyDescent="0.45">
      <c r="A169" s="3">
        <v>45916</v>
      </c>
      <c r="B169" s="14" t="s">
        <v>345</v>
      </c>
      <c r="C169" s="9" t="s">
        <v>246</v>
      </c>
      <c r="D169" s="13" t="s">
        <v>330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2828.9250000000002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7.75" customHeight="1" x14ac:dyDescent="0.45">
      <c r="A170" s="3">
        <v>45916</v>
      </c>
      <c r="B170" s="14" t="s">
        <v>345</v>
      </c>
      <c r="C170" s="9" t="s">
        <v>246</v>
      </c>
      <c r="D170" s="13" t="s">
        <v>334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45958</v>
      </c>
      <c r="U170" s="11">
        <v>6000</v>
      </c>
      <c r="V170" s="10">
        <v>6000</v>
      </c>
      <c r="W170" s="10">
        <v>0</v>
      </c>
      <c r="X170" s="10">
        <v>6100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45958</v>
      </c>
      <c r="AK170" s="3">
        <v>0</v>
      </c>
      <c r="AL170" s="3">
        <v>45949</v>
      </c>
      <c r="AM170" s="3">
        <v>45956</v>
      </c>
      <c r="AN170" s="3">
        <v>45957</v>
      </c>
      <c r="AO170" s="3">
        <v>45957</v>
      </c>
      <c r="AP170" s="3">
        <v>45953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7.75" customHeight="1" x14ac:dyDescent="0.45">
      <c r="A171" s="3">
        <v>45916</v>
      </c>
      <c r="B171" s="14" t="s">
        <v>345</v>
      </c>
      <c r="C171" s="9" t="s">
        <v>246</v>
      </c>
      <c r="D171" s="13">
        <v>959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2500</v>
      </c>
      <c r="V171" s="10">
        <v>2500</v>
      </c>
      <c r="W171" s="10">
        <v>0</v>
      </c>
      <c r="X171" s="10">
        <v>2550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7.75" customHeight="1" x14ac:dyDescent="0.45">
      <c r="A172" s="3">
        <v>45916</v>
      </c>
      <c r="B172" s="14" t="s">
        <v>345</v>
      </c>
      <c r="C172" s="9" t="s">
        <v>246</v>
      </c>
      <c r="D172" s="13" t="s">
        <v>333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10000</v>
      </c>
      <c r="V172" s="10">
        <v>10000</v>
      </c>
      <c r="W172" s="10">
        <v>0</v>
      </c>
      <c r="X172" s="10">
        <v>10200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7.75" customHeight="1" x14ac:dyDescent="0.45">
      <c r="A173" s="3">
        <v>45916</v>
      </c>
      <c r="B173" s="14" t="s">
        <v>345</v>
      </c>
      <c r="C173" s="9" t="s">
        <v>246</v>
      </c>
      <c r="D173" s="13" t="s">
        <v>594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3500</v>
      </c>
      <c r="V173" s="10">
        <v>3500</v>
      </c>
      <c r="W173" s="10">
        <v>0</v>
      </c>
      <c r="X173" s="10">
        <v>3790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7.75" customHeight="1" x14ac:dyDescent="0.45">
      <c r="A174" s="3">
        <v>45916</v>
      </c>
      <c r="B174" s="14" t="s">
        <v>345</v>
      </c>
      <c r="C174" s="9" t="s">
        <v>246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2500</v>
      </c>
      <c r="V174" s="10">
        <v>2500</v>
      </c>
      <c r="W174" s="10">
        <v>0</v>
      </c>
      <c r="X174" s="10">
        <v>2555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7.75" customHeight="1" x14ac:dyDescent="0.45">
      <c r="A175" s="3">
        <v>45916</v>
      </c>
      <c r="B175" s="14" t="s">
        <v>345</v>
      </c>
      <c r="C175" s="9" t="s">
        <v>246</v>
      </c>
      <c r="D175" s="13" t="s">
        <v>428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2500</v>
      </c>
      <c r="V175" s="10">
        <v>2500</v>
      </c>
      <c r="W175" s="10">
        <v>0</v>
      </c>
      <c r="X175" s="10">
        <v>2600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7.75" customHeight="1" x14ac:dyDescent="0.45">
      <c r="A176" s="3">
        <v>45916</v>
      </c>
      <c r="B176" s="14" t="s">
        <v>345</v>
      </c>
      <c r="C176" s="9" t="s">
        <v>246</v>
      </c>
      <c r="D176" s="13" t="s">
        <v>338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6844</v>
      </c>
      <c r="W176" s="10">
        <v>656</v>
      </c>
      <c r="X176" s="10">
        <v>7500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7.7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5000</v>
      </c>
      <c r="W177" s="10">
        <v>0</v>
      </c>
      <c r="X177" s="10">
        <v>5300</v>
      </c>
      <c r="Y177" s="10">
        <v>0</v>
      </c>
      <c r="Z177" s="9" t="s">
        <v>247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299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7.75" customHeight="1" x14ac:dyDescent="0.45">
      <c r="A178" s="3">
        <v>45916</v>
      </c>
      <c r="B178" s="14" t="s">
        <v>345</v>
      </c>
      <c r="C178" s="9" t="s">
        <v>246</v>
      </c>
      <c r="D178" s="13" t="s">
        <v>337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5100</v>
      </c>
      <c r="W178" s="10">
        <v>0</v>
      </c>
      <c r="X178" s="10">
        <v>5100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7.75" customHeight="1" x14ac:dyDescent="0.45">
      <c r="A179" s="3">
        <v>45916</v>
      </c>
      <c r="B179" s="14" t="s">
        <v>345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6000</v>
      </c>
      <c r="V179" s="10">
        <v>6000</v>
      </c>
      <c r="W179" s="10">
        <v>0</v>
      </c>
      <c r="X179" s="10">
        <v>6100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7.75" customHeight="1" x14ac:dyDescent="0.45">
      <c r="A180" s="3">
        <v>45916</v>
      </c>
      <c r="B180" s="14" t="s">
        <v>345</v>
      </c>
      <c r="C180" s="9" t="s">
        <v>246</v>
      </c>
      <c r="D180" s="13" t="s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2500</v>
      </c>
      <c r="V180" s="10">
        <v>2354</v>
      </c>
      <c r="W180" s="10">
        <v>146</v>
      </c>
      <c r="X180" s="10">
        <v>2521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7.75" customHeight="1" x14ac:dyDescent="0.45">
      <c r="A181" s="3">
        <v>45916</v>
      </c>
      <c r="B181" s="14" t="s">
        <v>345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7.75" customHeight="1" x14ac:dyDescent="0.45">
      <c r="A182" s="3">
        <v>45916</v>
      </c>
      <c r="B182" s="14" t="s">
        <v>345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45961</v>
      </c>
      <c r="U182" s="11">
        <v>5000</v>
      </c>
      <c r="V182" s="10">
        <v>5000</v>
      </c>
      <c r="W182" s="10">
        <v>0</v>
      </c>
      <c r="X182" s="10">
        <v>5324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45961</v>
      </c>
      <c r="AK182" s="3">
        <v>0</v>
      </c>
      <c r="AL182" s="3">
        <v>45952</v>
      </c>
      <c r="AM182" s="3">
        <v>45959</v>
      </c>
      <c r="AN182" s="3">
        <v>45960</v>
      </c>
      <c r="AO182" s="3">
        <v>45960</v>
      </c>
      <c r="AP182" s="3">
        <v>45956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7.75" customHeight="1" x14ac:dyDescent="0.45">
      <c r="A183" s="3">
        <v>45916</v>
      </c>
      <c r="B183" s="14" t="s">
        <v>345</v>
      </c>
      <c r="C183" s="9" t="s">
        <v>246</v>
      </c>
      <c r="D183" s="13" t="s">
        <v>341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45964</v>
      </c>
      <c r="U183" s="11">
        <v>5000</v>
      </c>
      <c r="V183" s="10">
        <v>5000</v>
      </c>
      <c r="W183" s="10">
        <v>0</v>
      </c>
      <c r="X183" s="10">
        <v>5140</v>
      </c>
      <c r="Y183" s="10">
        <v>0</v>
      </c>
      <c r="Z183" s="9" t="s">
        <v>247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45964</v>
      </c>
      <c r="AK183" s="3">
        <v>0</v>
      </c>
      <c r="AL183" s="3">
        <v>45955</v>
      </c>
      <c r="AM183" s="3">
        <v>45962</v>
      </c>
      <c r="AN183" s="3">
        <v>45963</v>
      </c>
      <c r="AO183" s="3">
        <v>45963</v>
      </c>
      <c r="AP183" s="3">
        <v>45959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7.75" customHeight="1" x14ac:dyDescent="0.45">
      <c r="A184" s="3">
        <v>45916</v>
      </c>
      <c r="B184" s="14" t="s">
        <v>345</v>
      </c>
      <c r="C184" s="9" t="s">
        <v>246</v>
      </c>
      <c r="D184" s="13" t="s">
        <v>336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45964</v>
      </c>
      <c r="U184" s="11">
        <v>5000</v>
      </c>
      <c r="V184" s="10">
        <v>5000</v>
      </c>
      <c r="W184" s="10">
        <v>0</v>
      </c>
      <c r="X184" s="10">
        <v>5100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45964</v>
      </c>
      <c r="AK184" s="3">
        <v>0</v>
      </c>
      <c r="AL184" s="3">
        <v>45955</v>
      </c>
      <c r="AM184" s="3">
        <v>45962</v>
      </c>
      <c r="AN184" s="3">
        <v>45963</v>
      </c>
      <c r="AO184" s="3">
        <v>45963</v>
      </c>
      <c r="AP184" s="3">
        <v>45959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7.75" customHeight="1" x14ac:dyDescent="0.45">
      <c r="A185" s="3">
        <v>45916</v>
      </c>
      <c r="B185" s="14" t="s">
        <v>345</v>
      </c>
      <c r="C185" s="9" t="s">
        <v>246</v>
      </c>
      <c r="D185" s="13" t="s">
        <v>333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45964</v>
      </c>
      <c r="U185" s="11">
        <v>5000</v>
      </c>
      <c r="V185" s="10">
        <v>5000</v>
      </c>
      <c r="W185" s="10">
        <v>0</v>
      </c>
      <c r="X185" s="10">
        <v>5280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45964</v>
      </c>
      <c r="AK185" s="3">
        <v>0</v>
      </c>
      <c r="AL185" s="3">
        <v>45955</v>
      </c>
      <c r="AM185" s="3">
        <v>45962</v>
      </c>
      <c r="AN185" s="3">
        <v>45963</v>
      </c>
      <c r="AO185" s="3">
        <v>45963</v>
      </c>
      <c r="AP185" s="3">
        <v>45959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7.75" customHeight="1" x14ac:dyDescent="0.45">
      <c r="A186" s="3">
        <v>45916</v>
      </c>
      <c r="B186" s="14" t="s">
        <v>345</v>
      </c>
      <c r="C186" s="9" t="s">
        <v>246</v>
      </c>
      <c r="D186" s="13" t="s">
        <v>334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45964</v>
      </c>
      <c r="U186" s="11">
        <v>5000</v>
      </c>
      <c r="V186" s="10">
        <v>5000</v>
      </c>
      <c r="W186" s="10">
        <v>0</v>
      </c>
      <c r="X186" s="10">
        <v>5100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45964</v>
      </c>
      <c r="AK186" s="3">
        <v>0</v>
      </c>
      <c r="AL186" s="3">
        <v>45955</v>
      </c>
      <c r="AM186" s="3">
        <v>45962</v>
      </c>
      <c r="AN186" s="3">
        <v>45963</v>
      </c>
      <c r="AO186" s="3">
        <v>45963</v>
      </c>
      <c r="AP186" s="3">
        <v>45959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7.75" customHeight="1" x14ac:dyDescent="0.45">
      <c r="A187" s="3">
        <v>45916</v>
      </c>
      <c r="B187" s="14" t="s">
        <v>345</v>
      </c>
      <c r="C187" s="9" t="s">
        <v>246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2500</v>
      </c>
      <c r="V187" s="10">
        <v>2700</v>
      </c>
      <c r="W187" s="10">
        <v>0</v>
      </c>
      <c r="X187" s="10">
        <v>2687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115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7.75" customHeight="1" x14ac:dyDescent="0.45">
      <c r="A188" s="3">
        <v>45916</v>
      </c>
      <c r="B188" s="14" t="s">
        <v>345</v>
      </c>
      <c r="C188" s="9" t="s">
        <v>246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2500</v>
      </c>
      <c r="V188" s="10">
        <v>2500</v>
      </c>
      <c r="W188" s="10">
        <v>0</v>
      </c>
      <c r="X188" s="10">
        <v>2550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7.75" customHeight="1" x14ac:dyDescent="0.45">
      <c r="A189" s="3">
        <v>45916</v>
      </c>
      <c r="B189" s="14" t="s">
        <v>345</v>
      </c>
      <c r="C189" s="9" t="s">
        <v>246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2387</v>
      </c>
      <c r="W189" s="10">
        <v>113</v>
      </c>
      <c r="X189" s="10">
        <v>2550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7.75" customHeight="1" x14ac:dyDescent="0.45">
      <c r="A190" s="3">
        <v>45916</v>
      </c>
      <c r="B190" s="14" t="s">
        <v>345</v>
      </c>
      <c r="C190" s="9" t="s">
        <v>246</v>
      </c>
      <c r="D190" s="13" t="s">
        <v>343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45965</v>
      </c>
      <c r="U190" s="11">
        <v>5000</v>
      </c>
      <c r="V190" s="10">
        <v>2000</v>
      </c>
      <c r="W190" s="10">
        <v>3000</v>
      </c>
      <c r="X190" s="10">
        <v>5300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45965</v>
      </c>
      <c r="AK190" s="3">
        <v>0</v>
      </c>
      <c r="AL190" s="3">
        <v>45956</v>
      </c>
      <c r="AM190" s="3">
        <v>45963</v>
      </c>
      <c r="AN190" s="3">
        <v>45964</v>
      </c>
      <c r="AO190" s="3">
        <v>45964</v>
      </c>
      <c r="AP190" s="3">
        <v>45960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7.75" customHeight="1" x14ac:dyDescent="0.45">
      <c r="A191" s="3">
        <v>45916</v>
      </c>
      <c r="B191" s="14" t="s">
        <v>345</v>
      </c>
      <c r="C191" s="9" t="s">
        <v>246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45965</v>
      </c>
      <c r="AK191" s="3">
        <v>0</v>
      </c>
      <c r="AL191" s="3">
        <v>45956</v>
      </c>
      <c r="AM191" s="3">
        <v>45963</v>
      </c>
      <c r="AN191" s="3">
        <v>45964</v>
      </c>
      <c r="AO191" s="3">
        <v>45964</v>
      </c>
      <c r="AP191" s="3">
        <v>45960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345</v>
      </c>
      <c r="C192" s="9" t="s">
        <v>246</v>
      </c>
      <c r="D192" s="13" t="s">
        <v>338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45965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8067.6750000000011</v>
      </c>
      <c r="AB192" s="8">
        <v>0</v>
      </c>
      <c r="AC192" s="8">
        <v>8067.6750000000011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45965</v>
      </c>
      <c r="AK192" s="3">
        <v>0</v>
      </c>
      <c r="AL192" s="3">
        <v>45956</v>
      </c>
      <c r="AM192" s="3">
        <v>45963</v>
      </c>
      <c r="AN192" s="3">
        <v>45964</v>
      </c>
      <c r="AO192" s="3">
        <v>45964</v>
      </c>
      <c r="AP192" s="3">
        <v>45960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635.55350833333341</v>
      </c>
    </row>
    <row r="193" spans="1:56" ht="27.75" customHeight="1" x14ac:dyDescent="0.45">
      <c r="A193" s="3">
        <v>45916</v>
      </c>
      <c r="B193" s="14" t="s">
        <v>345</v>
      </c>
      <c r="C193" s="9" t="s">
        <v>246</v>
      </c>
      <c r="D193" s="13" t="s">
        <v>339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1785</v>
      </c>
      <c r="W193" s="10">
        <v>715</v>
      </c>
      <c r="X193" s="10">
        <v>0</v>
      </c>
      <c r="Y193" s="10">
        <v>750.75</v>
      </c>
      <c r="Z193" s="9" t="s">
        <v>247</v>
      </c>
      <c r="AA193" s="8">
        <v>809.07254999999998</v>
      </c>
      <c r="AB193" s="8">
        <v>809.07254999999998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7.75" customHeight="1" x14ac:dyDescent="0.45">
      <c r="A194" s="3">
        <v>45916</v>
      </c>
      <c r="B194" s="14" t="s">
        <v>345</v>
      </c>
      <c r="C194" s="9" t="s">
        <v>246</v>
      </c>
      <c r="D194" s="13" t="s">
        <v>336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45965</v>
      </c>
      <c r="U194" s="11">
        <v>5000</v>
      </c>
      <c r="V194" s="10">
        <v>5000</v>
      </c>
      <c r="W194" s="10">
        <v>0</v>
      </c>
      <c r="X194" s="10">
        <v>5100</v>
      </c>
      <c r="Y194" s="10">
        <v>0</v>
      </c>
      <c r="Z194" s="9" t="s">
        <v>247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117</v>
      </c>
      <c r="AH194" s="1" t="s">
        <v>74</v>
      </c>
      <c r="AI194" s="1">
        <v>2</v>
      </c>
      <c r="AJ194" s="3">
        <v>45965</v>
      </c>
      <c r="AK194" s="3">
        <v>0</v>
      </c>
      <c r="AL194" s="3">
        <v>45956</v>
      </c>
      <c r="AM194" s="3">
        <v>45963</v>
      </c>
      <c r="AN194" s="3">
        <v>45964</v>
      </c>
      <c r="AO194" s="3">
        <v>45964</v>
      </c>
      <c r="AP194" s="3">
        <v>45960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0</v>
      </c>
    </row>
    <row r="195" spans="1:56" ht="27.75" customHeight="1" x14ac:dyDescent="0.45">
      <c r="A195" s="3">
        <v>45916</v>
      </c>
      <c r="B195" s="14" t="s">
        <v>345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45966</v>
      </c>
      <c r="U195" s="11">
        <v>2500</v>
      </c>
      <c r="V195" s="10">
        <v>2500</v>
      </c>
      <c r="W195" s="10">
        <v>0</v>
      </c>
      <c r="X195" s="10">
        <v>2555</v>
      </c>
      <c r="Y195" s="10">
        <v>0</v>
      </c>
      <c r="Z195" s="9" t="s">
        <v>247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45966</v>
      </c>
      <c r="AK195" s="3">
        <v>0</v>
      </c>
      <c r="AL195" s="3">
        <v>45957</v>
      </c>
      <c r="AM195" s="3">
        <v>45964</v>
      </c>
      <c r="AN195" s="3">
        <v>45965</v>
      </c>
      <c r="AO195" s="3">
        <v>45965</v>
      </c>
      <c r="AP195" s="3">
        <v>45961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0</v>
      </c>
    </row>
    <row r="196" spans="1:56" ht="27.75" customHeight="1" x14ac:dyDescent="0.45">
      <c r="A196" s="3">
        <v>45916</v>
      </c>
      <c r="B196" s="14" t="s">
        <v>345</v>
      </c>
      <c r="C196" s="9" t="s">
        <v>246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45966</v>
      </c>
      <c r="AK196" s="3">
        <v>0</v>
      </c>
      <c r="AL196" s="3">
        <v>45957</v>
      </c>
      <c r="AM196" s="3">
        <v>45964</v>
      </c>
      <c r="AN196" s="3">
        <v>45965</v>
      </c>
      <c r="AO196" s="3">
        <v>45965</v>
      </c>
      <c r="AP196" s="3">
        <v>45961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45966</v>
      </c>
      <c r="U197" s="11">
        <v>10000</v>
      </c>
      <c r="V197" s="10">
        <v>2000</v>
      </c>
      <c r="W197" s="10">
        <v>8000</v>
      </c>
      <c r="X197" s="10">
        <v>2235</v>
      </c>
      <c r="Y197" s="10">
        <v>8153.25</v>
      </c>
      <c r="Z197" s="9" t="s">
        <v>247</v>
      </c>
      <c r="AA197" s="8">
        <v>9225.9731025000001</v>
      </c>
      <c r="AB197" s="8">
        <v>0</v>
      </c>
      <c r="AC197" s="8">
        <v>9225.9731025000001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45966</v>
      </c>
      <c r="AK197" s="3">
        <v>0</v>
      </c>
      <c r="AL197" s="3">
        <v>45957</v>
      </c>
      <c r="AM197" s="3">
        <v>45964</v>
      </c>
      <c r="AN197" s="3">
        <v>45965</v>
      </c>
      <c r="AO197" s="3">
        <v>45965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726.80165885250017</v>
      </c>
    </row>
    <row r="198" spans="1:56" ht="27.75" customHeight="1" x14ac:dyDescent="0.45">
      <c r="A198" s="3">
        <v>45916</v>
      </c>
      <c r="B198" s="14" t="s">
        <v>345</v>
      </c>
      <c r="C198" s="9" t="s">
        <v>246</v>
      </c>
      <c r="D198" s="13" t="s">
        <v>331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45966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45966</v>
      </c>
      <c r="AK198" s="3">
        <v>0</v>
      </c>
      <c r="AL198" s="3">
        <v>45957</v>
      </c>
      <c r="AM198" s="3">
        <v>45964</v>
      </c>
      <c r="AN198" s="3">
        <v>45965</v>
      </c>
      <c r="AO198" s="3">
        <v>45965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345</v>
      </c>
      <c r="C199" s="9" t="s">
        <v>246</v>
      </c>
      <c r="D199" s="13" t="s">
        <v>428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2500</v>
      </c>
      <c r="V199" s="10">
        <v>2500</v>
      </c>
      <c r="W199" s="10">
        <v>0</v>
      </c>
      <c r="X199" s="10">
        <v>2600</v>
      </c>
      <c r="Y199" s="10">
        <v>0</v>
      </c>
      <c r="Z199" s="9" t="s">
        <v>247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0</v>
      </c>
    </row>
    <row r="200" spans="1:56" ht="27.75" customHeight="1" x14ac:dyDescent="0.45">
      <c r="A200" s="3">
        <v>45916</v>
      </c>
      <c r="B200" s="14" t="s">
        <v>345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247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45968</v>
      </c>
      <c r="AK200" s="3">
        <v>0</v>
      </c>
      <c r="AL200" s="3">
        <v>45959</v>
      </c>
      <c r="AM200" s="3">
        <v>45966</v>
      </c>
      <c r="AN200" s="3">
        <v>45967</v>
      </c>
      <c r="AO200" s="3">
        <v>45967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345</v>
      </c>
      <c r="C201" s="9" t="s">
        <v>246</v>
      </c>
      <c r="D201" s="13" t="s">
        <v>336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45968</v>
      </c>
      <c r="U201" s="11">
        <v>10000</v>
      </c>
      <c r="V201" s="10">
        <v>10000</v>
      </c>
      <c r="W201" s="10">
        <v>0</v>
      </c>
      <c r="X201" s="10">
        <v>10200</v>
      </c>
      <c r="Y201" s="10">
        <v>0</v>
      </c>
      <c r="Z201" s="9" t="s">
        <v>247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45968</v>
      </c>
      <c r="AK201" s="3">
        <v>0</v>
      </c>
      <c r="AL201" s="3">
        <v>45959</v>
      </c>
      <c r="AM201" s="3">
        <v>45966</v>
      </c>
      <c r="AN201" s="3">
        <v>45967</v>
      </c>
      <c r="AO201" s="3">
        <v>45967</v>
      </c>
      <c r="AP201" s="3">
        <v>45963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0</v>
      </c>
    </row>
    <row r="202" spans="1:56" ht="27.75" customHeight="1" x14ac:dyDescent="0.45">
      <c r="A202" s="3">
        <v>45916</v>
      </c>
      <c r="B202" s="14" t="s">
        <v>345</v>
      </c>
      <c r="C202" s="9" t="s">
        <v>246</v>
      </c>
      <c r="D202" s="13" t="s">
        <v>333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45968</v>
      </c>
      <c r="AK202" s="3">
        <v>0</v>
      </c>
      <c r="AL202" s="3">
        <v>45959</v>
      </c>
      <c r="AM202" s="3">
        <v>45966</v>
      </c>
      <c r="AN202" s="3">
        <v>45967</v>
      </c>
      <c r="AO202" s="3">
        <v>45967</v>
      </c>
      <c r="AP202" s="3">
        <v>45963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345</v>
      </c>
      <c r="C203" s="9" t="s">
        <v>246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45968</v>
      </c>
      <c r="U203" s="11">
        <v>5500</v>
      </c>
      <c r="V203" s="10">
        <v>5500</v>
      </c>
      <c r="W203" s="10">
        <v>0</v>
      </c>
      <c r="X203" s="10">
        <v>5997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45968</v>
      </c>
      <c r="AK203" s="3">
        <v>0</v>
      </c>
      <c r="AL203" s="3">
        <v>45959</v>
      </c>
      <c r="AM203" s="3">
        <v>45966</v>
      </c>
      <c r="AN203" s="3">
        <v>45967</v>
      </c>
      <c r="AO203" s="3">
        <v>45967</v>
      </c>
      <c r="AP203" s="3">
        <v>45963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7.75" customHeight="1" x14ac:dyDescent="0.45">
      <c r="A204" s="3">
        <v>45916</v>
      </c>
      <c r="B204" s="14" t="s">
        <v>345</v>
      </c>
      <c r="C204" s="9" t="s">
        <v>246</v>
      </c>
      <c r="D204" s="13" t="s">
        <v>330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247</v>
      </c>
      <c r="AA204" s="8">
        <v>2828.9250000000002</v>
      </c>
      <c r="AB204" s="8">
        <v>2828.9250000000002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45968</v>
      </c>
      <c r="AK204" s="3">
        <v>0</v>
      </c>
      <c r="AL204" s="3">
        <v>45959</v>
      </c>
      <c r="AM204" s="3">
        <v>45966</v>
      </c>
      <c r="AN204" s="3">
        <v>45967</v>
      </c>
      <c r="AO204" s="3">
        <v>45967</v>
      </c>
      <c r="AP204" s="3">
        <v>45963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0</v>
      </c>
    </row>
    <row r="205" spans="1:56" ht="27.75" customHeight="1" x14ac:dyDescent="0.45">
      <c r="A205" s="3">
        <v>45916</v>
      </c>
      <c r="B205" s="14" t="s">
        <v>345</v>
      </c>
      <c r="C205" s="9" t="s">
        <v>246</v>
      </c>
      <c r="D205" s="13">
        <v>932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2500</v>
      </c>
      <c r="V205" s="10">
        <v>2115</v>
      </c>
      <c r="W205" s="10">
        <v>385</v>
      </c>
      <c r="X205" s="10">
        <v>2550</v>
      </c>
      <c r="Y205" s="10">
        <v>0</v>
      </c>
      <c r="Z205" s="9" t="s">
        <v>247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0</v>
      </c>
    </row>
    <row r="206" spans="1:56" ht="27.75" customHeight="1" x14ac:dyDescent="0.45">
      <c r="A206" s="3">
        <v>45916</v>
      </c>
      <c r="B206" s="14" t="s">
        <v>345</v>
      </c>
      <c r="C206" s="9" t="s">
        <v>246</v>
      </c>
      <c r="D206" s="13" t="s">
        <v>343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345</v>
      </c>
      <c r="C207" s="9" t="s">
        <v>246</v>
      </c>
      <c r="D207" s="13" t="s">
        <v>338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45971</v>
      </c>
      <c r="AK207" s="3">
        <v>0</v>
      </c>
      <c r="AL207" s="3">
        <v>45962</v>
      </c>
      <c r="AM207" s="3">
        <v>45969</v>
      </c>
      <c r="AN207" s="3">
        <v>45970</v>
      </c>
      <c r="AO207" s="3">
        <v>45970</v>
      </c>
      <c r="AP207" s="3">
        <v>45966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345</v>
      </c>
      <c r="C208" s="9" t="s">
        <v>246</v>
      </c>
      <c r="D208" s="13" t="s">
        <v>336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45971</v>
      </c>
      <c r="U208" s="11">
        <v>5000</v>
      </c>
      <c r="V208" s="10">
        <v>5000</v>
      </c>
      <c r="W208" s="10">
        <v>0</v>
      </c>
      <c r="X208" s="10">
        <v>5050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45971</v>
      </c>
      <c r="AK208" s="3">
        <v>0</v>
      </c>
      <c r="AL208" s="3">
        <v>45962</v>
      </c>
      <c r="AM208" s="3">
        <v>45969</v>
      </c>
      <c r="AN208" s="3">
        <v>45970</v>
      </c>
      <c r="AO208" s="3">
        <v>45970</v>
      </c>
      <c r="AP208" s="3">
        <v>45966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7.75" customHeight="1" x14ac:dyDescent="0.45">
      <c r="A209" s="3">
        <v>45916</v>
      </c>
      <c r="B209" s="14" t="s">
        <v>345</v>
      </c>
      <c r="C209" s="9" t="s">
        <v>246</v>
      </c>
      <c r="D209" s="13" t="s">
        <v>333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247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45971</v>
      </c>
      <c r="AK209" s="3">
        <v>0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891.42570000000023</v>
      </c>
    </row>
    <row r="210" spans="1:56" ht="27.75" customHeight="1" x14ac:dyDescent="0.45">
      <c r="A210" s="3">
        <v>45916</v>
      </c>
      <c r="B210" s="14" t="s">
        <v>345</v>
      </c>
      <c r="C210" s="9" t="s">
        <v>246</v>
      </c>
      <c r="D210" s="13" t="s">
        <v>334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45971</v>
      </c>
      <c r="AK210" s="3">
        <v>0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345</v>
      </c>
      <c r="C211" s="9" t="s">
        <v>246</v>
      </c>
      <c r="D211" s="13" t="s">
        <v>335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45971</v>
      </c>
      <c r="AK211" s="3">
        <v>0</v>
      </c>
      <c r="AL211" s="3">
        <v>45962</v>
      </c>
      <c r="AM211" s="3">
        <v>45969</v>
      </c>
      <c r="AN211" s="3">
        <v>45970</v>
      </c>
      <c r="AO211" s="3">
        <v>45970</v>
      </c>
      <c r="AP211" s="3">
        <v>45966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7.75" customHeight="1" x14ac:dyDescent="0.45">
      <c r="A212" s="3">
        <v>45916</v>
      </c>
      <c r="B212" s="14" t="s">
        <v>345</v>
      </c>
      <c r="C212" s="9" t="s">
        <v>246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5000</v>
      </c>
      <c r="V212" s="10">
        <v>5100</v>
      </c>
      <c r="W212" s="10">
        <v>0</v>
      </c>
      <c r="X212" s="10">
        <v>5373</v>
      </c>
      <c r="Y212" s="10">
        <v>0</v>
      </c>
      <c r="Z212" s="9" t="s">
        <v>247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0</v>
      </c>
    </row>
    <row r="213" spans="1:56" ht="27.75" customHeight="1" x14ac:dyDescent="0.45">
      <c r="A213" s="3">
        <v>45916</v>
      </c>
      <c r="B213" s="14" t="s">
        <v>345</v>
      </c>
      <c r="C213" s="9" t="s">
        <v>246</v>
      </c>
      <c r="D213" s="13">
        <v>931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45972</v>
      </c>
      <c r="U213" s="11">
        <v>2500</v>
      </c>
      <c r="V213" s="10">
        <v>2500</v>
      </c>
      <c r="W213" s="10">
        <v>0</v>
      </c>
      <c r="X213" s="10">
        <v>2555</v>
      </c>
      <c r="Y213" s="10">
        <v>0</v>
      </c>
      <c r="Z213" s="9" t="s">
        <v>247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45972</v>
      </c>
      <c r="AK213" s="3">
        <v>0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7.75" customHeight="1" x14ac:dyDescent="0.45">
      <c r="A214" s="3">
        <v>45916</v>
      </c>
      <c r="B214" s="14" t="s">
        <v>345</v>
      </c>
      <c r="C214" s="9" t="s">
        <v>246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247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45972</v>
      </c>
      <c r="AK214" s="3">
        <v>0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345</v>
      </c>
      <c r="C215" s="9" t="s">
        <v>246</v>
      </c>
      <c r="D215" s="13" t="s">
        <v>336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45972</v>
      </c>
      <c r="U215" s="11">
        <v>5000</v>
      </c>
      <c r="V215" s="10">
        <v>5000</v>
      </c>
      <c r="W215" s="10">
        <v>0</v>
      </c>
      <c r="X215" s="10">
        <v>5050</v>
      </c>
      <c r="Y215" s="10">
        <v>0</v>
      </c>
      <c r="Z215" s="9" t="s">
        <v>247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45972</v>
      </c>
      <c r="AK215" s="3">
        <v>0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0</v>
      </c>
    </row>
    <row r="216" spans="1:56" ht="27.75" customHeight="1" x14ac:dyDescent="0.45">
      <c r="A216" s="3">
        <v>45916</v>
      </c>
      <c r="B216" s="14" t="s">
        <v>345</v>
      </c>
      <c r="C216" s="9" t="s">
        <v>246</v>
      </c>
      <c r="D216" s="13" t="s">
        <v>595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45972</v>
      </c>
      <c r="U216" s="11">
        <v>3500</v>
      </c>
      <c r="V216" s="10">
        <v>0</v>
      </c>
      <c r="W216" s="10">
        <v>3500</v>
      </c>
      <c r="X216" s="10">
        <v>0</v>
      </c>
      <c r="Y216" s="10">
        <v>3675</v>
      </c>
      <c r="Z216" s="9" t="s">
        <v>247</v>
      </c>
      <c r="AA216" s="8">
        <v>3862.7049999999999</v>
      </c>
      <c r="AB216" s="8">
        <v>0</v>
      </c>
      <c r="AC216" s="8">
        <v>3862.7049999999999</v>
      </c>
      <c r="AD216" s="8">
        <v>0</v>
      </c>
      <c r="AE216" s="8">
        <v>0</v>
      </c>
      <c r="AF216" s="8">
        <v>0</v>
      </c>
      <c r="AG216" s="1" t="s">
        <v>115</v>
      </c>
      <c r="AH216" s="1" t="s">
        <v>74</v>
      </c>
      <c r="AI216" s="1">
        <v>2</v>
      </c>
      <c r="AJ216" s="3">
        <v>45972</v>
      </c>
      <c r="AK216" s="3">
        <v>0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304.29531611111116</v>
      </c>
    </row>
    <row r="217" spans="1:56" ht="27.75" customHeight="1" x14ac:dyDescent="0.45">
      <c r="A217" s="3">
        <v>45916</v>
      </c>
      <c r="B217" s="14" t="s">
        <v>345</v>
      </c>
      <c r="C217" s="9" t="s">
        <v>246</v>
      </c>
      <c r="D217" s="13">
        <v>959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247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45972</v>
      </c>
      <c r="AK217" s="3">
        <v>0</v>
      </c>
      <c r="AL217" s="3">
        <v>45963</v>
      </c>
      <c r="AM217" s="3">
        <v>45970</v>
      </c>
      <c r="AN217" s="3">
        <v>45971</v>
      </c>
      <c r="AO217" s="3">
        <v>45971</v>
      </c>
      <c r="AP217" s="3">
        <v>45967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345</v>
      </c>
      <c r="C218" s="9" t="s">
        <v>246</v>
      </c>
      <c r="D218" s="13" t="s">
        <v>428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45974</v>
      </c>
      <c r="U218" s="11">
        <v>2500</v>
      </c>
      <c r="V218" s="10">
        <v>2500</v>
      </c>
      <c r="W218" s="10">
        <v>0</v>
      </c>
      <c r="X218" s="10">
        <v>2600</v>
      </c>
      <c r="Y218" s="10">
        <v>0</v>
      </c>
      <c r="Z218" s="9" t="s">
        <v>247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45974</v>
      </c>
      <c r="AK218" s="3">
        <v>0</v>
      </c>
      <c r="AL218" s="3">
        <v>45965</v>
      </c>
      <c r="AM218" s="3">
        <v>45972</v>
      </c>
      <c r="AN218" s="3">
        <v>45973</v>
      </c>
      <c r="AO218" s="3">
        <v>45973</v>
      </c>
      <c r="AP218" s="3">
        <v>45969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0</v>
      </c>
    </row>
    <row r="219" spans="1:56" ht="27.75" customHeight="1" x14ac:dyDescent="0.45">
      <c r="A219" s="3">
        <v>45916</v>
      </c>
      <c r="B219" s="14" t="s">
        <v>345</v>
      </c>
      <c r="C219" s="9" t="s">
        <v>246</v>
      </c>
      <c r="D219" s="13" t="s">
        <v>600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45974</v>
      </c>
      <c r="U219" s="11">
        <v>2500</v>
      </c>
      <c r="V219" s="10">
        <v>0</v>
      </c>
      <c r="W219" s="10">
        <v>2500</v>
      </c>
      <c r="X219" s="10">
        <v>2550</v>
      </c>
      <c r="Y219" s="10">
        <v>0</v>
      </c>
      <c r="Z219" s="9" t="s">
        <v>247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45974</v>
      </c>
      <c r="AK219" s="3">
        <v>0</v>
      </c>
      <c r="AL219" s="3">
        <v>45965</v>
      </c>
      <c r="AM219" s="3">
        <v>45972</v>
      </c>
      <c r="AN219" s="3">
        <v>45973</v>
      </c>
      <c r="AO219" s="3">
        <v>45973</v>
      </c>
      <c r="AP219" s="3">
        <v>45969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0</v>
      </c>
    </row>
    <row r="220" spans="1:56" ht="27.75" customHeight="1" x14ac:dyDescent="0.45">
      <c r="A220" s="3">
        <v>45916</v>
      </c>
      <c r="B220" s="14" t="s">
        <v>345</v>
      </c>
      <c r="C220" s="9" t="s">
        <v>246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45974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247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45974</v>
      </c>
      <c r="AK220" s="3">
        <v>0</v>
      </c>
      <c r="AL220" s="3">
        <v>45965</v>
      </c>
      <c r="AM220" s="3">
        <v>45972</v>
      </c>
      <c r="AN220" s="3">
        <v>45973</v>
      </c>
      <c r="AO220" s="3">
        <v>45973</v>
      </c>
      <c r="AP220" s="3">
        <v>45969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847.40467777777781</v>
      </c>
    </row>
    <row r="221" spans="1:56" ht="27.75" customHeight="1" x14ac:dyDescent="0.45">
      <c r="A221" s="3">
        <v>45916</v>
      </c>
      <c r="B221" s="14" t="s">
        <v>345</v>
      </c>
      <c r="C221" s="9" t="s">
        <v>246</v>
      </c>
      <c r="D221" s="13">
        <v>39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45974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247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45974</v>
      </c>
      <c r="AK221" s="3">
        <v>0</v>
      </c>
      <c r="AL221" s="3">
        <v>45965</v>
      </c>
      <c r="AM221" s="3">
        <v>45972</v>
      </c>
      <c r="AN221" s="3">
        <v>45973</v>
      </c>
      <c r="AO221" s="3">
        <v>45973</v>
      </c>
      <c r="AP221" s="3">
        <v>45969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345</v>
      </c>
      <c r="C222" s="9" t="s">
        <v>246</v>
      </c>
      <c r="D222" s="13" t="s">
        <v>331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45974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247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45974</v>
      </c>
      <c r="AK222" s="3">
        <v>0</v>
      </c>
      <c r="AL222" s="3">
        <v>45965</v>
      </c>
      <c r="AM222" s="3">
        <v>45972</v>
      </c>
      <c r="AN222" s="3">
        <v>45973</v>
      </c>
      <c r="AO222" s="3">
        <v>45973</v>
      </c>
      <c r="AP222" s="3">
        <v>45969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222.85642500000006</v>
      </c>
    </row>
    <row r="223" spans="1:56" ht="27.75" customHeight="1" x14ac:dyDescent="0.45">
      <c r="A223" s="3">
        <v>45916</v>
      </c>
      <c r="B223" s="14" t="s">
        <v>345</v>
      </c>
      <c r="C223" s="9" t="s">
        <v>246</v>
      </c>
      <c r="D223" s="13" t="s">
        <v>338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45975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247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45975</v>
      </c>
      <c r="AK223" s="3">
        <v>0</v>
      </c>
      <c r="AL223" s="3">
        <v>45966</v>
      </c>
      <c r="AM223" s="3">
        <v>45973</v>
      </c>
      <c r="AN223" s="3">
        <v>45974</v>
      </c>
      <c r="AO223" s="3">
        <v>45974</v>
      </c>
      <c r="AP223" s="3">
        <v>45970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345</v>
      </c>
      <c r="C224" s="9" t="s">
        <v>246</v>
      </c>
      <c r="D224" s="13" t="s">
        <v>336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45975</v>
      </c>
      <c r="U224" s="11">
        <v>5000</v>
      </c>
      <c r="V224" s="10">
        <v>5000</v>
      </c>
      <c r="W224" s="10">
        <v>0</v>
      </c>
      <c r="X224" s="10">
        <v>6400</v>
      </c>
      <c r="Y224" s="10">
        <v>0</v>
      </c>
      <c r="Z224" s="9" t="s">
        <v>247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45975</v>
      </c>
      <c r="AK224" s="3">
        <v>0</v>
      </c>
      <c r="AL224" s="3">
        <v>45966</v>
      </c>
      <c r="AM224" s="3">
        <v>45973</v>
      </c>
      <c r="AN224" s="3">
        <v>45974</v>
      </c>
      <c r="AO224" s="3">
        <v>45974</v>
      </c>
      <c r="AP224" s="3">
        <v>45970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0</v>
      </c>
    </row>
    <row r="225" spans="1:56" ht="27.75" customHeight="1" x14ac:dyDescent="0.45">
      <c r="A225" s="3">
        <v>45916</v>
      </c>
      <c r="B225" s="14" t="s">
        <v>345</v>
      </c>
      <c r="C225" s="9" t="s">
        <v>246</v>
      </c>
      <c r="D225" s="13" t="s">
        <v>337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45975</v>
      </c>
      <c r="U225" s="11">
        <v>5000</v>
      </c>
      <c r="V225" s="10">
        <v>5000</v>
      </c>
      <c r="W225" s="10">
        <v>0</v>
      </c>
      <c r="X225" s="10">
        <v>5100</v>
      </c>
      <c r="Y225" s="10">
        <v>0</v>
      </c>
      <c r="Z225" s="9" t="s">
        <v>247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0</v>
      </c>
    </row>
    <row r="226" spans="1:56" ht="27.75" customHeight="1" x14ac:dyDescent="0.45">
      <c r="A226" s="3">
        <v>45916</v>
      </c>
      <c r="B226" s="14" t="s">
        <v>345</v>
      </c>
      <c r="C226" s="9" t="s">
        <v>246</v>
      </c>
      <c r="D226" s="13" t="s">
        <v>333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45975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247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45975</v>
      </c>
      <c r="AK226" s="3">
        <v>0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345</v>
      </c>
      <c r="C227" s="9" t="s">
        <v>246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45975</v>
      </c>
      <c r="U227" s="11">
        <v>7500</v>
      </c>
      <c r="V227" s="10">
        <v>0</v>
      </c>
      <c r="W227" s="10">
        <v>7500</v>
      </c>
      <c r="X227" s="10">
        <v>0</v>
      </c>
      <c r="Y227" s="10">
        <v>7875</v>
      </c>
      <c r="Z227" s="9" t="s">
        <v>247</v>
      </c>
      <c r="AA227" s="8">
        <v>8486.7750000000015</v>
      </c>
      <c r="AB227" s="8">
        <v>0</v>
      </c>
      <c r="AC227" s="8">
        <v>8486.7750000000015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45975</v>
      </c>
      <c r="AK227" s="3">
        <v>0</v>
      </c>
      <c r="AL227" s="3">
        <v>45966</v>
      </c>
      <c r="AM227" s="3">
        <v>45973</v>
      </c>
      <c r="AN227" s="3">
        <v>45974</v>
      </c>
      <c r="AO227" s="3">
        <v>45974</v>
      </c>
      <c r="AP227" s="3">
        <v>45970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668.56927500000018</v>
      </c>
    </row>
    <row r="228" spans="1:56" ht="27.75" customHeight="1" x14ac:dyDescent="0.45">
      <c r="A228" s="3">
        <v>45916</v>
      </c>
      <c r="B228" s="14" t="s">
        <v>345</v>
      </c>
      <c r="C228" s="9" t="s">
        <v>246</v>
      </c>
      <c r="D228" s="13" t="s">
        <v>343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247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445.71285000000012</v>
      </c>
    </row>
    <row r="229" spans="1:56" ht="27.75" customHeight="1" x14ac:dyDescent="0.45">
      <c r="A229" s="3">
        <v>45916</v>
      </c>
      <c r="B229" s="14" t="s">
        <v>345</v>
      </c>
      <c r="C229" s="9" t="s">
        <v>246</v>
      </c>
      <c r="D229" s="13" t="s">
        <v>336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247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423.7023388888889</v>
      </c>
    </row>
    <row r="230" spans="1:56" ht="27.75" customHeight="1" x14ac:dyDescent="0.45">
      <c r="A230" s="3">
        <v>45916</v>
      </c>
      <c r="B230" s="14" t="s">
        <v>345</v>
      </c>
      <c r="C230" s="9" t="s">
        <v>246</v>
      </c>
      <c r="D230" s="13">
        <v>932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45978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247</v>
      </c>
      <c r="AA230" s="8">
        <v>2759.0749999999998</v>
      </c>
      <c r="AB230" s="8">
        <v>0</v>
      </c>
      <c r="AC230" s="8">
        <v>2759.0749999999998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45978</v>
      </c>
      <c r="AK230" s="3">
        <v>0</v>
      </c>
      <c r="AL230" s="3">
        <v>45969</v>
      </c>
      <c r="AM230" s="3">
        <v>45976</v>
      </c>
      <c r="AN230" s="3">
        <v>45977</v>
      </c>
      <c r="AO230" s="3">
        <v>45977</v>
      </c>
      <c r="AP230" s="3">
        <v>45973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217.3537972222222</v>
      </c>
    </row>
    <row r="231" spans="1:56" ht="27.75" customHeight="1" x14ac:dyDescent="0.45">
      <c r="A231" s="3">
        <v>45916</v>
      </c>
      <c r="B231" s="14" t="s">
        <v>345</v>
      </c>
      <c r="C231" s="9" t="s">
        <v>246</v>
      </c>
      <c r="D231" s="13" t="s">
        <v>333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45978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247</v>
      </c>
      <c r="AA231" s="8">
        <v>11315.7</v>
      </c>
      <c r="AB231" s="8">
        <v>0</v>
      </c>
      <c r="AC231" s="8">
        <v>11315.7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45978</v>
      </c>
      <c r="AK231" s="3">
        <v>0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891.42570000000023</v>
      </c>
    </row>
    <row r="232" spans="1:56" ht="27.75" customHeight="1" x14ac:dyDescent="0.45">
      <c r="A232" s="3">
        <v>45916</v>
      </c>
      <c r="B232" s="14" t="s">
        <v>345</v>
      </c>
      <c r="C232" s="9" t="s">
        <v>246</v>
      </c>
      <c r="D232" s="13" t="s">
        <v>334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45978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247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45978</v>
      </c>
      <c r="AK232" s="3">
        <v>0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445.71285000000012</v>
      </c>
    </row>
    <row r="233" spans="1:56" ht="27.75" customHeight="1" x14ac:dyDescent="0.45">
      <c r="A233" s="3">
        <v>45916</v>
      </c>
      <c r="B233" s="14" t="s">
        <v>345</v>
      </c>
      <c r="C233" s="9" t="s">
        <v>246</v>
      </c>
      <c r="D233" s="13" t="s">
        <v>330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45978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247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45978</v>
      </c>
      <c r="AK233" s="3">
        <v>0</v>
      </c>
      <c r="AL233" s="3">
        <v>45969</v>
      </c>
      <c r="AM233" s="3">
        <v>45976</v>
      </c>
      <c r="AN233" s="3">
        <v>45977</v>
      </c>
      <c r="AO233" s="3">
        <v>45977</v>
      </c>
      <c r="AP233" s="3">
        <v>45973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222.85642500000006</v>
      </c>
    </row>
    <row r="234" spans="1:56" ht="27.75" customHeight="1" x14ac:dyDescent="0.45">
      <c r="A234" s="3">
        <v>45916</v>
      </c>
      <c r="B234" s="14" t="s">
        <v>345</v>
      </c>
      <c r="C234" s="9" t="s">
        <v>246</v>
      </c>
      <c r="D234" s="13" t="s">
        <v>339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45978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247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45978</v>
      </c>
      <c r="AK234" s="3">
        <v>0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45973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345</v>
      </c>
      <c r="C235" s="9" t="s">
        <v>246</v>
      </c>
      <c r="D235" s="13">
        <v>931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45979</v>
      </c>
      <c r="U235" s="11">
        <v>2500</v>
      </c>
      <c r="V235" s="10">
        <v>2270</v>
      </c>
      <c r="W235" s="10">
        <v>230</v>
      </c>
      <c r="X235" s="10">
        <v>2555</v>
      </c>
      <c r="Y235" s="10">
        <v>0</v>
      </c>
      <c r="Z235" s="9" t="s">
        <v>247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45979</v>
      </c>
      <c r="AK235" s="3">
        <v>0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0</v>
      </c>
    </row>
    <row r="236" spans="1:56" ht="27.75" customHeight="1" x14ac:dyDescent="0.45">
      <c r="A236" s="3">
        <v>45916</v>
      </c>
      <c r="B236" s="14" t="s">
        <v>345</v>
      </c>
      <c r="C236" s="9" t="s">
        <v>246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45979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247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45979</v>
      </c>
      <c r="AK236" s="3">
        <v>0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345</v>
      </c>
      <c r="C237" s="9" t="s">
        <v>246</v>
      </c>
      <c r="D237" s="13" t="s">
        <v>338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45979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247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45979</v>
      </c>
      <c r="AK237" s="3">
        <v>0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345</v>
      </c>
      <c r="C238" s="9" t="s">
        <v>246</v>
      </c>
      <c r="D238" s="13" t="s">
        <v>331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45979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247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45979</v>
      </c>
      <c r="AK238" s="3">
        <v>0</v>
      </c>
      <c r="AL238" s="3">
        <v>45970</v>
      </c>
      <c r="AM238" s="3">
        <v>45977</v>
      </c>
      <c r="AN238" s="3">
        <v>45978</v>
      </c>
      <c r="AO238" s="3">
        <v>45978</v>
      </c>
      <c r="AP238" s="3">
        <v>45974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222.85642500000006</v>
      </c>
    </row>
    <row r="239" spans="1:56" ht="27.75" customHeight="1" x14ac:dyDescent="0.45">
      <c r="A239" s="3">
        <v>45916</v>
      </c>
      <c r="B239" s="14" t="s">
        <v>345</v>
      </c>
      <c r="C239" s="9" t="s">
        <v>246</v>
      </c>
      <c r="D239" s="13" t="s">
        <v>428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45980</v>
      </c>
      <c r="U239" s="11">
        <v>2500</v>
      </c>
      <c r="V239" s="10">
        <v>2500</v>
      </c>
      <c r="W239" s="10">
        <v>0</v>
      </c>
      <c r="X239" s="10">
        <v>2600</v>
      </c>
      <c r="Y239" s="10">
        <v>0</v>
      </c>
      <c r="Z239" s="9" t="s">
        <v>247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45980</v>
      </c>
      <c r="AK239" s="3">
        <v>0</v>
      </c>
      <c r="AL239" s="3">
        <v>45971</v>
      </c>
      <c r="AM239" s="3">
        <v>45978</v>
      </c>
      <c r="AN239" s="3">
        <v>45979</v>
      </c>
      <c r="AO239" s="3">
        <v>45979</v>
      </c>
      <c r="AP239" s="3">
        <v>45975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0</v>
      </c>
    </row>
    <row r="240" spans="1:56" ht="27.75" customHeight="1" x14ac:dyDescent="0.45">
      <c r="A240" s="3">
        <v>45916</v>
      </c>
      <c r="B240" s="14" t="s">
        <v>345</v>
      </c>
      <c r="C240" s="9" t="s">
        <v>246</v>
      </c>
      <c r="D240" s="13" t="s">
        <v>336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45980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247</v>
      </c>
      <c r="AA240" s="8">
        <v>10756.900000000001</v>
      </c>
      <c r="AB240" s="8">
        <v>0</v>
      </c>
      <c r="AC240" s="8">
        <v>10756.900000000001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74</v>
      </c>
      <c r="AI240" s="1">
        <v>2</v>
      </c>
      <c r="AJ240" s="3">
        <v>45980</v>
      </c>
      <c r="AK240" s="3">
        <v>0</v>
      </c>
      <c r="AL240" s="3">
        <v>45971</v>
      </c>
      <c r="AM240" s="3">
        <v>45978</v>
      </c>
      <c r="AN240" s="3">
        <v>45979</v>
      </c>
      <c r="AO240" s="3">
        <v>45979</v>
      </c>
      <c r="AP240" s="3">
        <v>45975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847.40467777777781</v>
      </c>
    </row>
    <row r="241" spans="1:56" ht="27.75" customHeight="1" x14ac:dyDescent="0.45">
      <c r="A241" s="3">
        <v>45916</v>
      </c>
      <c r="B241" s="14" t="s">
        <v>345</v>
      </c>
      <c r="C241" s="9" t="s">
        <v>246</v>
      </c>
      <c r="D241" s="13" t="s">
        <v>341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247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45980</v>
      </c>
      <c r="AK241" s="3">
        <v>0</v>
      </c>
      <c r="AL241" s="3">
        <v>45971</v>
      </c>
      <c r="AM241" s="3">
        <v>45978</v>
      </c>
      <c r="AN241" s="3">
        <v>45979</v>
      </c>
      <c r="AO241" s="3">
        <v>45979</v>
      </c>
      <c r="AP241" s="3">
        <v>45975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434.7075944444444</v>
      </c>
    </row>
    <row r="242" spans="1:56" ht="27.75" customHeight="1" x14ac:dyDescent="0.45">
      <c r="A242" s="3">
        <v>45916</v>
      </c>
      <c r="B242" s="14" t="s">
        <v>345</v>
      </c>
      <c r="C242" s="9" t="s">
        <v>246</v>
      </c>
      <c r="D242" s="13" t="s">
        <v>333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247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45980</v>
      </c>
      <c r="AK242" s="3">
        <v>0</v>
      </c>
      <c r="AL242" s="3">
        <v>45971</v>
      </c>
      <c r="AM242" s="3">
        <v>45978</v>
      </c>
      <c r="AN242" s="3">
        <v>45979</v>
      </c>
      <c r="AO242" s="3">
        <v>45979</v>
      </c>
      <c r="AP242" s="3">
        <v>45975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445.71285000000012</v>
      </c>
    </row>
    <row r="243" spans="1:56" ht="27.75" customHeight="1" x14ac:dyDescent="0.45">
      <c r="A243" s="3">
        <v>45916</v>
      </c>
      <c r="B243" s="14" t="s">
        <v>345</v>
      </c>
      <c r="C243" s="9" t="s">
        <v>246</v>
      </c>
      <c r="D243" s="13" t="s">
        <v>600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45981</v>
      </c>
      <c r="U243" s="11">
        <v>2500</v>
      </c>
      <c r="V243" s="10">
        <v>0</v>
      </c>
      <c r="W243" s="10">
        <v>2500</v>
      </c>
      <c r="X243" s="10">
        <v>2550</v>
      </c>
      <c r="Y243" s="10">
        <v>0</v>
      </c>
      <c r="Z243" s="9" t="s">
        <v>247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45981</v>
      </c>
      <c r="AK243" s="3">
        <v>0</v>
      </c>
      <c r="AL243" s="3">
        <v>45972</v>
      </c>
      <c r="AM243" s="3">
        <v>45979</v>
      </c>
      <c r="AN243" s="3">
        <v>45980</v>
      </c>
      <c r="AO243" s="3">
        <v>45980</v>
      </c>
      <c r="AP243" s="3">
        <v>45976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0</v>
      </c>
    </row>
    <row r="244" spans="1:56" ht="27.75" customHeight="1" x14ac:dyDescent="0.45">
      <c r="A244" s="3">
        <v>45916</v>
      </c>
      <c r="B244" s="14" t="s">
        <v>345</v>
      </c>
      <c r="C244" s="9" t="s">
        <v>246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247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45981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847.40467777777781</v>
      </c>
    </row>
    <row r="245" spans="1:56" ht="27.75" customHeight="1" x14ac:dyDescent="0.45">
      <c r="A245" s="3">
        <v>45916</v>
      </c>
      <c r="B245" s="14" t="s">
        <v>345</v>
      </c>
      <c r="C245" s="9" t="s">
        <v>246</v>
      </c>
      <c r="D245" s="13">
        <v>959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45981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247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45981</v>
      </c>
      <c r="AK245" s="3">
        <v>0</v>
      </c>
      <c r="AL245" s="3">
        <v>45972</v>
      </c>
      <c r="AM245" s="3">
        <v>45979</v>
      </c>
      <c r="AN245" s="3">
        <v>45980</v>
      </c>
      <c r="AO245" s="3">
        <v>45980</v>
      </c>
      <c r="AP245" s="3">
        <v>45976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217.3537972222222</v>
      </c>
    </row>
    <row r="246" spans="1:56" ht="27.75" customHeight="1" x14ac:dyDescent="0.45">
      <c r="A246" s="3">
        <v>45916</v>
      </c>
      <c r="B246" s="14" t="s">
        <v>345</v>
      </c>
      <c r="C246" s="9" t="s">
        <v>246</v>
      </c>
      <c r="D246" s="13" t="s">
        <v>334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45981</v>
      </c>
      <c r="U246" s="11">
        <v>7500</v>
      </c>
      <c r="V246" s="10">
        <v>0</v>
      </c>
      <c r="W246" s="10">
        <v>7500</v>
      </c>
      <c r="X246" s="10">
        <v>0</v>
      </c>
      <c r="Y246" s="10">
        <v>7875</v>
      </c>
      <c r="Z246" s="9" t="s">
        <v>247</v>
      </c>
      <c r="AA246" s="8">
        <v>8486.7750000000015</v>
      </c>
      <c r="AB246" s="8">
        <v>0</v>
      </c>
      <c r="AC246" s="8">
        <v>8486.7750000000015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45981</v>
      </c>
      <c r="AK246" s="3">
        <v>0</v>
      </c>
      <c r="AL246" s="3">
        <v>45972</v>
      </c>
      <c r="AM246" s="3">
        <v>45979</v>
      </c>
      <c r="AN246" s="3">
        <v>45980</v>
      </c>
      <c r="AO246" s="3">
        <v>45980</v>
      </c>
      <c r="AP246" s="3">
        <v>45976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668.56927500000018</v>
      </c>
    </row>
    <row r="247" spans="1:56" ht="27.75" customHeight="1" x14ac:dyDescent="0.45">
      <c r="A247" s="3">
        <v>45916</v>
      </c>
      <c r="B247" s="14" t="s">
        <v>345</v>
      </c>
      <c r="C247" s="9" t="s">
        <v>246</v>
      </c>
      <c r="D247" s="13">
        <v>21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45982</v>
      </c>
      <c r="U247" s="11">
        <v>2500</v>
      </c>
      <c r="V247" s="10">
        <v>1907</v>
      </c>
      <c r="W247" s="10">
        <v>593</v>
      </c>
      <c r="X247" s="10">
        <v>2686</v>
      </c>
      <c r="Y247" s="10">
        <v>0</v>
      </c>
      <c r="Z247" s="9" t="s">
        <v>247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45982</v>
      </c>
      <c r="AK247" s="3">
        <v>0</v>
      </c>
      <c r="AL247" s="3">
        <v>45973</v>
      </c>
      <c r="AM247" s="3">
        <v>45980</v>
      </c>
      <c r="AN247" s="3">
        <v>45981</v>
      </c>
      <c r="AO247" s="3">
        <v>45981</v>
      </c>
      <c r="AP247" s="3">
        <v>45977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0</v>
      </c>
    </row>
    <row r="248" spans="1:56" ht="27.75" customHeight="1" x14ac:dyDescent="0.45">
      <c r="A248" s="3">
        <v>45916</v>
      </c>
      <c r="B248" s="14" t="s">
        <v>345</v>
      </c>
      <c r="C248" s="9" t="s">
        <v>246</v>
      </c>
      <c r="D248" s="13" t="s">
        <v>338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45982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45982</v>
      </c>
      <c r="AK248" s="3">
        <v>0</v>
      </c>
      <c r="AL248" s="3">
        <v>45973</v>
      </c>
      <c r="AM248" s="3">
        <v>45980</v>
      </c>
      <c r="AN248" s="3">
        <v>45981</v>
      </c>
      <c r="AO248" s="3">
        <v>45981</v>
      </c>
      <c r="AP248" s="3">
        <v>45977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423.7023388888889</v>
      </c>
    </row>
    <row r="249" spans="1:56" ht="27.75" customHeight="1" x14ac:dyDescent="0.45">
      <c r="A249" s="3">
        <v>45916</v>
      </c>
      <c r="B249" s="14" t="s">
        <v>345</v>
      </c>
      <c r="C249" s="9" t="s">
        <v>246</v>
      </c>
      <c r="D249" s="13" t="s">
        <v>336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45982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45982</v>
      </c>
      <c r="AK249" s="3">
        <v>0</v>
      </c>
      <c r="AL249" s="3">
        <v>45973</v>
      </c>
      <c r="AM249" s="3">
        <v>45980</v>
      </c>
      <c r="AN249" s="3">
        <v>45981</v>
      </c>
      <c r="AO249" s="3">
        <v>45981</v>
      </c>
      <c r="AP249" s="3">
        <v>45977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423.7023388888889</v>
      </c>
    </row>
    <row r="250" spans="1:56" ht="27.75" customHeight="1" x14ac:dyDescent="0.45">
      <c r="A250" s="3">
        <v>45916</v>
      </c>
      <c r="B250" s="14" t="s">
        <v>345</v>
      </c>
      <c r="C250" s="9" t="s">
        <v>246</v>
      </c>
      <c r="D250" s="13" t="s">
        <v>333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45982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45982</v>
      </c>
      <c r="AK250" s="3">
        <v>0</v>
      </c>
      <c r="AL250" s="3">
        <v>45973</v>
      </c>
      <c r="AM250" s="3">
        <v>45980</v>
      </c>
      <c r="AN250" s="3">
        <v>45981</v>
      </c>
      <c r="AO250" s="3">
        <v>45981</v>
      </c>
      <c r="AP250" s="3">
        <v>45977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445.71285000000012</v>
      </c>
    </row>
    <row r="251" spans="1:56" ht="27.75" customHeight="1" x14ac:dyDescent="0.45">
      <c r="A251" s="3">
        <v>45916</v>
      </c>
      <c r="B251" s="14" t="s">
        <v>345</v>
      </c>
      <c r="C251" s="9" t="s">
        <v>246</v>
      </c>
      <c r="D251" s="13" t="s">
        <v>343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45985</v>
      </c>
      <c r="U251" s="11">
        <v>4000</v>
      </c>
      <c r="V251" s="10">
        <v>0</v>
      </c>
      <c r="W251" s="10">
        <v>4000</v>
      </c>
      <c r="X251" s="10">
        <v>0</v>
      </c>
      <c r="Y251" s="10">
        <v>4200</v>
      </c>
      <c r="Z251" s="9" t="s">
        <v>247</v>
      </c>
      <c r="AA251" s="8">
        <v>4526.2800000000007</v>
      </c>
      <c r="AB251" s="8">
        <v>0</v>
      </c>
      <c r="AC251" s="8">
        <v>4526.2800000000007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45985</v>
      </c>
      <c r="AK251" s="3">
        <v>0</v>
      </c>
      <c r="AL251" s="3">
        <v>45976</v>
      </c>
      <c r="AM251" s="3">
        <v>45983</v>
      </c>
      <c r="AN251" s="3">
        <v>45984</v>
      </c>
      <c r="AO251" s="3">
        <v>45984</v>
      </c>
      <c r="AP251" s="3">
        <v>45980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356.57028000000008</v>
      </c>
    </row>
    <row r="252" spans="1:56" ht="27.75" customHeight="1" x14ac:dyDescent="0.45">
      <c r="A252" s="3">
        <v>45916</v>
      </c>
      <c r="B252" s="14" t="s">
        <v>345</v>
      </c>
      <c r="C252" s="9" t="s">
        <v>246</v>
      </c>
      <c r="D252" s="13" t="s">
        <v>336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45985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45985</v>
      </c>
      <c r="AK252" s="3">
        <v>0</v>
      </c>
      <c r="AL252" s="3">
        <v>45976</v>
      </c>
      <c r="AM252" s="3">
        <v>45983</v>
      </c>
      <c r="AN252" s="3">
        <v>45984</v>
      </c>
      <c r="AO252" s="3">
        <v>45984</v>
      </c>
      <c r="AP252" s="3">
        <v>45980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7.75" customHeight="1" x14ac:dyDescent="0.45">
      <c r="A253" s="3">
        <v>45916</v>
      </c>
      <c r="B253" s="14" t="s">
        <v>345</v>
      </c>
      <c r="C253" s="9" t="s">
        <v>246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45985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247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45985</v>
      </c>
      <c r="AK253" s="3">
        <v>0</v>
      </c>
      <c r="AL253" s="3">
        <v>45976</v>
      </c>
      <c r="AM253" s="3">
        <v>45983</v>
      </c>
      <c r="AN253" s="3">
        <v>45984</v>
      </c>
      <c r="AO253" s="3">
        <v>45984</v>
      </c>
      <c r="AP253" s="3">
        <v>45980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217.3537972222222</v>
      </c>
    </row>
    <row r="254" spans="1:56" ht="27.75" customHeight="1" x14ac:dyDescent="0.45">
      <c r="A254" s="3">
        <v>45916</v>
      </c>
      <c r="B254" s="14" t="s">
        <v>345</v>
      </c>
      <c r="C254" s="9" t="s">
        <v>246</v>
      </c>
      <c r="D254" s="13" t="s">
        <v>333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45985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247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45985</v>
      </c>
      <c r="AK254" s="3">
        <v>0</v>
      </c>
      <c r="AL254" s="3">
        <v>45976</v>
      </c>
      <c r="AM254" s="3">
        <v>45983</v>
      </c>
      <c r="AN254" s="3">
        <v>45984</v>
      </c>
      <c r="AO254" s="3">
        <v>45984</v>
      </c>
      <c r="AP254" s="3">
        <v>45980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445.71285000000012</v>
      </c>
    </row>
    <row r="255" spans="1:56" ht="27.75" customHeight="1" x14ac:dyDescent="0.45">
      <c r="A255" s="3">
        <v>45916</v>
      </c>
      <c r="B255" s="14" t="s">
        <v>345</v>
      </c>
      <c r="C255" s="9" t="s">
        <v>246</v>
      </c>
      <c r="D255" s="13" t="s">
        <v>334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45985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5657.85</v>
      </c>
      <c r="AB255" s="8">
        <v>0</v>
      </c>
      <c r="AC255" s="8">
        <v>5657.85</v>
      </c>
      <c r="AD255" s="8">
        <v>0</v>
      </c>
      <c r="AE255" s="8">
        <v>0</v>
      </c>
      <c r="AF255" s="8">
        <v>0</v>
      </c>
      <c r="AG255" s="1" t="s">
        <v>115</v>
      </c>
      <c r="AH255" s="1" t="s">
        <v>74</v>
      </c>
      <c r="AI255" s="1">
        <v>2</v>
      </c>
      <c r="AJ255" s="3">
        <v>45985</v>
      </c>
      <c r="AK255" s="3">
        <v>0</v>
      </c>
      <c r="AL255" s="3">
        <v>45976</v>
      </c>
      <c r="AM255" s="3">
        <v>45983</v>
      </c>
      <c r="AN255" s="3">
        <v>45984</v>
      </c>
      <c r="AO255" s="3">
        <v>45984</v>
      </c>
      <c r="AP255" s="3">
        <v>45980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445.71285000000012</v>
      </c>
    </row>
    <row r="256" spans="1:56" ht="27.75" customHeight="1" x14ac:dyDescent="0.45">
      <c r="A256" s="3">
        <v>45916</v>
      </c>
      <c r="B256" s="14" t="s">
        <v>345</v>
      </c>
      <c r="C256" s="9" t="s">
        <v>246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247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45986</v>
      </c>
      <c r="AK256" s="3">
        <v>0</v>
      </c>
      <c r="AL256" s="3">
        <v>45977</v>
      </c>
      <c r="AM256" s="3">
        <v>45984</v>
      </c>
      <c r="AN256" s="3">
        <v>45985</v>
      </c>
      <c r="AO256" s="3">
        <v>45985</v>
      </c>
      <c r="AP256" s="3">
        <v>45981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445.71285000000012</v>
      </c>
    </row>
    <row r="257" spans="1:56" ht="27.75" customHeight="1" x14ac:dyDescent="0.45">
      <c r="A257" s="3">
        <v>45916</v>
      </c>
      <c r="B257" s="14" t="s">
        <v>345</v>
      </c>
      <c r="C257" s="9" t="s">
        <v>246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247</v>
      </c>
      <c r="AA257" s="8">
        <v>5378.4500000000007</v>
      </c>
      <c r="AB257" s="8">
        <v>0</v>
      </c>
      <c r="AC257" s="8">
        <v>5378.4500000000007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45986</v>
      </c>
      <c r="AK257" s="3">
        <v>0</v>
      </c>
      <c r="AL257" s="3">
        <v>45977</v>
      </c>
      <c r="AM257" s="3">
        <v>45984</v>
      </c>
      <c r="AN257" s="3">
        <v>45985</v>
      </c>
      <c r="AO257" s="3">
        <v>45985</v>
      </c>
      <c r="AP257" s="3">
        <v>45981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423.7023388888889</v>
      </c>
    </row>
    <row r="258" spans="1:56" ht="27.75" customHeight="1" x14ac:dyDescent="0.45">
      <c r="A258" s="3">
        <v>45916</v>
      </c>
      <c r="B258" s="14" t="s">
        <v>345</v>
      </c>
      <c r="C258" s="9" t="s">
        <v>246</v>
      </c>
      <c r="D258" s="13" t="s">
        <v>600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5000</v>
      </c>
      <c r="V258" s="10">
        <v>0</v>
      </c>
      <c r="W258" s="10">
        <v>5000</v>
      </c>
      <c r="X258" s="10">
        <v>5100</v>
      </c>
      <c r="Y258" s="10">
        <v>0</v>
      </c>
      <c r="Z258" s="9" t="s">
        <v>247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0</v>
      </c>
    </row>
    <row r="259" spans="1:56" ht="27.75" customHeight="1" x14ac:dyDescent="0.45">
      <c r="A259" s="3">
        <v>45916</v>
      </c>
      <c r="B259" s="14" t="s">
        <v>345</v>
      </c>
      <c r="C259" s="9" t="s">
        <v>246</v>
      </c>
      <c r="D259" s="13" t="s">
        <v>428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5000</v>
      </c>
      <c r="V259" s="10">
        <v>5000</v>
      </c>
      <c r="W259" s="10">
        <v>0</v>
      </c>
      <c r="X259" s="10">
        <v>5100</v>
      </c>
      <c r="Y259" s="10">
        <v>0</v>
      </c>
      <c r="Z259" s="9" t="s">
        <v>247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0</v>
      </c>
    </row>
    <row r="260" spans="1:56" ht="27.75" customHeight="1" x14ac:dyDescent="0.45">
      <c r="A260" s="3">
        <v>45916</v>
      </c>
      <c r="B260" s="14" t="s">
        <v>345</v>
      </c>
      <c r="C260" s="9" t="s">
        <v>246</v>
      </c>
      <c r="D260" s="13">
        <v>935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247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45987</v>
      </c>
      <c r="AK260" s="3">
        <v>0</v>
      </c>
      <c r="AL260" s="3">
        <v>45978</v>
      </c>
      <c r="AM260" s="3">
        <v>45985</v>
      </c>
      <c r="AN260" s="3">
        <v>45986</v>
      </c>
      <c r="AO260" s="3">
        <v>45986</v>
      </c>
      <c r="AP260" s="3">
        <v>45982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423.7023388888889</v>
      </c>
    </row>
    <row r="261" spans="1:56" ht="27.75" customHeight="1" x14ac:dyDescent="0.45">
      <c r="A261" s="3">
        <v>45916</v>
      </c>
      <c r="B261" s="14" t="s">
        <v>345</v>
      </c>
      <c r="C261" s="9" t="s">
        <v>246</v>
      </c>
      <c r="D261" s="13" t="s">
        <v>338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45987</v>
      </c>
      <c r="U261" s="11">
        <v>7500</v>
      </c>
      <c r="V261" s="10">
        <v>0</v>
      </c>
      <c r="W261" s="10">
        <v>7500</v>
      </c>
      <c r="X261" s="10">
        <v>0</v>
      </c>
      <c r="Y261" s="10">
        <v>7875</v>
      </c>
      <c r="Z261" s="9" t="s">
        <v>247</v>
      </c>
      <c r="AA261" s="8">
        <v>8067.6750000000011</v>
      </c>
      <c r="AB261" s="8">
        <v>0</v>
      </c>
      <c r="AC261" s="8">
        <v>8067.6750000000011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45987</v>
      </c>
      <c r="AK261" s="3">
        <v>0</v>
      </c>
      <c r="AL261" s="3">
        <v>45978</v>
      </c>
      <c r="AM261" s="3">
        <v>45985</v>
      </c>
      <c r="AN261" s="3">
        <v>45986</v>
      </c>
      <c r="AO261" s="3">
        <v>45986</v>
      </c>
      <c r="AP261" s="3">
        <v>45982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635.55350833333341</v>
      </c>
    </row>
    <row r="262" spans="1:56" ht="27.75" customHeight="1" x14ac:dyDescent="0.45">
      <c r="A262" s="3">
        <v>45916</v>
      </c>
      <c r="B262" s="14" t="s">
        <v>345</v>
      </c>
      <c r="C262" s="9" t="s">
        <v>246</v>
      </c>
      <c r="D262" s="13" t="s">
        <v>336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247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45987</v>
      </c>
      <c r="AK262" s="3">
        <v>0</v>
      </c>
      <c r="AL262" s="3">
        <v>45978</v>
      </c>
      <c r="AM262" s="3">
        <v>45985</v>
      </c>
      <c r="AN262" s="3">
        <v>45986</v>
      </c>
      <c r="AO262" s="3">
        <v>45986</v>
      </c>
      <c r="AP262" s="3">
        <v>45982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847.40467777777781</v>
      </c>
    </row>
    <row r="263" spans="1:56" ht="27.75" customHeight="1" x14ac:dyDescent="0.45">
      <c r="A263" s="3">
        <v>45916</v>
      </c>
      <c r="B263" s="14" t="s">
        <v>345</v>
      </c>
      <c r="C263" s="9" t="s">
        <v>246</v>
      </c>
      <c r="D263" s="13" t="s">
        <v>333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247</v>
      </c>
      <c r="AA263" s="8">
        <v>11315.7</v>
      </c>
      <c r="AB263" s="8">
        <v>0</v>
      </c>
      <c r="AC263" s="8">
        <v>11315.7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45987</v>
      </c>
      <c r="AK263" s="3">
        <v>0</v>
      </c>
      <c r="AL263" s="3">
        <v>45978</v>
      </c>
      <c r="AM263" s="3">
        <v>45985</v>
      </c>
      <c r="AN263" s="3">
        <v>45986</v>
      </c>
      <c r="AO263" s="3">
        <v>45986</v>
      </c>
      <c r="AP263" s="3">
        <v>45982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891.42570000000023</v>
      </c>
    </row>
    <row r="264" spans="1:56" ht="27.75" customHeight="1" x14ac:dyDescent="0.45">
      <c r="A264" s="3">
        <v>45916</v>
      </c>
      <c r="B264" s="14" t="s">
        <v>345</v>
      </c>
      <c r="C264" s="9" t="s">
        <v>246</v>
      </c>
      <c r="D264" s="13" t="s">
        <v>331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45987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247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45987</v>
      </c>
      <c r="AK264" s="3">
        <v>0</v>
      </c>
      <c r="AL264" s="3">
        <v>45978</v>
      </c>
      <c r="AM264" s="3">
        <v>45985</v>
      </c>
      <c r="AN264" s="3">
        <v>45986</v>
      </c>
      <c r="AO264" s="3">
        <v>45986</v>
      </c>
      <c r="AP264" s="3">
        <v>45982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222.85642500000006</v>
      </c>
    </row>
    <row r="265" spans="1:56" ht="27.75" customHeight="1" x14ac:dyDescent="0.45">
      <c r="A265" s="3">
        <v>45916</v>
      </c>
      <c r="B265" s="14" t="s">
        <v>345</v>
      </c>
      <c r="C265" s="9" t="s">
        <v>246</v>
      </c>
      <c r="D265" s="13">
        <v>21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247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222.85642500000006</v>
      </c>
    </row>
    <row r="266" spans="1:56" ht="27.75" customHeight="1" x14ac:dyDescent="0.45">
      <c r="A266" s="3">
        <v>45916</v>
      </c>
      <c r="B266" s="14" t="s">
        <v>345</v>
      </c>
      <c r="C266" s="9" t="s">
        <v>246</v>
      </c>
      <c r="D266" s="13">
        <v>935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247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423.7023388888889</v>
      </c>
    </row>
    <row r="267" spans="1:56" ht="27.75" customHeight="1" x14ac:dyDescent="0.45">
      <c r="A267" s="3">
        <v>45916</v>
      </c>
      <c r="B267" s="14" t="s">
        <v>345</v>
      </c>
      <c r="C267" s="9" t="s">
        <v>246</v>
      </c>
      <c r="D267" s="13" t="s">
        <v>336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247</v>
      </c>
      <c r="AA267" s="8">
        <v>5378.4500000000007</v>
      </c>
      <c r="AB267" s="8">
        <v>0</v>
      </c>
      <c r="AC267" s="8">
        <v>5378.4500000000007</v>
      </c>
      <c r="AD267" s="8">
        <v>0</v>
      </c>
      <c r="AE267" s="8">
        <v>0</v>
      </c>
      <c r="AF267" s="8">
        <v>0</v>
      </c>
      <c r="AG267" s="1" t="s">
        <v>114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423.7023388888889</v>
      </c>
    </row>
    <row r="268" spans="1:56" ht="27.75" customHeight="1" x14ac:dyDescent="0.45">
      <c r="A268" s="3">
        <v>45916</v>
      </c>
      <c r="B268" s="14" t="s">
        <v>345</v>
      </c>
      <c r="C268" s="9" t="s">
        <v>246</v>
      </c>
      <c r="D268" s="13" t="s">
        <v>337</v>
      </c>
      <c r="E268" s="9">
        <v>20</v>
      </c>
      <c r="F268" s="9">
        <v>38</v>
      </c>
      <c r="G268" s="9" t="s">
        <v>60</v>
      </c>
      <c r="H268" s="9">
        <v>0</v>
      </c>
      <c r="I268" s="9">
        <v>82</v>
      </c>
      <c r="J268" s="9" t="s">
        <v>78</v>
      </c>
      <c r="K268" s="9">
        <v>0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247</v>
      </c>
      <c r="AA268" s="8">
        <v>5518.15</v>
      </c>
      <c r="AB268" s="8">
        <v>0</v>
      </c>
      <c r="AC268" s="8">
        <v>5518.15</v>
      </c>
      <c r="AD268" s="8">
        <v>0</v>
      </c>
      <c r="AE268" s="8">
        <v>0</v>
      </c>
      <c r="AF268" s="8">
        <v>0</v>
      </c>
      <c r="AG268" s="1" t="s">
        <v>114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434.7075944444444</v>
      </c>
    </row>
    <row r="269" spans="1:56" ht="27.75" customHeight="1" x14ac:dyDescent="0.45">
      <c r="A269" s="3">
        <v>45916</v>
      </c>
      <c r="B269" s="14" t="s">
        <v>345</v>
      </c>
      <c r="C269" s="9" t="s">
        <v>246</v>
      </c>
      <c r="D269" s="13" t="s">
        <v>333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45989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247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45989</v>
      </c>
      <c r="AK269" s="3">
        <v>0</v>
      </c>
      <c r="AL269" s="3">
        <v>45980</v>
      </c>
      <c r="AM269" s="3">
        <v>45987</v>
      </c>
      <c r="AN269" s="3">
        <v>45988</v>
      </c>
      <c r="AO269" s="3">
        <v>45988</v>
      </c>
      <c r="AP269" s="3">
        <v>45984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445.71285000000012</v>
      </c>
    </row>
    <row r="270" spans="1:56" ht="27.75" customHeight="1" x14ac:dyDescent="0.45">
      <c r="A270" s="3">
        <v>45916</v>
      </c>
      <c r="B270" s="14" t="s">
        <v>345</v>
      </c>
      <c r="C270" s="9" t="s">
        <v>246</v>
      </c>
      <c r="D270" s="13" t="s">
        <v>334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108</v>
      </c>
      <c r="T270" s="12">
        <v>45989</v>
      </c>
      <c r="U270" s="11">
        <v>7500</v>
      </c>
      <c r="V270" s="10">
        <v>0</v>
      </c>
      <c r="W270" s="10">
        <v>7500</v>
      </c>
      <c r="X270" s="10">
        <v>0</v>
      </c>
      <c r="Y270" s="10">
        <v>7875</v>
      </c>
      <c r="Z270" s="9" t="s">
        <v>247</v>
      </c>
      <c r="AA270" s="8">
        <v>8486.7750000000015</v>
      </c>
      <c r="AB270" s="8">
        <v>0</v>
      </c>
      <c r="AC270" s="8">
        <v>8486.7750000000015</v>
      </c>
      <c r="AD270" s="8">
        <v>0</v>
      </c>
      <c r="AE270" s="8">
        <v>0</v>
      </c>
      <c r="AF270" s="8">
        <v>0</v>
      </c>
      <c r="AG270" s="1" t="s">
        <v>114</v>
      </c>
      <c r="AH270" s="1" t="s">
        <v>74</v>
      </c>
      <c r="AI270" s="1">
        <v>2</v>
      </c>
      <c r="AJ270" s="3">
        <v>45989</v>
      </c>
      <c r="AK270" s="3">
        <v>0</v>
      </c>
      <c r="AL270" s="3">
        <v>45980</v>
      </c>
      <c r="AM270" s="3">
        <v>45987</v>
      </c>
      <c r="AN270" s="3">
        <v>45988</v>
      </c>
      <c r="AO270" s="3">
        <v>45988</v>
      </c>
      <c r="AP270" s="3">
        <v>45984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248</v>
      </c>
      <c r="BD270" s="56">
        <v>668.56927500000018</v>
      </c>
    </row>
    <row r="271" spans="1:56" ht="27.75" customHeight="1" x14ac:dyDescent="0.45">
      <c r="A271" s="3">
        <v>45916</v>
      </c>
      <c r="B271" s="14" t="s">
        <v>345</v>
      </c>
      <c r="C271" s="9" t="s">
        <v>246</v>
      </c>
      <c r="D271" s="13">
        <v>331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45989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247</v>
      </c>
      <c r="AA271" s="8">
        <v>2828.9250000000002</v>
      </c>
      <c r="AB271" s="8">
        <v>0</v>
      </c>
      <c r="AC271" s="8">
        <v>2828.9250000000002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45989</v>
      </c>
      <c r="AK271" s="3">
        <v>0</v>
      </c>
      <c r="AL271" s="3">
        <v>45980</v>
      </c>
      <c r="AM271" s="3">
        <v>45987</v>
      </c>
      <c r="AN271" s="3">
        <v>45988</v>
      </c>
      <c r="AO271" s="3">
        <v>45988</v>
      </c>
      <c r="AP271" s="3">
        <v>45984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248</v>
      </c>
      <c r="BD271" s="56">
        <v>222.85642500000006</v>
      </c>
    </row>
    <row r="272" spans="1:56" ht="27.75" customHeight="1" x14ac:dyDescent="0.45">
      <c r="A272" s="3">
        <v>45916</v>
      </c>
      <c r="B272" s="14" t="s">
        <v>345</v>
      </c>
      <c r="C272" s="9" t="s">
        <v>246</v>
      </c>
      <c r="D272" s="13" t="s">
        <v>330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108</v>
      </c>
      <c r="T272" s="12">
        <v>45989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247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74</v>
      </c>
      <c r="AI272" s="1">
        <v>2</v>
      </c>
      <c r="AJ272" s="3">
        <v>45989</v>
      </c>
      <c r="AK272" s="3">
        <v>0</v>
      </c>
      <c r="AL272" s="3">
        <v>45980</v>
      </c>
      <c r="AM272" s="3">
        <v>45987</v>
      </c>
      <c r="AN272" s="3">
        <v>45988</v>
      </c>
      <c r="AO272" s="3">
        <v>45988</v>
      </c>
      <c r="AP272" s="3">
        <v>45984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248</v>
      </c>
      <c r="BD272" s="56">
        <v>222.85642500000006</v>
      </c>
    </row>
    <row r="273" spans="1:56" ht="27.75" customHeight="1" x14ac:dyDescent="0.45">
      <c r="A273" s="3">
        <v>45916</v>
      </c>
      <c r="B273" s="14" t="s">
        <v>345</v>
      </c>
      <c r="C273" s="9" t="s">
        <v>246</v>
      </c>
      <c r="D273" s="13" t="s">
        <v>339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108</v>
      </c>
      <c r="T273" s="12">
        <v>45989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247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45989</v>
      </c>
      <c r="AK273" s="3">
        <v>0</v>
      </c>
      <c r="AL273" s="3">
        <v>45980</v>
      </c>
      <c r="AM273" s="3">
        <v>45987</v>
      </c>
      <c r="AN273" s="3">
        <v>45988</v>
      </c>
      <c r="AO273" s="3">
        <v>45988</v>
      </c>
      <c r="AP273" s="3">
        <v>45984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248</v>
      </c>
      <c r="BD273" s="56">
        <v>222.85642500000006</v>
      </c>
    </row>
    <row r="274" spans="1:56" ht="27.75" customHeight="1" x14ac:dyDescent="0.45">
      <c r="A274" s="3" t="s">
        <v>132</v>
      </c>
      <c r="B274" s="14" t="s">
        <v>132</v>
      </c>
      <c r="C274" s="9" t="s">
        <v>246</v>
      </c>
      <c r="D274" s="13" t="s">
        <v>61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108</v>
      </c>
      <c r="T274" s="12" t="s">
        <v>63</v>
      </c>
      <c r="U274" s="11">
        <v>1267500</v>
      </c>
      <c r="V274" s="10">
        <v>0</v>
      </c>
      <c r="W274" s="10">
        <v>1267500</v>
      </c>
      <c r="X274" s="10">
        <v>0</v>
      </c>
      <c r="Y274" s="10">
        <v>1330875</v>
      </c>
      <c r="Z274" s="9" t="s">
        <v>247</v>
      </c>
      <c r="AA274" s="8">
        <v>1434264.9750000001</v>
      </c>
      <c r="AB274" s="8">
        <v>0</v>
      </c>
      <c r="AC274" s="8">
        <v>1434264.9750000001</v>
      </c>
      <c r="AD274" s="8">
        <v>0</v>
      </c>
      <c r="AE274" s="8">
        <v>0</v>
      </c>
      <c r="AF274" s="8">
        <v>0</v>
      </c>
      <c r="AG274" s="1" t="s">
        <v>113</v>
      </c>
      <c r="AH274" s="1" t="s">
        <v>74</v>
      </c>
      <c r="AI274" s="1">
        <v>2</v>
      </c>
      <c r="AJ274" s="3" t="s">
        <v>63</v>
      </c>
      <c r="AK274" s="3">
        <v>0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248</v>
      </c>
      <c r="BD274" s="56">
        <v>112988.20747500002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38</v>
      </c>
      <c r="G275" s="9">
        <v>0</v>
      </c>
      <c r="H275" s="9">
        <v>0</v>
      </c>
      <c r="I275" s="9">
        <v>82</v>
      </c>
      <c r="J275" s="9" t="s">
        <v>78</v>
      </c>
      <c r="K275" s="9">
        <v>2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247</v>
      </c>
      <c r="AA275" s="8">
        <v>1784057.4056525002</v>
      </c>
      <c r="AB275" s="8">
        <v>6466.9225500000002</v>
      </c>
      <c r="AC275" s="8">
        <v>1777590.4831025002</v>
      </c>
      <c r="AD275" s="8">
        <v>0</v>
      </c>
      <c r="AE275" s="8">
        <v>0</v>
      </c>
      <c r="AF275" s="8" t="s">
        <v>58</v>
      </c>
      <c r="AG275" s="1" t="s">
        <v>115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249</v>
      </c>
      <c r="BD275" s="56">
        <v>0</v>
      </c>
    </row>
    <row r="276" spans="1:56" ht="27.75" customHeight="1" x14ac:dyDescent="0.45">
      <c r="A276" s="3">
        <v>45919</v>
      </c>
      <c r="B276" s="14" t="s">
        <v>371</v>
      </c>
      <c r="C276" s="9" t="s">
        <v>136</v>
      </c>
      <c r="D276" s="13" t="s">
        <v>281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188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45961</v>
      </c>
      <c r="U276" s="11">
        <v>208</v>
      </c>
      <c r="V276" s="10">
        <v>0</v>
      </c>
      <c r="W276" s="10">
        <v>208</v>
      </c>
      <c r="X276" s="10">
        <v>300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202</v>
      </c>
      <c r="AG276" s="1" t="s">
        <v>117</v>
      </c>
      <c r="AH276" s="1" t="s">
        <v>74</v>
      </c>
      <c r="AI276" s="1">
        <v>2</v>
      </c>
      <c r="AJ276" s="3">
        <v>45961</v>
      </c>
      <c r="AK276" s="3">
        <v>0</v>
      </c>
      <c r="AL276" s="3">
        <v>45952</v>
      </c>
      <c r="AM276" s="3">
        <v>45959</v>
      </c>
      <c r="AN276" s="3">
        <v>45960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347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7.75" customHeight="1" x14ac:dyDescent="0.45">
      <c r="A277" s="3">
        <v>45951</v>
      </c>
      <c r="B277" s="14" t="s">
        <v>675</v>
      </c>
      <c r="C277" s="9" t="s">
        <v>136</v>
      </c>
      <c r="D277" s="13" t="s">
        <v>281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10000</v>
      </c>
      <c r="V277" s="10">
        <v>0</v>
      </c>
      <c r="W277" s="10">
        <v>10000</v>
      </c>
      <c r="X277" s="10">
        <v>11115</v>
      </c>
      <c r="Y277" s="10">
        <v>0</v>
      </c>
      <c r="Z277" s="9" t="s">
        <v>81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202</v>
      </c>
      <c r="AG277" s="1" t="s">
        <v>114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>
        <v>45919</v>
      </c>
      <c r="B278" s="14" t="s">
        <v>372</v>
      </c>
      <c r="C278" s="9" t="s">
        <v>136</v>
      </c>
      <c r="D278" s="13" t="s">
        <v>350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188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45961</v>
      </c>
      <c r="U278" s="11">
        <v>6826</v>
      </c>
      <c r="V278" s="10">
        <v>5040</v>
      </c>
      <c r="W278" s="10">
        <v>1786</v>
      </c>
      <c r="X278" s="10">
        <v>7540</v>
      </c>
      <c r="Y278" s="10">
        <v>0</v>
      </c>
      <c r="Z278" s="9" t="s">
        <v>81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202</v>
      </c>
      <c r="AG278" s="1" t="s">
        <v>114</v>
      </c>
      <c r="AH278" s="1" t="s">
        <v>74</v>
      </c>
      <c r="AI278" s="1">
        <v>2</v>
      </c>
      <c r="AJ278" s="3">
        <v>45961</v>
      </c>
      <c r="AK278" s="3">
        <v>0</v>
      </c>
      <c r="AL278" s="3">
        <v>45952</v>
      </c>
      <c r="AM278" s="3">
        <v>45959</v>
      </c>
      <c r="AN278" s="3">
        <v>45960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7.75" customHeight="1" x14ac:dyDescent="0.45">
      <c r="A279" s="3">
        <v>45951</v>
      </c>
      <c r="B279" s="14" t="s">
        <v>676</v>
      </c>
      <c r="C279" s="9" t="s">
        <v>136</v>
      </c>
      <c r="D279" s="13" t="s">
        <v>350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188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45961</v>
      </c>
      <c r="U279" s="11">
        <v>90000</v>
      </c>
      <c r="V279" s="10">
        <v>0</v>
      </c>
      <c r="W279" s="10">
        <v>90000</v>
      </c>
      <c r="X279" s="10">
        <v>1839</v>
      </c>
      <c r="Y279" s="10">
        <v>92569.05</v>
      </c>
      <c r="Z279" s="9" t="s">
        <v>81</v>
      </c>
      <c r="AA279" s="8">
        <v>96989.222137500023</v>
      </c>
      <c r="AB279" s="8">
        <v>96989.222137500023</v>
      </c>
      <c r="AC279" s="8">
        <v>0</v>
      </c>
      <c r="AD279" s="8">
        <v>0</v>
      </c>
      <c r="AE279" s="8">
        <v>0</v>
      </c>
      <c r="AF279" s="8" t="s">
        <v>202</v>
      </c>
      <c r="AG279" s="1" t="s">
        <v>113</v>
      </c>
      <c r="AH279" s="1" t="s">
        <v>74</v>
      </c>
      <c r="AI279" s="1">
        <v>2</v>
      </c>
      <c r="AJ279" s="3">
        <v>45961</v>
      </c>
      <c r="AK279" s="3">
        <v>0</v>
      </c>
      <c r="AL279" s="3">
        <v>45952</v>
      </c>
      <c r="AM279" s="3">
        <v>45959</v>
      </c>
      <c r="AN279" s="3">
        <v>45960</v>
      </c>
      <c r="AO279" s="3">
        <v>45960</v>
      </c>
      <c r="AP279" s="3">
        <v>45956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640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45919</v>
      </c>
      <c r="B280" s="14" t="s">
        <v>373</v>
      </c>
      <c r="C280" s="9" t="s">
        <v>136</v>
      </c>
      <c r="D280" s="13" t="s">
        <v>244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188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45961</v>
      </c>
      <c r="U280" s="11">
        <v>1374</v>
      </c>
      <c r="V280" s="10">
        <v>0</v>
      </c>
      <c r="W280" s="10">
        <v>1374</v>
      </c>
      <c r="X280" s="10">
        <v>0</v>
      </c>
      <c r="Y280" s="10">
        <v>1442.7</v>
      </c>
      <c r="Z280" s="9" t="s">
        <v>81</v>
      </c>
      <c r="AA280" s="8">
        <v>1439.6085000000003</v>
      </c>
      <c r="AB280" s="8">
        <v>1439.6085000000003</v>
      </c>
      <c r="AC280" s="8">
        <v>0</v>
      </c>
      <c r="AD280" s="8">
        <v>0</v>
      </c>
      <c r="AE280" s="8">
        <v>0</v>
      </c>
      <c r="AF280" s="8" t="s">
        <v>202</v>
      </c>
      <c r="AG280" s="1" t="s">
        <v>113</v>
      </c>
      <c r="AH280" s="1" t="s">
        <v>74</v>
      </c>
      <c r="AI280" s="1">
        <v>2</v>
      </c>
      <c r="AJ280" s="3">
        <v>45961</v>
      </c>
      <c r="AK280" s="3">
        <v>0</v>
      </c>
      <c r="AL280" s="3">
        <v>45952</v>
      </c>
      <c r="AM280" s="3">
        <v>45959</v>
      </c>
      <c r="AN280" s="3">
        <v>45960</v>
      </c>
      <c r="AO280" s="3">
        <v>45960</v>
      </c>
      <c r="AP280" s="3">
        <v>45956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7.75" customHeight="1" x14ac:dyDescent="0.45">
      <c r="A281" s="3">
        <v>45951</v>
      </c>
      <c r="B281" s="14" t="s">
        <v>677</v>
      </c>
      <c r="C281" s="9" t="s">
        <v>136</v>
      </c>
      <c r="D281" s="13" t="s">
        <v>244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188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45961</v>
      </c>
      <c r="U281" s="11">
        <v>90000</v>
      </c>
      <c r="V281" s="10">
        <v>0</v>
      </c>
      <c r="W281" s="10">
        <v>90000</v>
      </c>
      <c r="X281" s="10">
        <v>0</v>
      </c>
      <c r="Y281" s="10">
        <v>94500</v>
      </c>
      <c r="Z281" s="9" t="s">
        <v>81</v>
      </c>
      <c r="AA281" s="8">
        <v>94297.500000000015</v>
      </c>
      <c r="AB281" s="8">
        <v>39496</v>
      </c>
      <c r="AC281" s="8">
        <v>54801.500000000015</v>
      </c>
      <c r="AD281" s="8">
        <v>0</v>
      </c>
      <c r="AE281" s="8">
        <v>0</v>
      </c>
      <c r="AF281" s="8" t="s">
        <v>202</v>
      </c>
      <c r="AG281" s="1" t="s">
        <v>61</v>
      </c>
      <c r="AH281" s="1" t="s">
        <v>74</v>
      </c>
      <c r="AI281" s="1">
        <v>2</v>
      </c>
      <c r="AJ281" s="3">
        <v>45961</v>
      </c>
      <c r="AK281" s="3">
        <v>0</v>
      </c>
      <c r="AL281" s="3">
        <v>45952</v>
      </c>
      <c r="AM281" s="3">
        <v>45959</v>
      </c>
      <c r="AN281" s="3">
        <v>45960</v>
      </c>
      <c r="AO281" s="3">
        <v>45960</v>
      </c>
      <c r="AP281" s="3">
        <v>45956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641</v>
      </c>
      <c r="AZ281" s="2">
        <v>0</v>
      </c>
      <c r="BA281" s="2">
        <v>0</v>
      </c>
      <c r="BB281" s="2">
        <v>0</v>
      </c>
      <c r="BC281" s="1" t="s">
        <v>101</v>
      </c>
      <c r="BD281" s="56">
        <v>4189.2702222222233</v>
      </c>
    </row>
    <row r="282" spans="1:56" ht="27.75" customHeight="1" x14ac:dyDescent="0.45">
      <c r="A282" s="3">
        <v>45941</v>
      </c>
      <c r="B282" s="14" t="s">
        <v>555</v>
      </c>
      <c r="C282" s="9" t="s">
        <v>73</v>
      </c>
      <c r="D282" s="13" t="s">
        <v>556</v>
      </c>
      <c r="E282" s="9">
        <v>20</v>
      </c>
      <c r="F282" s="9">
        <v>32</v>
      </c>
      <c r="G282" s="9" t="s">
        <v>60</v>
      </c>
      <c r="H282" s="9">
        <v>0</v>
      </c>
      <c r="I282" s="9">
        <v>72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300</v>
      </c>
      <c r="T282" s="12">
        <v>45954</v>
      </c>
      <c r="U282" s="11">
        <v>5000</v>
      </c>
      <c r="V282" s="10">
        <v>5000</v>
      </c>
      <c r="W282" s="10">
        <v>0</v>
      </c>
      <c r="X282" s="10">
        <v>5400</v>
      </c>
      <c r="Y282" s="10">
        <v>0</v>
      </c>
      <c r="Z282" s="9" t="s">
        <v>81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74</v>
      </c>
      <c r="AI282" s="1">
        <v>2</v>
      </c>
      <c r="AJ282" s="3">
        <v>45954</v>
      </c>
      <c r="AK282" s="3">
        <v>0</v>
      </c>
      <c r="AL282" s="3">
        <v>45945</v>
      </c>
      <c r="AM282" s="3">
        <v>45952</v>
      </c>
      <c r="AN282" s="3">
        <v>45953</v>
      </c>
      <c r="AO282" s="3">
        <v>45953</v>
      </c>
      <c r="AP282" s="3">
        <v>45949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 t="s">
        <v>299</v>
      </c>
      <c r="AZ282" s="2">
        <v>0</v>
      </c>
      <c r="BA282" s="2">
        <v>0</v>
      </c>
      <c r="BB282" s="2">
        <v>0</v>
      </c>
      <c r="BC282" s="1" t="s">
        <v>101</v>
      </c>
      <c r="BD282" s="56">
        <v>0</v>
      </c>
    </row>
    <row r="283" spans="1:56" ht="27.75" customHeight="1" x14ac:dyDescent="0.45">
      <c r="A283" s="3">
        <v>45941</v>
      </c>
      <c r="B283" s="14" t="s">
        <v>555</v>
      </c>
      <c r="C283" s="9" t="s">
        <v>73</v>
      </c>
      <c r="D283" s="13" t="s">
        <v>557</v>
      </c>
      <c r="E283" s="9">
        <v>20</v>
      </c>
      <c r="F283" s="9">
        <v>32</v>
      </c>
      <c r="G283" s="9" t="s">
        <v>60</v>
      </c>
      <c r="H283" s="9">
        <v>0</v>
      </c>
      <c r="I283" s="9">
        <v>72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300</v>
      </c>
      <c r="T283" s="12">
        <v>45954</v>
      </c>
      <c r="U283" s="11">
        <v>10000</v>
      </c>
      <c r="V283" s="10">
        <v>10000</v>
      </c>
      <c r="W283" s="10">
        <v>0</v>
      </c>
      <c r="X283" s="10">
        <v>10500</v>
      </c>
      <c r="Y283" s="10">
        <v>0</v>
      </c>
      <c r="Z283" s="9" t="s">
        <v>81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113</v>
      </c>
      <c r="AH283" s="1" t="s">
        <v>74</v>
      </c>
      <c r="AI283" s="1">
        <v>2</v>
      </c>
      <c r="AJ283" s="3">
        <v>45954</v>
      </c>
      <c r="AK283" s="3">
        <v>0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45949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>
        <v>0</v>
      </c>
      <c r="AY283" s="2" t="s">
        <v>299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 t="s">
        <v>132</v>
      </c>
      <c r="B284" s="14" t="s">
        <v>132</v>
      </c>
      <c r="C284" s="9" t="s">
        <v>136</v>
      </c>
      <c r="D284" s="13" t="s">
        <v>61</v>
      </c>
      <c r="E284" s="9">
        <v>20</v>
      </c>
      <c r="F284" s="9">
        <v>36</v>
      </c>
      <c r="G284" s="9" t="s">
        <v>60</v>
      </c>
      <c r="H284" s="9">
        <v>0</v>
      </c>
      <c r="I284" s="9">
        <v>78</v>
      </c>
      <c r="J284" s="9" t="s">
        <v>57</v>
      </c>
      <c r="K284" s="9">
        <v>5</v>
      </c>
      <c r="L284" s="9" t="s">
        <v>188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 t="s">
        <v>63</v>
      </c>
      <c r="U284" s="11">
        <v>290000</v>
      </c>
      <c r="V284" s="10">
        <v>0</v>
      </c>
      <c r="W284" s="10">
        <v>290000</v>
      </c>
      <c r="X284" s="10">
        <v>0</v>
      </c>
      <c r="Y284" s="10">
        <v>304500</v>
      </c>
      <c r="Z284" s="9" t="s">
        <v>81</v>
      </c>
      <c r="AA284" s="8">
        <v>303847.5</v>
      </c>
      <c r="AB284" s="8">
        <v>0</v>
      </c>
      <c r="AC284" s="8">
        <v>303847.5</v>
      </c>
      <c r="AD284" s="8">
        <v>0</v>
      </c>
      <c r="AE284" s="8">
        <v>0</v>
      </c>
      <c r="AF284" s="8" t="s">
        <v>202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23227.453333333331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20</v>
      </c>
      <c r="F285" s="9">
        <v>37</v>
      </c>
      <c r="G285" s="9">
        <v>0</v>
      </c>
      <c r="H285" s="9">
        <v>0</v>
      </c>
      <c r="I285" s="9">
        <v>80</v>
      </c>
      <c r="J285" s="9" t="s">
        <v>57</v>
      </c>
      <c r="K285" s="9">
        <v>3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81</v>
      </c>
      <c r="AA285" s="8">
        <v>496573.83063750004</v>
      </c>
      <c r="AB285" s="8">
        <v>137924.83063750004</v>
      </c>
      <c r="AC285" s="8">
        <v>358649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0</v>
      </c>
    </row>
    <row r="286" spans="1:56" ht="27.75" customHeight="1" x14ac:dyDescent="0.45">
      <c r="A286" s="3">
        <v>45945</v>
      </c>
      <c r="B286" s="14" t="s">
        <v>580</v>
      </c>
      <c r="C286" s="9" t="s">
        <v>196</v>
      </c>
      <c r="D286" s="13" t="s">
        <v>567</v>
      </c>
      <c r="E286" s="9">
        <v>21</v>
      </c>
      <c r="F286" s="9">
        <v>34</v>
      </c>
      <c r="G286" s="9" t="s">
        <v>60</v>
      </c>
      <c r="H286" s="9">
        <v>0</v>
      </c>
      <c r="I286" s="9">
        <v>60</v>
      </c>
      <c r="J286" s="9" t="s">
        <v>57</v>
      </c>
      <c r="K286" s="9">
        <v>5</v>
      </c>
      <c r="L286" s="9" t="s">
        <v>91</v>
      </c>
      <c r="M286" s="10">
        <v>22</v>
      </c>
      <c r="N286" s="9">
        <v>36</v>
      </c>
      <c r="O286" s="9">
        <v>40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45954</v>
      </c>
      <c r="U286" s="11">
        <v>20000</v>
      </c>
      <c r="V286" s="10">
        <v>20000</v>
      </c>
      <c r="W286" s="10">
        <v>0</v>
      </c>
      <c r="X286" s="10">
        <v>20968</v>
      </c>
      <c r="Y286" s="10">
        <v>0</v>
      </c>
      <c r="Z286" s="9" t="s">
        <v>127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113</v>
      </c>
      <c r="AH286" s="1" t="s">
        <v>72</v>
      </c>
      <c r="AI286" s="1">
        <v>3</v>
      </c>
      <c r="AJ286" s="3">
        <v>45954</v>
      </c>
      <c r="AK286" s="3">
        <v>0</v>
      </c>
      <c r="AL286" s="3">
        <v>45944</v>
      </c>
      <c r="AM286" s="3">
        <v>45951</v>
      </c>
      <c r="AN286" s="3">
        <v>45952</v>
      </c>
      <c r="AO286" s="3">
        <v>45952</v>
      </c>
      <c r="AP286" s="3">
        <v>45949</v>
      </c>
      <c r="AQ286" s="3">
        <v>45953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 t="s">
        <v>678</v>
      </c>
      <c r="AZ286" s="2">
        <v>0</v>
      </c>
      <c r="BA286" s="2">
        <v>0</v>
      </c>
      <c r="BB286" s="2">
        <v>0</v>
      </c>
      <c r="BC286" s="1" t="s">
        <v>102</v>
      </c>
      <c r="BD286" s="56">
        <v>0</v>
      </c>
    </row>
    <row r="287" spans="1:56" ht="27.75" customHeight="1" x14ac:dyDescent="0.45">
      <c r="A287" s="3" t="s">
        <v>94</v>
      </c>
      <c r="B287" s="14">
        <v>0</v>
      </c>
      <c r="C287" s="9">
        <v>0</v>
      </c>
      <c r="D287" s="13">
        <v>0</v>
      </c>
      <c r="E287" s="9">
        <v>21</v>
      </c>
      <c r="F287" s="9">
        <v>37</v>
      </c>
      <c r="G287" s="9" t="s">
        <v>60</v>
      </c>
      <c r="H287" s="9">
        <v>0</v>
      </c>
      <c r="I287" s="9">
        <v>67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127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 t="s">
        <v>58</v>
      </c>
      <c r="AG287" s="1" t="s">
        <v>113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102</v>
      </c>
      <c r="BD287" s="56">
        <v>0</v>
      </c>
    </row>
    <row r="288" spans="1:56" ht="27.75" customHeight="1" x14ac:dyDescent="0.45">
      <c r="A288" s="3">
        <v>45933</v>
      </c>
      <c r="B288" s="14" t="s">
        <v>488</v>
      </c>
      <c r="C288" s="9" t="s">
        <v>456</v>
      </c>
      <c r="D288" s="13" t="s">
        <v>457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45960</v>
      </c>
      <c r="U288" s="11">
        <v>5000</v>
      </c>
      <c r="V288" s="10">
        <v>4737</v>
      </c>
      <c r="W288" s="10">
        <v>263</v>
      </c>
      <c r="X288" s="10">
        <v>5200</v>
      </c>
      <c r="Y288" s="10">
        <v>0</v>
      </c>
      <c r="Z288" s="9" t="s">
        <v>118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114</v>
      </c>
      <c r="AH288" s="1" t="s">
        <v>68</v>
      </c>
      <c r="AI288" s="1">
        <v>4</v>
      </c>
      <c r="AJ288" s="3">
        <v>45960</v>
      </c>
      <c r="AK288" s="3">
        <v>45956</v>
      </c>
      <c r="AL288" s="3">
        <v>45950</v>
      </c>
      <c r="AM288" s="3">
        <v>45957</v>
      </c>
      <c r="AN288" s="3">
        <v>45958</v>
      </c>
      <c r="AO288" s="3">
        <v>45958</v>
      </c>
      <c r="AP288" s="3">
        <v>45955</v>
      </c>
      <c r="AQ288" s="3">
        <v>45959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129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7.75" customHeight="1" x14ac:dyDescent="0.45">
      <c r="A289" s="3">
        <v>45933</v>
      </c>
      <c r="B289" s="14" t="s">
        <v>511</v>
      </c>
      <c r="C289" s="9" t="s">
        <v>79</v>
      </c>
      <c r="D289" s="13" t="s">
        <v>490</v>
      </c>
      <c r="E289" s="9">
        <v>21</v>
      </c>
      <c r="F289" s="9">
        <v>38</v>
      </c>
      <c r="G289" s="9" t="s">
        <v>60</v>
      </c>
      <c r="H289" s="9" t="s">
        <v>76</v>
      </c>
      <c r="I289" s="9">
        <v>102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>
        <v>45958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118</v>
      </c>
      <c r="AA289" s="8">
        <v>3310.89</v>
      </c>
      <c r="AB289" s="8">
        <v>3310.89</v>
      </c>
      <c r="AC289" s="8">
        <v>0</v>
      </c>
      <c r="AD289" s="8">
        <v>3310.89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45958</v>
      </c>
      <c r="AK289" s="3">
        <v>45954</v>
      </c>
      <c r="AL289" s="3">
        <v>45948</v>
      </c>
      <c r="AM289" s="3">
        <v>45955</v>
      </c>
      <c r="AN289" s="3">
        <v>45956</v>
      </c>
      <c r="AO289" s="3">
        <v>45956</v>
      </c>
      <c r="AP289" s="3">
        <v>45953</v>
      </c>
      <c r="AQ289" s="3">
        <v>45957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7.75" customHeight="1" x14ac:dyDescent="0.45">
      <c r="A290" s="3">
        <v>45952</v>
      </c>
      <c r="B290" s="14" t="s">
        <v>126</v>
      </c>
      <c r="C290" s="9" t="s">
        <v>679</v>
      </c>
      <c r="D290" s="13" t="s">
        <v>643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90</v>
      </c>
      <c r="M290" s="10">
        <v>22</v>
      </c>
      <c r="N290" s="9">
        <v>40</v>
      </c>
      <c r="O290" s="9">
        <v>40</v>
      </c>
      <c r="P290" s="10">
        <v>217.10408191999997</v>
      </c>
      <c r="Q290" s="10">
        <v>0</v>
      </c>
      <c r="R290" s="10">
        <v>217.10408191999997</v>
      </c>
      <c r="S290" s="9" t="s">
        <v>71</v>
      </c>
      <c r="T290" s="12">
        <v>45961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118</v>
      </c>
      <c r="AA290" s="8">
        <v>10756.900000000001</v>
      </c>
      <c r="AB290" s="8">
        <v>10756.900000000001</v>
      </c>
      <c r="AC290" s="8">
        <v>0</v>
      </c>
      <c r="AD290" s="8">
        <v>10756.900000000001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>
        <v>45961</v>
      </c>
      <c r="AK290" s="3">
        <v>45957</v>
      </c>
      <c r="AL290" s="3">
        <v>45951</v>
      </c>
      <c r="AM290" s="3">
        <v>45958</v>
      </c>
      <c r="AN290" s="3">
        <v>45959</v>
      </c>
      <c r="AO290" s="3">
        <v>45959</v>
      </c>
      <c r="AP290" s="3">
        <v>45956</v>
      </c>
      <c r="AQ290" s="3">
        <v>45960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7.75" customHeight="1" x14ac:dyDescent="0.45">
      <c r="A291" s="3">
        <v>45953</v>
      </c>
      <c r="B291" s="14" t="s">
        <v>126</v>
      </c>
      <c r="C291" s="9" t="s">
        <v>243</v>
      </c>
      <c r="D291" s="13" t="s">
        <v>680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45961</v>
      </c>
      <c r="U291" s="11">
        <v>30000</v>
      </c>
      <c r="V291" s="10">
        <v>0</v>
      </c>
      <c r="W291" s="10">
        <v>30000</v>
      </c>
      <c r="X291" s="10">
        <v>0</v>
      </c>
      <c r="Y291" s="10">
        <v>31500</v>
      </c>
      <c r="Z291" s="9" t="s">
        <v>118</v>
      </c>
      <c r="AA291" s="8">
        <v>32270.700000000004</v>
      </c>
      <c r="AB291" s="8">
        <v>32270.700000000004</v>
      </c>
      <c r="AC291" s="8">
        <v>0</v>
      </c>
      <c r="AD291" s="8">
        <v>32270.700000000004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>
        <v>45961</v>
      </c>
      <c r="AK291" s="3">
        <v>45957</v>
      </c>
      <c r="AL291" s="3">
        <v>45951</v>
      </c>
      <c r="AM291" s="3">
        <v>45958</v>
      </c>
      <c r="AN291" s="3">
        <v>45959</v>
      </c>
      <c r="AO291" s="3">
        <v>45959</v>
      </c>
      <c r="AP291" s="3">
        <v>45956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7.75" customHeight="1" x14ac:dyDescent="0.45">
      <c r="A292" s="3">
        <v>45953</v>
      </c>
      <c r="B292" s="14" t="s">
        <v>126</v>
      </c>
      <c r="C292" s="9" t="s">
        <v>243</v>
      </c>
      <c r="D292" s="13" t="s">
        <v>388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45961</v>
      </c>
      <c r="U292" s="11">
        <v>50000</v>
      </c>
      <c r="V292" s="10">
        <v>0</v>
      </c>
      <c r="W292" s="10">
        <v>50000</v>
      </c>
      <c r="X292" s="10">
        <v>0</v>
      </c>
      <c r="Y292" s="10">
        <v>52500</v>
      </c>
      <c r="Z292" s="9" t="s">
        <v>118</v>
      </c>
      <c r="AA292" s="8">
        <v>53784.500000000007</v>
      </c>
      <c r="AB292" s="8">
        <v>53784.500000000007</v>
      </c>
      <c r="AC292" s="8">
        <v>0</v>
      </c>
      <c r="AD292" s="8">
        <v>53784.500000000007</v>
      </c>
      <c r="AE292" s="8">
        <v>0</v>
      </c>
      <c r="AF292" s="8">
        <v>0</v>
      </c>
      <c r="AG292" s="1" t="s">
        <v>61</v>
      </c>
      <c r="AH292" s="1" t="s">
        <v>68</v>
      </c>
      <c r="AI292" s="1">
        <v>4</v>
      </c>
      <c r="AJ292" s="3">
        <v>45961</v>
      </c>
      <c r="AK292" s="3">
        <v>45957</v>
      </c>
      <c r="AL292" s="3">
        <v>45951</v>
      </c>
      <c r="AM292" s="3">
        <v>45958</v>
      </c>
      <c r="AN292" s="3">
        <v>45959</v>
      </c>
      <c r="AO292" s="3">
        <v>45959</v>
      </c>
      <c r="AP292" s="3">
        <v>45956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7.75" customHeight="1" x14ac:dyDescent="0.45">
      <c r="A293" s="3">
        <v>0</v>
      </c>
      <c r="B293" s="14" t="s">
        <v>126</v>
      </c>
      <c r="C293" s="9" t="s">
        <v>243</v>
      </c>
      <c r="D293" s="13" t="s">
        <v>681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45971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118</v>
      </c>
      <c r="AA293" s="8">
        <v>10756.900000000001</v>
      </c>
      <c r="AB293" s="8">
        <v>10756.900000000001</v>
      </c>
      <c r="AC293" s="8">
        <v>0</v>
      </c>
      <c r="AD293" s="8">
        <v>10756.900000000001</v>
      </c>
      <c r="AE293" s="8">
        <v>0</v>
      </c>
      <c r="AF293" s="8">
        <v>0</v>
      </c>
      <c r="AG293" s="1" t="s">
        <v>61</v>
      </c>
      <c r="AH293" s="1" t="s">
        <v>68</v>
      </c>
      <c r="AI293" s="1">
        <v>4</v>
      </c>
      <c r="AJ293" s="3">
        <v>45971</v>
      </c>
      <c r="AK293" s="3">
        <v>45967</v>
      </c>
      <c r="AL293" s="3">
        <v>45961</v>
      </c>
      <c r="AM293" s="3">
        <v>45968</v>
      </c>
      <c r="AN293" s="3">
        <v>45969</v>
      </c>
      <c r="AO293" s="3">
        <v>45969</v>
      </c>
      <c r="AP293" s="3">
        <v>45966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7.75" customHeight="1" x14ac:dyDescent="0.45">
      <c r="A294" s="3">
        <v>0</v>
      </c>
      <c r="B294" s="14" t="s">
        <v>126</v>
      </c>
      <c r="C294" s="9" t="s">
        <v>243</v>
      </c>
      <c r="D294" s="13" t="s">
        <v>682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45971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118</v>
      </c>
      <c r="AA294" s="8">
        <v>10756.900000000001</v>
      </c>
      <c r="AB294" s="8">
        <v>10756.900000000001</v>
      </c>
      <c r="AC294" s="8">
        <v>0</v>
      </c>
      <c r="AD294" s="8">
        <v>10756.900000000001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>
        <v>45971</v>
      </c>
      <c r="AK294" s="3">
        <v>45967</v>
      </c>
      <c r="AL294" s="3">
        <v>45961</v>
      </c>
      <c r="AM294" s="3">
        <v>45968</v>
      </c>
      <c r="AN294" s="3">
        <v>45969</v>
      </c>
      <c r="AO294" s="3">
        <v>45969</v>
      </c>
      <c r="AP294" s="3">
        <v>45966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7.75" customHeight="1" x14ac:dyDescent="0.45">
      <c r="A295" s="3">
        <v>0</v>
      </c>
      <c r="B295" s="14" t="s">
        <v>126</v>
      </c>
      <c r="C295" s="9" t="s">
        <v>243</v>
      </c>
      <c r="D295" s="13" t="s">
        <v>61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67</v>
      </c>
      <c r="T295" s="12">
        <v>45971</v>
      </c>
      <c r="U295" s="11">
        <v>100000</v>
      </c>
      <c r="V295" s="10">
        <v>0</v>
      </c>
      <c r="W295" s="10">
        <v>100000</v>
      </c>
      <c r="X295" s="10">
        <v>0</v>
      </c>
      <c r="Y295" s="10">
        <v>105000</v>
      </c>
      <c r="Z295" s="9" t="s">
        <v>118</v>
      </c>
      <c r="AA295" s="8">
        <v>107569.00000000001</v>
      </c>
      <c r="AB295" s="8">
        <v>107569.00000000001</v>
      </c>
      <c r="AC295" s="8">
        <v>0</v>
      </c>
      <c r="AD295" s="8">
        <v>107569.00000000001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>
        <v>45971</v>
      </c>
      <c r="AK295" s="3">
        <v>45967</v>
      </c>
      <c r="AL295" s="3">
        <v>45961</v>
      </c>
      <c r="AM295" s="3">
        <v>45968</v>
      </c>
      <c r="AN295" s="3">
        <v>45969</v>
      </c>
      <c r="AO295" s="3">
        <v>45969</v>
      </c>
      <c r="AP295" s="3">
        <v>45966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7.75" customHeight="1" x14ac:dyDescent="0.45">
      <c r="A296" s="3" t="s">
        <v>132</v>
      </c>
      <c r="B296" s="14" t="s">
        <v>132</v>
      </c>
      <c r="C296" s="9" t="s">
        <v>109</v>
      </c>
      <c r="D296" s="13" t="s">
        <v>61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 t="s">
        <v>63</v>
      </c>
      <c r="U296" s="11">
        <v>115000</v>
      </c>
      <c r="V296" s="10">
        <v>0</v>
      </c>
      <c r="W296" s="10">
        <v>115000</v>
      </c>
      <c r="X296" s="10">
        <v>0</v>
      </c>
      <c r="Y296" s="10">
        <v>120750</v>
      </c>
      <c r="Z296" s="9" t="s">
        <v>118</v>
      </c>
      <c r="AA296" s="8">
        <v>123704.35</v>
      </c>
      <c r="AB296" s="8">
        <v>105641</v>
      </c>
      <c r="AC296" s="8">
        <v>18063.350000000006</v>
      </c>
      <c r="AD296" s="8">
        <v>105641</v>
      </c>
      <c r="AE296" s="8">
        <v>18063.350000000006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1298.9957096666672</v>
      </c>
    </row>
    <row r="297" spans="1:56" ht="27.75" customHeight="1" x14ac:dyDescent="0.45">
      <c r="A297" s="3">
        <v>45631</v>
      </c>
      <c r="B297" s="14" t="s">
        <v>195</v>
      </c>
      <c r="C297" s="9" t="s">
        <v>107</v>
      </c>
      <c r="D297" s="13" t="s">
        <v>141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108</v>
      </c>
      <c r="T297" s="12" t="s">
        <v>63</v>
      </c>
      <c r="U297" s="11">
        <v>16000</v>
      </c>
      <c r="V297" s="10">
        <v>0</v>
      </c>
      <c r="W297" s="10">
        <v>16000</v>
      </c>
      <c r="X297" s="10">
        <v>0</v>
      </c>
      <c r="Y297" s="10">
        <v>16800</v>
      </c>
      <c r="Z297" s="9" t="s">
        <v>118</v>
      </c>
      <c r="AA297" s="8">
        <v>17211.04</v>
      </c>
      <c r="AB297" s="8">
        <v>0</v>
      </c>
      <c r="AC297" s="8">
        <v>17211.04</v>
      </c>
      <c r="AD297" s="8">
        <v>0</v>
      </c>
      <c r="AE297" s="8">
        <v>17211.04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 t="s">
        <v>207</v>
      </c>
      <c r="AZ297" s="2">
        <v>0</v>
      </c>
      <c r="BA297" s="2">
        <v>0</v>
      </c>
      <c r="BB297" s="2">
        <v>0</v>
      </c>
      <c r="BC297" s="1" t="s">
        <v>119</v>
      </c>
      <c r="BD297" s="56">
        <v>1237.7032565333332</v>
      </c>
    </row>
    <row r="298" spans="1:56" ht="27.75" customHeight="1" x14ac:dyDescent="0.45">
      <c r="A298" s="3">
        <v>45631</v>
      </c>
      <c r="B298" s="14" t="s">
        <v>194</v>
      </c>
      <c r="C298" s="9" t="s">
        <v>107</v>
      </c>
      <c r="D298" s="13" t="s">
        <v>141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108</v>
      </c>
      <c r="T298" s="12" t="s">
        <v>63</v>
      </c>
      <c r="U298" s="11">
        <v>9000</v>
      </c>
      <c r="V298" s="10">
        <v>0</v>
      </c>
      <c r="W298" s="10">
        <v>9000</v>
      </c>
      <c r="X298" s="10">
        <v>0</v>
      </c>
      <c r="Y298" s="10">
        <v>9450</v>
      </c>
      <c r="Z298" s="9" t="s">
        <v>118</v>
      </c>
      <c r="AA298" s="8">
        <v>9681.2100000000009</v>
      </c>
      <c r="AB298" s="8">
        <v>0</v>
      </c>
      <c r="AC298" s="8">
        <v>9681.2100000000009</v>
      </c>
      <c r="AD298" s="8">
        <v>0</v>
      </c>
      <c r="AE298" s="8">
        <v>9681.2100000000009</v>
      </c>
      <c r="AF298" s="8">
        <v>0</v>
      </c>
      <c r="AG298" s="1" t="s">
        <v>114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 t="s">
        <v>206</v>
      </c>
      <c r="AZ298" s="2">
        <v>0</v>
      </c>
      <c r="BA298" s="2">
        <v>0</v>
      </c>
      <c r="BB298" s="2">
        <v>0</v>
      </c>
      <c r="BC298" s="1" t="s">
        <v>119</v>
      </c>
      <c r="BD298" s="56">
        <v>696.20808180000006</v>
      </c>
    </row>
    <row r="299" spans="1:56" ht="27.75" customHeight="1" x14ac:dyDescent="0.45">
      <c r="A299" s="3">
        <v>45896</v>
      </c>
      <c r="B299" s="14" t="s">
        <v>293</v>
      </c>
      <c r="C299" s="9" t="s">
        <v>105</v>
      </c>
      <c r="D299" s="13" t="s">
        <v>294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89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118</v>
      </c>
      <c r="AA299" s="8">
        <v>3310.89</v>
      </c>
      <c r="AB299" s="8">
        <v>0</v>
      </c>
      <c r="AC299" s="8">
        <v>3310.89</v>
      </c>
      <c r="AD299" s="8">
        <v>0</v>
      </c>
      <c r="AE299" s="8">
        <v>3310.89</v>
      </c>
      <c r="AF299" s="8">
        <v>0</v>
      </c>
      <c r="AG299" s="1" t="s">
        <v>114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238.09713619999999</v>
      </c>
    </row>
    <row r="300" spans="1:56" ht="27.75" customHeight="1" x14ac:dyDescent="0.45">
      <c r="A300" s="3">
        <v>45896</v>
      </c>
      <c r="B300" s="14" t="s">
        <v>295</v>
      </c>
      <c r="C300" s="9" t="s">
        <v>105</v>
      </c>
      <c r="D300" s="13" t="s">
        <v>265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89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118</v>
      </c>
      <c r="AA300" s="8">
        <v>5518.15</v>
      </c>
      <c r="AB300" s="8">
        <v>0</v>
      </c>
      <c r="AC300" s="8">
        <v>5518.15</v>
      </c>
      <c r="AD300" s="8">
        <v>0</v>
      </c>
      <c r="AE300" s="8">
        <v>5518.15</v>
      </c>
      <c r="AF300" s="8">
        <v>0</v>
      </c>
      <c r="AG300" s="1" t="s">
        <v>114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396.82856033333326</v>
      </c>
    </row>
    <row r="301" spans="1:56" ht="27.75" customHeight="1" x14ac:dyDescent="0.45">
      <c r="A301" s="3">
        <v>45896</v>
      </c>
      <c r="B301" s="14" t="s">
        <v>296</v>
      </c>
      <c r="C301" s="9" t="s">
        <v>105</v>
      </c>
      <c r="D301" s="13" t="s">
        <v>297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118</v>
      </c>
      <c r="AA301" s="8">
        <v>3310.89</v>
      </c>
      <c r="AB301" s="8">
        <v>0</v>
      </c>
      <c r="AC301" s="8">
        <v>3310.89</v>
      </c>
      <c r="AD301" s="8">
        <v>0</v>
      </c>
      <c r="AE301" s="8">
        <v>3310.89</v>
      </c>
      <c r="AF301" s="8">
        <v>0</v>
      </c>
      <c r="AG301" s="1" t="s">
        <v>114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238.09713619999999</v>
      </c>
    </row>
    <row r="302" spans="1:56" ht="27.75" customHeight="1" x14ac:dyDescent="0.45">
      <c r="A302" s="3">
        <v>45911</v>
      </c>
      <c r="B302" s="14" t="s">
        <v>320</v>
      </c>
      <c r="C302" s="9" t="s">
        <v>105</v>
      </c>
      <c r="D302" s="13" t="s">
        <v>321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90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 t="s">
        <v>63</v>
      </c>
      <c r="U302" s="11">
        <v>3000</v>
      </c>
      <c r="V302" s="10">
        <v>0</v>
      </c>
      <c r="W302" s="10">
        <v>3000</v>
      </c>
      <c r="X302" s="10">
        <v>0</v>
      </c>
      <c r="Y302" s="10">
        <v>3150</v>
      </c>
      <c r="Z302" s="9" t="s">
        <v>118</v>
      </c>
      <c r="AA302" s="8">
        <v>3310.89</v>
      </c>
      <c r="AB302" s="8">
        <v>0</v>
      </c>
      <c r="AC302" s="8">
        <v>3310.89</v>
      </c>
      <c r="AD302" s="8">
        <v>0</v>
      </c>
      <c r="AE302" s="8">
        <v>3310.89</v>
      </c>
      <c r="AF302" s="8">
        <v>0</v>
      </c>
      <c r="AG302" s="1" t="s">
        <v>114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119</v>
      </c>
      <c r="BD302" s="56">
        <v>238.09713619999999</v>
      </c>
    </row>
    <row r="303" spans="1:56" ht="27.75" customHeight="1" x14ac:dyDescent="0.45">
      <c r="A303" s="3" t="s">
        <v>132</v>
      </c>
      <c r="B303" s="14" t="s">
        <v>132</v>
      </c>
      <c r="C303" s="9" t="s">
        <v>107</v>
      </c>
      <c r="D303" s="13" t="s">
        <v>141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108</v>
      </c>
      <c r="T303" s="12" t="s">
        <v>63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118</v>
      </c>
      <c r="AA303" s="8">
        <v>10756.900000000001</v>
      </c>
      <c r="AB303" s="8">
        <v>0</v>
      </c>
      <c r="AC303" s="8">
        <v>10756.900000000001</v>
      </c>
      <c r="AD303" s="8">
        <v>0</v>
      </c>
      <c r="AE303" s="8">
        <v>10756.900000000001</v>
      </c>
      <c r="AF303" s="8">
        <v>0</v>
      </c>
      <c r="AG303" s="1" t="s">
        <v>114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119</v>
      </c>
      <c r="BD303" s="56">
        <v>773.56453533333331</v>
      </c>
    </row>
    <row r="304" spans="1:56" ht="27.75" customHeight="1" x14ac:dyDescent="0.45">
      <c r="A304" s="3">
        <v>45854</v>
      </c>
      <c r="B304" s="14" t="s">
        <v>257</v>
      </c>
      <c r="C304" s="9" t="s">
        <v>79</v>
      </c>
      <c r="D304" s="13" t="s">
        <v>258</v>
      </c>
      <c r="E304" s="9">
        <v>21</v>
      </c>
      <c r="F304" s="9">
        <v>38</v>
      </c>
      <c r="G304" s="9" t="s">
        <v>60</v>
      </c>
      <c r="H304" s="9" t="s">
        <v>76</v>
      </c>
      <c r="I304" s="9">
        <v>102</v>
      </c>
      <c r="J304" s="9" t="s">
        <v>57</v>
      </c>
      <c r="K304" s="9">
        <v>5</v>
      </c>
      <c r="L304" s="9" t="s">
        <v>90</v>
      </c>
      <c r="M304" s="10">
        <v>22</v>
      </c>
      <c r="N304" s="9">
        <v>40</v>
      </c>
      <c r="O304" s="9">
        <v>40</v>
      </c>
      <c r="P304" s="10">
        <v>65.13122457599998</v>
      </c>
      <c r="Q304" s="10">
        <v>0</v>
      </c>
      <c r="R304" s="10">
        <v>65.13122457599998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118</v>
      </c>
      <c r="AA304" s="8">
        <v>3310.89</v>
      </c>
      <c r="AB304" s="8">
        <v>0</v>
      </c>
      <c r="AC304" s="8">
        <v>3310.89</v>
      </c>
      <c r="AD304" s="8">
        <v>0</v>
      </c>
      <c r="AE304" s="8">
        <v>3310.89</v>
      </c>
      <c r="AF304" s="8">
        <v>0</v>
      </c>
      <c r="AG304" s="1" t="s">
        <v>113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119</v>
      </c>
      <c r="BD304" s="56">
        <v>238.09713619999999</v>
      </c>
    </row>
    <row r="305" spans="1:56" ht="27.75" customHeight="1" x14ac:dyDescent="0.45">
      <c r="A305" s="3">
        <v>45826</v>
      </c>
      <c r="B305" s="14" t="s">
        <v>250</v>
      </c>
      <c r="C305" s="9" t="s">
        <v>105</v>
      </c>
      <c r="D305" s="13" t="s">
        <v>238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90</v>
      </c>
      <c r="M305" s="10">
        <v>22</v>
      </c>
      <c r="N305" s="9">
        <v>40</v>
      </c>
      <c r="O305" s="9">
        <v>40</v>
      </c>
      <c r="P305" s="10">
        <v>163.47937368575995</v>
      </c>
      <c r="Q305" s="10">
        <v>0</v>
      </c>
      <c r="R305" s="10">
        <v>163.47937368575995</v>
      </c>
      <c r="S305" s="9" t="s">
        <v>67</v>
      </c>
      <c r="T305" s="12" t="s">
        <v>63</v>
      </c>
      <c r="U305" s="11">
        <v>8000</v>
      </c>
      <c r="V305" s="10">
        <v>470</v>
      </c>
      <c r="W305" s="10">
        <v>7530</v>
      </c>
      <c r="X305" s="10">
        <v>0</v>
      </c>
      <c r="Y305" s="10">
        <v>7906.5</v>
      </c>
      <c r="Z305" s="9" t="s">
        <v>118</v>
      </c>
      <c r="AA305" s="8">
        <v>8310.3338999999996</v>
      </c>
      <c r="AB305" s="8">
        <v>0</v>
      </c>
      <c r="AC305" s="8">
        <v>8310.3338999999996</v>
      </c>
      <c r="AD305" s="8">
        <v>0</v>
      </c>
      <c r="AE305" s="8">
        <v>8310.3338999999996</v>
      </c>
      <c r="AF305" s="8">
        <v>0</v>
      </c>
      <c r="AG305" s="1" t="s">
        <v>113</v>
      </c>
      <c r="AH305" s="1" t="s">
        <v>68</v>
      </c>
      <c r="AI305" s="1">
        <v>4</v>
      </c>
      <c r="AJ305" s="3" t="s">
        <v>63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119</v>
      </c>
      <c r="BD305" s="56">
        <v>597.62381186199991</v>
      </c>
    </row>
    <row r="306" spans="1:56" ht="27.75" customHeight="1" x14ac:dyDescent="0.45">
      <c r="A306" s="3">
        <v>45066</v>
      </c>
      <c r="B306" s="14" t="s">
        <v>124</v>
      </c>
      <c r="C306" s="9" t="s">
        <v>79</v>
      </c>
      <c r="D306" s="13" t="s">
        <v>123</v>
      </c>
      <c r="E306" s="9">
        <v>21</v>
      </c>
      <c r="F306" s="9">
        <v>38</v>
      </c>
      <c r="G306" s="9" t="s">
        <v>60</v>
      </c>
      <c r="H306" s="9" t="s">
        <v>76</v>
      </c>
      <c r="I306" s="9">
        <v>102</v>
      </c>
      <c r="J306" s="9" t="s">
        <v>57</v>
      </c>
      <c r="K306" s="9">
        <v>5</v>
      </c>
      <c r="L306" s="9" t="s">
        <v>90</v>
      </c>
      <c r="M306" s="10">
        <v>22</v>
      </c>
      <c r="N306" s="9">
        <v>40</v>
      </c>
      <c r="O306" s="9">
        <v>40</v>
      </c>
      <c r="P306" s="10">
        <v>108.55204095999999</v>
      </c>
      <c r="Q306" s="10">
        <v>0</v>
      </c>
      <c r="R306" s="10">
        <v>108.55204095999999</v>
      </c>
      <c r="S306" s="9" t="s">
        <v>67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118</v>
      </c>
      <c r="AA306" s="8">
        <v>5518.15</v>
      </c>
      <c r="AB306" s="8">
        <v>0</v>
      </c>
      <c r="AC306" s="8">
        <v>5518.15</v>
      </c>
      <c r="AD306" s="8">
        <v>0</v>
      </c>
      <c r="AE306" s="8">
        <v>5518.15</v>
      </c>
      <c r="AF306" s="8">
        <v>0</v>
      </c>
      <c r="AG306" s="1" t="s">
        <v>114</v>
      </c>
      <c r="AH306" s="1" t="s">
        <v>68</v>
      </c>
      <c r="AI306" s="1">
        <v>4</v>
      </c>
      <c r="AJ306" s="3" t="s">
        <v>63</v>
      </c>
      <c r="AK306" s="3" t="e">
        <v>#VALUE!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119</v>
      </c>
      <c r="BD306" s="56">
        <v>396.82856033333326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21</v>
      </c>
      <c r="F307" s="9">
        <v>37</v>
      </c>
      <c r="G307" s="9">
        <v>0</v>
      </c>
      <c r="H307" s="9">
        <v>0</v>
      </c>
      <c r="I307" s="9">
        <v>74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 t="s">
        <v>82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118</v>
      </c>
      <c r="AA307" s="8">
        <v>423149.48390000017</v>
      </c>
      <c r="AB307" s="8">
        <v>334846.79000000004</v>
      </c>
      <c r="AC307" s="8">
        <v>88302.693899999998</v>
      </c>
      <c r="AD307" s="8">
        <v>334846.79000000004</v>
      </c>
      <c r="AE307" s="8">
        <v>88302.693899999998</v>
      </c>
      <c r="AF307" s="8" t="s">
        <v>58</v>
      </c>
      <c r="AG307" s="1" t="s">
        <v>61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0</v>
      </c>
    </row>
    <row r="308" spans="1:56" ht="27.75" customHeight="1" x14ac:dyDescent="0.45">
      <c r="A308" s="3" t="s">
        <v>132</v>
      </c>
      <c r="B308" s="14" t="s">
        <v>132</v>
      </c>
      <c r="C308" s="9" t="s">
        <v>205</v>
      </c>
      <c r="D308" s="13" t="s">
        <v>205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45961</v>
      </c>
      <c r="U308" s="11">
        <v>30000</v>
      </c>
      <c r="V308" s="10">
        <v>0</v>
      </c>
      <c r="W308" s="10">
        <v>30000</v>
      </c>
      <c r="X308" s="10">
        <v>0</v>
      </c>
      <c r="Y308" s="10">
        <v>31500</v>
      </c>
      <c r="Z308" s="9" t="s">
        <v>83</v>
      </c>
      <c r="AA308" s="8">
        <v>29756.100000000002</v>
      </c>
      <c r="AB308" s="8">
        <v>29756.100000000002</v>
      </c>
      <c r="AC308" s="8">
        <v>0</v>
      </c>
      <c r="AD308" s="8">
        <v>0</v>
      </c>
      <c r="AE308" s="8">
        <v>0</v>
      </c>
      <c r="AF308" s="8">
        <v>0</v>
      </c>
      <c r="AG308" s="1" t="s">
        <v>114</v>
      </c>
      <c r="AH308" s="1" t="s">
        <v>74</v>
      </c>
      <c r="AI308" s="1">
        <v>2</v>
      </c>
      <c r="AJ308" s="3">
        <v>45961</v>
      </c>
      <c r="AK308" s="3">
        <v>0</v>
      </c>
      <c r="AL308" s="3">
        <v>45952</v>
      </c>
      <c r="AM308" s="3">
        <v>45959</v>
      </c>
      <c r="AN308" s="3">
        <v>45960</v>
      </c>
      <c r="AO308" s="3">
        <v>45960</v>
      </c>
      <c r="AP308" s="3">
        <v>45956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0</v>
      </c>
    </row>
    <row r="309" spans="1:56" ht="27.75" customHeight="1" x14ac:dyDescent="0.45">
      <c r="A309" s="3" t="s">
        <v>132</v>
      </c>
      <c r="B309" s="14" t="s">
        <v>132</v>
      </c>
      <c r="C309" s="9" t="s">
        <v>210</v>
      </c>
      <c r="D309" s="13" t="s">
        <v>61</v>
      </c>
      <c r="E309" s="9">
        <v>23</v>
      </c>
      <c r="F309" s="9">
        <v>34</v>
      </c>
      <c r="G309" s="9" t="s">
        <v>60</v>
      </c>
      <c r="H309" s="9">
        <v>0</v>
      </c>
      <c r="I309" s="9">
        <v>68</v>
      </c>
      <c r="J309" s="9" t="s">
        <v>57</v>
      </c>
      <c r="K309" s="9">
        <v>5</v>
      </c>
      <c r="L309" s="9" t="s">
        <v>91</v>
      </c>
      <c r="M309" s="10">
        <v>24</v>
      </c>
      <c r="N309" s="9">
        <v>37</v>
      </c>
      <c r="O309" s="9">
        <v>50</v>
      </c>
      <c r="P309" s="10">
        <v>821.54158271999995</v>
      </c>
      <c r="Q309" s="10">
        <v>0</v>
      </c>
      <c r="R309" s="10">
        <v>821.54158271999995</v>
      </c>
      <c r="S309" s="9" t="s">
        <v>121</v>
      </c>
      <c r="T309" s="12" t="s">
        <v>63</v>
      </c>
      <c r="U309" s="11">
        <v>30000</v>
      </c>
      <c r="V309" s="10">
        <v>0</v>
      </c>
      <c r="W309" s="10">
        <v>30000</v>
      </c>
      <c r="X309" s="10">
        <v>0</v>
      </c>
      <c r="Y309" s="10">
        <v>31500</v>
      </c>
      <c r="Z309" s="9" t="s">
        <v>83</v>
      </c>
      <c r="AA309" s="8">
        <v>29756.100000000002</v>
      </c>
      <c r="AB309" s="8">
        <v>4911</v>
      </c>
      <c r="AC309" s="8">
        <v>24845.100000000002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1857.1712249999998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60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83</v>
      </c>
      <c r="AA310" s="8">
        <v>59512.200000000004</v>
      </c>
      <c r="AB310" s="8">
        <v>34667.100000000006</v>
      </c>
      <c r="AC310" s="8">
        <v>24845.100000000002</v>
      </c>
      <c r="AD310" s="8">
        <v>0</v>
      </c>
      <c r="AE310" s="8">
        <v>0</v>
      </c>
      <c r="AF310" s="8" t="s">
        <v>58</v>
      </c>
      <c r="AG310" s="1" t="s">
        <v>114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102</v>
      </c>
      <c r="BD310" s="56">
        <v>0</v>
      </c>
    </row>
    <row r="311" spans="1:56" ht="27.75" customHeight="1" x14ac:dyDescent="0.45">
      <c r="A311" s="3">
        <v>45948</v>
      </c>
      <c r="B311" s="14" t="s">
        <v>620</v>
      </c>
      <c r="C311" s="9" t="s">
        <v>601</v>
      </c>
      <c r="D311" s="13" t="s">
        <v>602</v>
      </c>
      <c r="E311" s="9">
        <v>23</v>
      </c>
      <c r="F311" s="9">
        <v>34</v>
      </c>
      <c r="G311" s="9" t="s">
        <v>568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45957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572</v>
      </c>
      <c r="AA311" s="8">
        <v>4959.3500000000004</v>
      </c>
      <c r="AB311" s="8">
        <v>4959.3500000000004</v>
      </c>
      <c r="AC311" s="8">
        <v>0</v>
      </c>
      <c r="AD311" s="8">
        <v>0</v>
      </c>
      <c r="AE311" s="8">
        <v>0</v>
      </c>
      <c r="AF311" s="8">
        <v>0</v>
      </c>
      <c r="AG311" s="1" t="s">
        <v>114</v>
      </c>
      <c r="AH311" s="1" t="s">
        <v>74</v>
      </c>
      <c r="AI311" s="1">
        <v>2</v>
      </c>
      <c r="AJ311" s="3">
        <v>45957</v>
      </c>
      <c r="AK311" s="3">
        <v>0</v>
      </c>
      <c r="AL311" s="3">
        <v>45948</v>
      </c>
      <c r="AM311" s="3">
        <v>45955</v>
      </c>
      <c r="AN311" s="3">
        <v>45956</v>
      </c>
      <c r="AO311" s="3">
        <v>45956</v>
      </c>
      <c r="AP311" s="3">
        <v>45952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0</v>
      </c>
    </row>
    <row r="312" spans="1:56" ht="27.75" customHeight="1" x14ac:dyDescent="0.45">
      <c r="A312" s="3">
        <v>45948</v>
      </c>
      <c r="B312" s="14" t="s">
        <v>620</v>
      </c>
      <c r="C312" s="9" t="s">
        <v>601</v>
      </c>
      <c r="D312" s="13" t="s">
        <v>603</v>
      </c>
      <c r="E312" s="9">
        <v>23</v>
      </c>
      <c r="F312" s="9">
        <v>34</v>
      </c>
      <c r="G312" s="9" t="s">
        <v>568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45957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572</v>
      </c>
      <c r="AA312" s="8">
        <v>4959.3500000000004</v>
      </c>
      <c r="AB312" s="8">
        <v>4959.3500000000004</v>
      </c>
      <c r="AC312" s="8">
        <v>0</v>
      </c>
      <c r="AD312" s="8">
        <v>0</v>
      </c>
      <c r="AE312" s="8">
        <v>0</v>
      </c>
      <c r="AF312" s="8">
        <v>0</v>
      </c>
      <c r="AG312" s="1" t="s">
        <v>114</v>
      </c>
      <c r="AH312" s="1" t="s">
        <v>74</v>
      </c>
      <c r="AI312" s="1">
        <v>2</v>
      </c>
      <c r="AJ312" s="3">
        <v>45957</v>
      </c>
      <c r="AK312" s="3">
        <v>0</v>
      </c>
      <c r="AL312" s="3">
        <v>45948</v>
      </c>
      <c r="AM312" s="3">
        <v>45955</v>
      </c>
      <c r="AN312" s="3">
        <v>45956</v>
      </c>
      <c r="AO312" s="3">
        <v>45956</v>
      </c>
      <c r="AP312" s="3">
        <v>45952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0</v>
      </c>
    </row>
    <row r="313" spans="1:56" ht="27.75" customHeight="1" x14ac:dyDescent="0.45">
      <c r="A313" s="3">
        <v>45948</v>
      </c>
      <c r="B313" s="14" t="s">
        <v>620</v>
      </c>
      <c r="C313" s="9" t="s">
        <v>601</v>
      </c>
      <c r="D313" s="13" t="s">
        <v>604</v>
      </c>
      <c r="E313" s="9">
        <v>23</v>
      </c>
      <c r="F313" s="9">
        <v>34</v>
      </c>
      <c r="G313" s="9" t="s">
        <v>568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45957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572</v>
      </c>
      <c r="AA313" s="8">
        <v>4959.3500000000004</v>
      </c>
      <c r="AB313" s="8">
        <v>4959.3500000000004</v>
      </c>
      <c r="AC313" s="8">
        <v>0</v>
      </c>
      <c r="AD313" s="8">
        <v>0</v>
      </c>
      <c r="AE313" s="8">
        <v>0</v>
      </c>
      <c r="AF313" s="8">
        <v>0</v>
      </c>
      <c r="AG313" s="1" t="s">
        <v>113</v>
      </c>
      <c r="AH313" s="1" t="s">
        <v>74</v>
      </c>
      <c r="AI313" s="1">
        <v>2</v>
      </c>
      <c r="AJ313" s="3">
        <v>45957</v>
      </c>
      <c r="AK313" s="3">
        <v>0</v>
      </c>
      <c r="AL313" s="3">
        <v>45948</v>
      </c>
      <c r="AM313" s="3">
        <v>45955</v>
      </c>
      <c r="AN313" s="3">
        <v>45956</v>
      </c>
      <c r="AO313" s="3">
        <v>45956</v>
      </c>
      <c r="AP313" s="3">
        <v>45952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0</v>
      </c>
    </row>
    <row r="314" spans="1:56" ht="27.75" customHeight="1" x14ac:dyDescent="0.45">
      <c r="A314" s="3">
        <v>45948</v>
      </c>
      <c r="B314" s="14" t="s">
        <v>620</v>
      </c>
      <c r="C314" s="9" t="s">
        <v>601</v>
      </c>
      <c r="D314" s="13" t="s">
        <v>605</v>
      </c>
      <c r="E314" s="9">
        <v>23</v>
      </c>
      <c r="F314" s="9">
        <v>34</v>
      </c>
      <c r="G314" s="9" t="s">
        <v>568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45957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572</v>
      </c>
      <c r="AA314" s="8">
        <v>4959.3500000000004</v>
      </c>
      <c r="AB314" s="8">
        <v>2584</v>
      </c>
      <c r="AC314" s="8">
        <v>2375.3500000000004</v>
      </c>
      <c r="AD314" s="8">
        <v>0</v>
      </c>
      <c r="AE314" s="8">
        <v>0</v>
      </c>
      <c r="AF314" s="8">
        <v>0</v>
      </c>
      <c r="AG314" s="1" t="s">
        <v>114</v>
      </c>
      <c r="AH314" s="1" t="s">
        <v>74</v>
      </c>
      <c r="AI314" s="1">
        <v>2</v>
      </c>
      <c r="AJ314" s="3">
        <v>45957</v>
      </c>
      <c r="AK314" s="3">
        <v>0</v>
      </c>
      <c r="AL314" s="3">
        <v>45948</v>
      </c>
      <c r="AM314" s="3">
        <v>45955</v>
      </c>
      <c r="AN314" s="3">
        <v>45956</v>
      </c>
      <c r="AO314" s="3">
        <v>45956</v>
      </c>
      <c r="AP314" s="3">
        <v>45952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191.68546644444447</v>
      </c>
    </row>
    <row r="315" spans="1:56" ht="27.75" customHeight="1" x14ac:dyDescent="0.45">
      <c r="A315" s="3">
        <v>45944</v>
      </c>
      <c r="B315" s="14" t="s">
        <v>582</v>
      </c>
      <c r="C315" s="9" t="s">
        <v>570</v>
      </c>
      <c r="D315" s="13" t="s">
        <v>571</v>
      </c>
      <c r="E315" s="9">
        <v>23</v>
      </c>
      <c r="F315" s="9">
        <v>34</v>
      </c>
      <c r="G315" s="9" t="s">
        <v>568</v>
      </c>
      <c r="H315" s="9">
        <v>0</v>
      </c>
      <c r="I315" s="9">
        <v>68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45975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572</v>
      </c>
      <c r="AA315" s="8">
        <v>4959.3500000000004</v>
      </c>
      <c r="AB315" s="8">
        <v>0</v>
      </c>
      <c r="AC315" s="8">
        <v>4959.3500000000004</v>
      </c>
      <c r="AD315" s="8">
        <v>0</v>
      </c>
      <c r="AE315" s="8">
        <v>0</v>
      </c>
      <c r="AF315" s="8">
        <v>0</v>
      </c>
      <c r="AG315" s="1" t="s">
        <v>114</v>
      </c>
      <c r="AH315" s="1" t="s">
        <v>74</v>
      </c>
      <c r="AI315" s="1">
        <v>2</v>
      </c>
      <c r="AJ315" s="3">
        <v>45961</v>
      </c>
      <c r="AK315" s="3">
        <v>0</v>
      </c>
      <c r="AL315" s="3">
        <v>45952</v>
      </c>
      <c r="AM315" s="3">
        <v>45959</v>
      </c>
      <c r="AN315" s="3">
        <v>45960</v>
      </c>
      <c r="AO315" s="3">
        <v>45960</v>
      </c>
      <c r="AP315" s="3">
        <v>45956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569</v>
      </c>
      <c r="BD315" s="56">
        <v>400.2085242222222</v>
      </c>
    </row>
    <row r="316" spans="1:56" ht="27.7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34</v>
      </c>
      <c r="G316" s="9" t="s">
        <v>568</v>
      </c>
      <c r="H316" s="9">
        <v>0</v>
      </c>
      <c r="I316" s="9">
        <v>68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572</v>
      </c>
      <c r="AA316" s="8">
        <v>24796.75</v>
      </c>
      <c r="AB316" s="8">
        <v>17462.050000000003</v>
      </c>
      <c r="AC316" s="8">
        <v>7334.7000000000007</v>
      </c>
      <c r="AD316" s="8">
        <v>0</v>
      </c>
      <c r="AE316" s="8">
        <v>0</v>
      </c>
      <c r="AF316" s="8">
        <v>0</v>
      </c>
      <c r="AG316" s="1" t="s">
        <v>114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569</v>
      </c>
      <c r="BD316" s="56">
        <v>0</v>
      </c>
    </row>
    <row r="317" spans="1:56" ht="27.75" customHeight="1" x14ac:dyDescent="0.45">
      <c r="A317" s="3">
        <v>45944</v>
      </c>
      <c r="B317" s="14" t="s">
        <v>583</v>
      </c>
      <c r="C317" s="9" t="s">
        <v>570</v>
      </c>
      <c r="D317" s="13" t="s">
        <v>573</v>
      </c>
      <c r="E317" s="9">
        <v>23</v>
      </c>
      <c r="F317" s="9">
        <v>34</v>
      </c>
      <c r="G317" s="9" t="s">
        <v>574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45975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575</v>
      </c>
      <c r="AA317" s="8">
        <v>4959.3500000000004</v>
      </c>
      <c r="AB317" s="8">
        <v>4959.3500000000004</v>
      </c>
      <c r="AC317" s="8">
        <v>0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74</v>
      </c>
      <c r="AI317" s="1">
        <v>2</v>
      </c>
      <c r="AJ317" s="3">
        <v>45961</v>
      </c>
      <c r="AK317" s="3">
        <v>0</v>
      </c>
      <c r="AL317" s="3">
        <v>45952</v>
      </c>
      <c r="AM317" s="3">
        <v>45959</v>
      </c>
      <c r="AN317" s="3">
        <v>45960</v>
      </c>
      <c r="AO317" s="3">
        <v>45960</v>
      </c>
      <c r="AP317" s="3">
        <v>45956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569</v>
      </c>
      <c r="BD317" s="56">
        <v>0</v>
      </c>
    </row>
    <row r="318" spans="1:56" ht="27.75" customHeight="1" x14ac:dyDescent="0.45">
      <c r="A318" s="3">
        <v>45944</v>
      </c>
      <c r="B318" s="14" t="s">
        <v>583</v>
      </c>
      <c r="C318" s="9" t="s">
        <v>570</v>
      </c>
      <c r="D318" s="13" t="s">
        <v>576</v>
      </c>
      <c r="E318" s="9">
        <v>23</v>
      </c>
      <c r="F318" s="9">
        <v>34</v>
      </c>
      <c r="G318" s="9" t="s">
        <v>574</v>
      </c>
      <c r="H318" s="9">
        <v>0</v>
      </c>
      <c r="I318" s="9">
        <v>68</v>
      </c>
      <c r="J318" s="9" t="s">
        <v>57</v>
      </c>
      <c r="K318" s="9">
        <v>5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45975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575</v>
      </c>
      <c r="AA318" s="8">
        <v>2975.61</v>
      </c>
      <c r="AB318" s="8">
        <v>2975.61</v>
      </c>
      <c r="AC318" s="8">
        <v>0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74</v>
      </c>
      <c r="AI318" s="1">
        <v>2</v>
      </c>
      <c r="AJ318" s="3">
        <v>45961</v>
      </c>
      <c r="AK318" s="3">
        <v>0</v>
      </c>
      <c r="AL318" s="3">
        <v>45952</v>
      </c>
      <c r="AM318" s="3">
        <v>45959</v>
      </c>
      <c r="AN318" s="3">
        <v>45960</v>
      </c>
      <c r="AO318" s="3">
        <v>45960</v>
      </c>
      <c r="AP318" s="3">
        <v>45956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569</v>
      </c>
      <c r="BD318" s="56">
        <v>0</v>
      </c>
    </row>
    <row r="319" spans="1:56" ht="27.75" customHeight="1" x14ac:dyDescent="0.45">
      <c r="A319" s="3">
        <v>45944</v>
      </c>
      <c r="B319" s="14" t="s">
        <v>583</v>
      </c>
      <c r="C319" s="9" t="s">
        <v>570</v>
      </c>
      <c r="D319" s="13" t="s">
        <v>577</v>
      </c>
      <c r="E319" s="9">
        <v>23</v>
      </c>
      <c r="F319" s="9">
        <v>34</v>
      </c>
      <c r="G319" s="9" t="s">
        <v>574</v>
      </c>
      <c r="H319" s="9">
        <v>0</v>
      </c>
      <c r="I319" s="9">
        <v>68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45975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575</v>
      </c>
      <c r="AA319" s="8">
        <v>4959.3500000000004</v>
      </c>
      <c r="AB319" s="8">
        <v>4959.3500000000004</v>
      </c>
      <c r="AC319" s="8">
        <v>0</v>
      </c>
      <c r="AD319" s="8">
        <v>0</v>
      </c>
      <c r="AE319" s="8">
        <v>0</v>
      </c>
      <c r="AF319" s="8">
        <v>0</v>
      </c>
      <c r="AG319" s="1" t="s">
        <v>114</v>
      </c>
      <c r="AH319" s="1" t="s">
        <v>74</v>
      </c>
      <c r="AI319" s="1">
        <v>2</v>
      </c>
      <c r="AJ319" s="3">
        <v>45961</v>
      </c>
      <c r="AK319" s="3">
        <v>0</v>
      </c>
      <c r="AL319" s="3">
        <v>45952</v>
      </c>
      <c r="AM319" s="3">
        <v>45959</v>
      </c>
      <c r="AN319" s="3">
        <v>45960</v>
      </c>
      <c r="AO319" s="3">
        <v>45960</v>
      </c>
      <c r="AP319" s="3">
        <v>45956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569</v>
      </c>
      <c r="BD319" s="56">
        <v>0</v>
      </c>
    </row>
    <row r="320" spans="1:56" ht="27.7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34</v>
      </c>
      <c r="G320" s="9" t="s">
        <v>574</v>
      </c>
      <c r="H320" s="9">
        <v>0</v>
      </c>
      <c r="I320" s="9">
        <v>68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575</v>
      </c>
      <c r="AA320" s="8">
        <v>12894.310000000001</v>
      </c>
      <c r="AB320" s="8">
        <v>12894.310000000001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114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569</v>
      </c>
      <c r="BD320" s="56">
        <v>0</v>
      </c>
    </row>
    <row r="321" spans="1:56" ht="27.75" customHeight="1" x14ac:dyDescent="0.45">
      <c r="A321" s="3">
        <v>45951</v>
      </c>
      <c r="B321" s="14" t="s">
        <v>644</v>
      </c>
      <c r="C321" s="9" t="s">
        <v>645</v>
      </c>
      <c r="D321" s="13" t="s">
        <v>646</v>
      </c>
      <c r="E321" s="9">
        <v>23</v>
      </c>
      <c r="F321" s="9">
        <v>37</v>
      </c>
      <c r="G321" s="9" t="s">
        <v>60</v>
      </c>
      <c r="H321" s="9">
        <v>0</v>
      </c>
      <c r="I321" s="9">
        <v>85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45961</v>
      </c>
      <c r="U321" s="11">
        <v>20000</v>
      </c>
      <c r="V321" s="10">
        <v>0</v>
      </c>
      <c r="W321" s="10">
        <v>20000</v>
      </c>
      <c r="X321" s="10">
        <v>0</v>
      </c>
      <c r="Y321" s="10">
        <v>21000</v>
      </c>
      <c r="Z321" s="9" t="s">
        <v>459</v>
      </c>
      <c r="AA321" s="8">
        <v>21513.800000000003</v>
      </c>
      <c r="AB321" s="8">
        <v>3620</v>
      </c>
      <c r="AC321" s="8">
        <v>17893.800000000003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74</v>
      </c>
      <c r="AI321" s="1">
        <v>2</v>
      </c>
      <c r="AJ321" s="3">
        <v>45961</v>
      </c>
      <c r="AK321" s="3">
        <v>0</v>
      </c>
      <c r="AL321" s="3">
        <v>45952</v>
      </c>
      <c r="AM321" s="3">
        <v>45959</v>
      </c>
      <c r="AN321" s="3">
        <v>45960</v>
      </c>
      <c r="AO321" s="3">
        <v>45960</v>
      </c>
      <c r="AP321" s="3">
        <v>45956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65</v>
      </c>
      <c r="AY321" s="2" t="s">
        <v>647</v>
      </c>
      <c r="AZ321" s="2">
        <v>0</v>
      </c>
      <c r="BA321" s="2">
        <v>0</v>
      </c>
      <c r="BB321" s="2">
        <v>0</v>
      </c>
      <c r="BC321" s="1" t="s">
        <v>461</v>
      </c>
      <c r="BD321" s="56">
        <v>1577.6367</v>
      </c>
    </row>
    <row r="322" spans="1:56" ht="27.75" customHeight="1" x14ac:dyDescent="0.45">
      <c r="A322" s="3">
        <v>45951</v>
      </c>
      <c r="B322" s="14" t="s">
        <v>648</v>
      </c>
      <c r="C322" s="9" t="s">
        <v>649</v>
      </c>
      <c r="D322" s="13" t="s">
        <v>650</v>
      </c>
      <c r="E322" s="9">
        <v>23</v>
      </c>
      <c r="F322" s="9">
        <v>37</v>
      </c>
      <c r="G322" s="9" t="s">
        <v>60</v>
      </c>
      <c r="H322" s="9">
        <v>0</v>
      </c>
      <c r="I322" s="9">
        <v>85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45961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459</v>
      </c>
      <c r="AA322" s="8">
        <v>5378.4500000000007</v>
      </c>
      <c r="AB322" s="8">
        <v>0</v>
      </c>
      <c r="AC322" s="8">
        <v>5378.4500000000007</v>
      </c>
      <c r="AD322" s="8">
        <v>0</v>
      </c>
      <c r="AE322" s="8">
        <v>0</v>
      </c>
      <c r="AF322" s="8">
        <v>0</v>
      </c>
      <c r="AG322" s="1" t="s">
        <v>113</v>
      </c>
      <c r="AH322" s="1" t="s">
        <v>74</v>
      </c>
      <c r="AI322" s="1">
        <v>2</v>
      </c>
      <c r="AJ322" s="3">
        <v>45961</v>
      </c>
      <c r="AK322" s="3">
        <v>0</v>
      </c>
      <c r="AL322" s="3">
        <v>45952</v>
      </c>
      <c r="AM322" s="3">
        <v>45959</v>
      </c>
      <c r="AN322" s="3">
        <v>45960</v>
      </c>
      <c r="AO322" s="3">
        <v>45960</v>
      </c>
      <c r="AP322" s="3">
        <v>45956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 t="s">
        <v>647</v>
      </c>
      <c r="AZ322" s="2">
        <v>0</v>
      </c>
      <c r="BA322" s="2">
        <v>0</v>
      </c>
      <c r="BB322" s="2">
        <v>0</v>
      </c>
      <c r="BC322" s="1" t="s">
        <v>461</v>
      </c>
      <c r="BD322" s="56">
        <v>474.2000083333333</v>
      </c>
    </row>
    <row r="323" spans="1:56" ht="27.7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85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459</v>
      </c>
      <c r="AA323" s="8">
        <v>26892.250000000004</v>
      </c>
      <c r="AB323" s="8">
        <v>3620</v>
      </c>
      <c r="AC323" s="8">
        <v>23272.250000000004</v>
      </c>
      <c r="AD323" s="8">
        <v>0</v>
      </c>
      <c r="AE323" s="8">
        <v>0</v>
      </c>
      <c r="AF323" s="8" t="s">
        <v>58</v>
      </c>
      <c r="AG323" s="1" t="s">
        <v>114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462</v>
      </c>
      <c r="BD323" s="56">
        <v>0</v>
      </c>
    </row>
    <row r="324" spans="1:56" ht="27.75" customHeight="1" x14ac:dyDescent="0.45">
      <c r="A324" s="3">
        <v>45953</v>
      </c>
      <c r="B324" s="14" t="s">
        <v>126</v>
      </c>
      <c r="C324" s="9" t="s">
        <v>683</v>
      </c>
      <c r="D324" s="13" t="s">
        <v>684</v>
      </c>
      <c r="E324" s="9">
        <v>23</v>
      </c>
      <c r="F324" s="9">
        <v>37</v>
      </c>
      <c r="G324" s="9" t="s">
        <v>60</v>
      </c>
      <c r="H324" s="9">
        <v>0</v>
      </c>
      <c r="I324" s="9">
        <v>120</v>
      </c>
      <c r="J324" s="9" t="s">
        <v>57</v>
      </c>
      <c r="K324" s="9">
        <v>5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45966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685</v>
      </c>
      <c r="AA324" s="8">
        <v>10756.900000000001</v>
      </c>
      <c r="AB324" s="8">
        <v>4270</v>
      </c>
      <c r="AC324" s="8">
        <v>6486.9000000000015</v>
      </c>
      <c r="AD324" s="8">
        <v>0</v>
      </c>
      <c r="AE324" s="8">
        <v>0</v>
      </c>
      <c r="AF324" s="8">
        <v>0</v>
      </c>
      <c r="AG324" s="1" t="s">
        <v>113</v>
      </c>
      <c r="AH324" s="1" t="s">
        <v>74</v>
      </c>
      <c r="AI324" s="1">
        <v>2</v>
      </c>
      <c r="AJ324" s="3">
        <v>45966</v>
      </c>
      <c r="AK324" s="3">
        <v>0</v>
      </c>
      <c r="AL324" s="3">
        <v>45957</v>
      </c>
      <c r="AM324" s="3">
        <v>45964</v>
      </c>
      <c r="AN324" s="3">
        <v>45965</v>
      </c>
      <c r="AO324" s="3">
        <v>45965</v>
      </c>
      <c r="AP324" s="3">
        <v>45961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686</v>
      </c>
      <c r="BD324" s="56">
        <v>796.67961391666688</v>
      </c>
    </row>
    <row r="325" spans="1:56" ht="27.7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23</v>
      </c>
      <c r="F325" s="9">
        <v>37</v>
      </c>
      <c r="G325" s="9">
        <v>0</v>
      </c>
      <c r="H325" s="9">
        <v>0</v>
      </c>
      <c r="I325" s="9">
        <v>120</v>
      </c>
      <c r="J325" s="9" t="s">
        <v>78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685</v>
      </c>
      <c r="AA325" s="8">
        <v>10756.900000000001</v>
      </c>
      <c r="AB325" s="8">
        <v>4270</v>
      </c>
      <c r="AC325" s="8">
        <v>6486.9000000000015</v>
      </c>
      <c r="AD325" s="8">
        <v>0</v>
      </c>
      <c r="AE325" s="8">
        <v>0</v>
      </c>
      <c r="AF325" s="8" t="s">
        <v>58</v>
      </c>
      <c r="AG325" s="1" t="s">
        <v>114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687</v>
      </c>
      <c r="BD325" s="56">
        <v>0</v>
      </c>
    </row>
    <row r="326" spans="1:56" ht="27.75" customHeight="1" x14ac:dyDescent="0.45">
      <c r="A326" s="3">
        <v>45601</v>
      </c>
      <c r="B326" s="14" t="s">
        <v>185</v>
      </c>
      <c r="C326" s="9" t="s">
        <v>92</v>
      </c>
      <c r="D326" s="13" t="s">
        <v>139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57</v>
      </c>
      <c r="K326" s="9">
        <v>5</v>
      </c>
      <c r="L326" s="9" t="s">
        <v>90</v>
      </c>
      <c r="M326" s="10">
        <v>24</v>
      </c>
      <c r="N326" s="9">
        <v>40</v>
      </c>
      <c r="O326" s="9">
        <v>55</v>
      </c>
      <c r="P326" s="10">
        <v>3207.7128103679997</v>
      </c>
      <c r="Q326" s="10">
        <v>0</v>
      </c>
      <c r="R326" s="10">
        <v>3207.7128103679997</v>
      </c>
      <c r="S326" s="9" t="s">
        <v>259</v>
      </c>
      <c r="T326" s="12" t="s">
        <v>63</v>
      </c>
      <c r="U326" s="11">
        <v>100000</v>
      </c>
      <c r="V326" s="10">
        <v>1500</v>
      </c>
      <c r="W326" s="10">
        <v>98500</v>
      </c>
      <c r="X326" s="10">
        <v>0</v>
      </c>
      <c r="Y326" s="10">
        <v>103425</v>
      </c>
      <c r="Z326" s="9" t="s">
        <v>98</v>
      </c>
      <c r="AA326" s="8">
        <v>105955.465</v>
      </c>
      <c r="AB326" s="8">
        <v>19362</v>
      </c>
      <c r="AC326" s="8">
        <v>86593.464999999997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72</v>
      </c>
      <c r="AI326" s="1">
        <v>3</v>
      </c>
      <c r="AJ326" s="3" t="s">
        <v>63</v>
      </c>
      <c r="AK326" s="3">
        <v>0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111</v>
      </c>
      <c r="BD326" s="56">
        <v>11092.935565123611</v>
      </c>
    </row>
    <row r="327" spans="1:56" ht="27.75" customHeight="1" x14ac:dyDescent="0.45">
      <c r="A327" s="3">
        <v>45601</v>
      </c>
      <c r="B327" s="14" t="s">
        <v>185</v>
      </c>
      <c r="C327" s="9" t="s">
        <v>92</v>
      </c>
      <c r="D327" s="13" t="s">
        <v>139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90</v>
      </c>
      <c r="M327" s="10">
        <v>24</v>
      </c>
      <c r="N327" s="9">
        <v>40</v>
      </c>
      <c r="O327" s="9">
        <v>55</v>
      </c>
      <c r="P327" s="10">
        <v>11003.203948644863</v>
      </c>
      <c r="Q327" s="10">
        <v>0</v>
      </c>
      <c r="R327" s="10">
        <v>11003.203948644863</v>
      </c>
      <c r="S327" s="9" t="s">
        <v>259</v>
      </c>
      <c r="T327" s="12" t="s">
        <v>63</v>
      </c>
      <c r="U327" s="11">
        <v>337878</v>
      </c>
      <c r="V327" s="10">
        <v>0</v>
      </c>
      <c r="W327" s="10">
        <v>337878</v>
      </c>
      <c r="X327" s="10">
        <v>0</v>
      </c>
      <c r="Y327" s="10">
        <v>354771.9</v>
      </c>
      <c r="Z327" s="9" t="s">
        <v>98</v>
      </c>
      <c r="AA327" s="8">
        <v>363451.98582000006</v>
      </c>
      <c r="AB327" s="8">
        <v>0</v>
      </c>
      <c r="AC327" s="8">
        <v>363451.98582000006</v>
      </c>
      <c r="AD327" s="8">
        <v>0</v>
      </c>
      <c r="AE327" s="8">
        <v>0</v>
      </c>
      <c r="AF327" s="8">
        <v>0</v>
      </c>
      <c r="AG327" s="1" t="s">
        <v>113</v>
      </c>
      <c r="AH327" s="1" t="s">
        <v>72</v>
      </c>
      <c r="AI327" s="1">
        <v>3</v>
      </c>
      <c r="AJ327" s="3" t="s">
        <v>63</v>
      </c>
      <c r="AK327" s="3">
        <v>0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 t="e">
        <v>#VALUE!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111</v>
      </c>
      <c r="BD327" s="56">
        <v>46559.511849046357</v>
      </c>
    </row>
    <row r="328" spans="1:56" ht="27.7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23</v>
      </c>
      <c r="F328" s="9">
        <v>37</v>
      </c>
      <c r="G328" s="9">
        <v>0</v>
      </c>
      <c r="H328" s="9">
        <v>0</v>
      </c>
      <c r="I328" s="9">
        <v>128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98</v>
      </c>
      <c r="AA328" s="8">
        <v>469407.45082000003</v>
      </c>
      <c r="AB328" s="8">
        <v>19362</v>
      </c>
      <c r="AC328" s="8">
        <v>450045.45082000003</v>
      </c>
      <c r="AD328" s="8">
        <v>0</v>
      </c>
      <c r="AE328" s="8">
        <v>0</v>
      </c>
      <c r="AF328" s="8" t="s">
        <v>58</v>
      </c>
      <c r="AG328" s="1" t="s">
        <v>113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112</v>
      </c>
      <c r="BD328" s="56">
        <v>0</v>
      </c>
    </row>
    <row r="329" spans="1:56" ht="27.75" customHeight="1" x14ac:dyDescent="0.45">
      <c r="A329" s="3">
        <v>45934</v>
      </c>
      <c r="B329" s="14" t="s">
        <v>525</v>
      </c>
      <c r="C329" s="9" t="s">
        <v>492</v>
      </c>
      <c r="D329" s="13" t="s">
        <v>59</v>
      </c>
      <c r="E329" s="9">
        <v>26</v>
      </c>
      <c r="F329" s="9">
        <v>39</v>
      </c>
      <c r="G329" s="9" t="s">
        <v>60</v>
      </c>
      <c r="H329" s="9">
        <v>0</v>
      </c>
      <c r="I329" s="9">
        <v>93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121</v>
      </c>
      <c r="T329" s="12">
        <v>45960</v>
      </c>
      <c r="U329" s="11">
        <v>5000</v>
      </c>
      <c r="V329" s="10">
        <v>5000</v>
      </c>
      <c r="W329" s="10">
        <v>0</v>
      </c>
      <c r="X329" s="10">
        <v>0</v>
      </c>
      <c r="Y329" s="10">
        <v>0</v>
      </c>
      <c r="Z329" s="9" t="s">
        <v>493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113</v>
      </c>
      <c r="AH329" s="1" t="s">
        <v>77</v>
      </c>
      <c r="AI329" s="1">
        <v>1</v>
      </c>
      <c r="AJ329" s="3">
        <v>45960</v>
      </c>
      <c r="AK329" s="3">
        <v>0</v>
      </c>
      <c r="AL329" s="3">
        <v>0</v>
      </c>
      <c r="AM329" s="3">
        <v>0</v>
      </c>
      <c r="AN329" s="3">
        <v>0</v>
      </c>
      <c r="AO329" s="3">
        <v>45959</v>
      </c>
      <c r="AP329" s="3">
        <v>45955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302</v>
      </c>
      <c r="BD329" s="56">
        <v>0</v>
      </c>
    </row>
    <row r="330" spans="1:56" ht="27.7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26</v>
      </c>
      <c r="F330" s="9">
        <v>43</v>
      </c>
      <c r="G330" s="9">
        <v>0</v>
      </c>
      <c r="H330" s="9">
        <v>0</v>
      </c>
      <c r="I330" s="9">
        <v>100</v>
      </c>
      <c r="J330" s="9" t="s">
        <v>57</v>
      </c>
      <c r="K330" s="9">
        <v>5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493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 t="s">
        <v>58</v>
      </c>
      <c r="AG330" s="1" t="s">
        <v>114</v>
      </c>
      <c r="AH330" s="1">
        <v>0</v>
      </c>
      <c r="AI330" s="1" t="s">
        <v>15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302</v>
      </c>
      <c r="BD330" s="56">
        <v>0</v>
      </c>
    </row>
    <row r="331" spans="1:56" ht="27.75" customHeight="1" x14ac:dyDescent="0.45">
      <c r="A331" s="3">
        <v>45939</v>
      </c>
      <c r="B331" s="14" t="s">
        <v>532</v>
      </c>
      <c r="C331" s="9" t="s">
        <v>526</v>
      </c>
      <c r="D331" s="13" t="s">
        <v>527</v>
      </c>
      <c r="E331" s="9">
        <v>26</v>
      </c>
      <c r="F331" s="9">
        <v>40</v>
      </c>
      <c r="G331" s="9" t="s">
        <v>60</v>
      </c>
      <c r="H331" s="9">
        <v>0</v>
      </c>
      <c r="I331" s="9">
        <v>108</v>
      </c>
      <c r="J331" s="9" t="s">
        <v>57</v>
      </c>
      <c r="K331" s="9">
        <v>5</v>
      </c>
      <c r="L331" s="9" t="s">
        <v>90</v>
      </c>
      <c r="M331" s="10">
        <v>27</v>
      </c>
      <c r="N331" s="9">
        <v>43</v>
      </c>
      <c r="O331" s="9">
        <v>40</v>
      </c>
      <c r="P331" s="10">
        <v>286.42936262399996</v>
      </c>
      <c r="Q331" s="10">
        <v>0</v>
      </c>
      <c r="R331" s="10">
        <v>286.42936262399996</v>
      </c>
      <c r="S331" s="9" t="s">
        <v>106</v>
      </c>
      <c r="T331" s="12">
        <v>45960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189</v>
      </c>
      <c r="AA331" s="8">
        <v>11595.1</v>
      </c>
      <c r="AB331" s="8">
        <v>11595.1</v>
      </c>
      <c r="AC331" s="8">
        <v>0</v>
      </c>
      <c r="AD331" s="8">
        <v>0</v>
      </c>
      <c r="AE331" s="8">
        <v>0</v>
      </c>
      <c r="AF331" s="8">
        <v>0</v>
      </c>
      <c r="AG331" s="1" t="s">
        <v>116</v>
      </c>
      <c r="AH331" s="1" t="s">
        <v>72</v>
      </c>
      <c r="AI331" s="1">
        <v>3</v>
      </c>
      <c r="AJ331" s="3">
        <v>45960</v>
      </c>
      <c r="AK331" s="3">
        <v>0</v>
      </c>
      <c r="AL331" s="3">
        <v>45950</v>
      </c>
      <c r="AM331" s="3">
        <v>45957</v>
      </c>
      <c r="AN331" s="3">
        <v>45958</v>
      </c>
      <c r="AO331" s="3">
        <v>45958</v>
      </c>
      <c r="AP331" s="3">
        <v>45955</v>
      </c>
      <c r="AQ331" s="3">
        <v>45959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>
        <v>0</v>
      </c>
      <c r="AY331" s="2" t="s">
        <v>621</v>
      </c>
      <c r="AZ331" s="2">
        <v>0</v>
      </c>
      <c r="BA331" s="2">
        <v>0</v>
      </c>
      <c r="BB331" s="2">
        <v>0</v>
      </c>
      <c r="BC331" s="1" t="s">
        <v>101</v>
      </c>
      <c r="BD331" s="56">
        <v>0</v>
      </c>
    </row>
    <row r="332" spans="1:56" ht="27.7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26</v>
      </c>
      <c r="F332" s="9">
        <v>43</v>
      </c>
      <c r="G332" s="9">
        <v>0</v>
      </c>
      <c r="H332" s="9">
        <v>0</v>
      </c>
      <c r="I332" s="9">
        <v>116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189</v>
      </c>
      <c r="AA332" s="8">
        <v>11595.1</v>
      </c>
      <c r="AB332" s="8">
        <v>11595.1</v>
      </c>
      <c r="AC332" s="8">
        <v>0</v>
      </c>
      <c r="AD332" s="8">
        <v>0</v>
      </c>
      <c r="AE332" s="8">
        <v>0</v>
      </c>
      <c r="AF332" s="8" t="s">
        <v>58</v>
      </c>
      <c r="AG332" s="1" t="s">
        <v>113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190</v>
      </c>
      <c r="BD332" s="56">
        <v>0</v>
      </c>
    </row>
    <row r="333" spans="1:56" ht="27.75" customHeight="1" x14ac:dyDescent="0.45">
      <c r="A333" s="3">
        <v>45950</v>
      </c>
      <c r="B333" s="14" t="s">
        <v>532</v>
      </c>
      <c r="C333" s="9" t="s">
        <v>107</v>
      </c>
      <c r="D333" s="13" t="s">
        <v>634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108</v>
      </c>
      <c r="T333" s="12">
        <v>45960</v>
      </c>
      <c r="U333" s="11">
        <v>10000</v>
      </c>
      <c r="V333" s="10">
        <v>0</v>
      </c>
      <c r="W333" s="10">
        <v>10000</v>
      </c>
      <c r="X333" s="10">
        <v>0</v>
      </c>
      <c r="Y333" s="10">
        <v>10500</v>
      </c>
      <c r="Z333" s="9" t="s">
        <v>87</v>
      </c>
      <c r="AA333" s="8">
        <v>12433.3</v>
      </c>
      <c r="AB333" s="8">
        <v>12433.3</v>
      </c>
      <c r="AC333" s="8">
        <v>0</v>
      </c>
      <c r="AD333" s="8">
        <v>7347</v>
      </c>
      <c r="AE333" s="8">
        <v>5086.2999999999993</v>
      </c>
      <c r="AF333" s="8">
        <v>0</v>
      </c>
      <c r="AG333" s="1" t="s">
        <v>113</v>
      </c>
      <c r="AH333" s="1" t="s">
        <v>75</v>
      </c>
      <c r="AI333" s="1">
        <v>4</v>
      </c>
      <c r="AJ333" s="3" t="s">
        <v>129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0</v>
      </c>
    </row>
    <row r="334" spans="1:56" ht="27.75" customHeight="1" x14ac:dyDescent="0.45">
      <c r="A334" s="3">
        <v>45933</v>
      </c>
      <c r="B334" s="14" t="s">
        <v>496</v>
      </c>
      <c r="C334" s="9" t="s">
        <v>107</v>
      </c>
      <c r="D334" s="13" t="s">
        <v>59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90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108</v>
      </c>
      <c r="T334" s="12">
        <v>45960</v>
      </c>
      <c r="U334" s="11">
        <v>15000</v>
      </c>
      <c r="V334" s="10">
        <v>17396</v>
      </c>
      <c r="W334" s="10">
        <v>0</v>
      </c>
      <c r="X334" s="10">
        <v>0</v>
      </c>
      <c r="Y334" s="10">
        <v>0</v>
      </c>
      <c r="Z334" s="9" t="s">
        <v>87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115</v>
      </c>
      <c r="AH334" s="1" t="s">
        <v>143</v>
      </c>
      <c r="AI334" s="1">
        <v>2</v>
      </c>
      <c r="AJ334" s="3">
        <v>45960</v>
      </c>
      <c r="AK334" s="3">
        <v>45958</v>
      </c>
      <c r="AL334" s="3">
        <v>0</v>
      </c>
      <c r="AM334" s="3">
        <v>0</v>
      </c>
      <c r="AN334" s="3">
        <v>0</v>
      </c>
      <c r="AO334" s="3">
        <v>45959</v>
      </c>
      <c r="AP334" s="3">
        <v>45955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140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103</v>
      </c>
      <c r="BD334" s="56">
        <v>0</v>
      </c>
    </row>
    <row r="335" spans="1:56" ht="27.7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26</v>
      </c>
      <c r="F335" s="9">
        <v>43</v>
      </c>
      <c r="G335" s="9">
        <v>0</v>
      </c>
      <c r="H335" s="9">
        <v>0</v>
      </c>
      <c r="I335" s="9">
        <v>120</v>
      </c>
      <c r="J335" s="9" t="s">
        <v>57</v>
      </c>
      <c r="K335" s="9">
        <v>5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87</v>
      </c>
      <c r="AA335" s="8">
        <v>12433.3</v>
      </c>
      <c r="AB335" s="8">
        <v>12433.3</v>
      </c>
      <c r="AC335" s="8">
        <v>0</v>
      </c>
      <c r="AD335" s="8">
        <v>7347</v>
      </c>
      <c r="AE335" s="8">
        <v>5086.2999999999993</v>
      </c>
      <c r="AF335" s="8" t="s">
        <v>58</v>
      </c>
      <c r="AG335" s="1" t="s">
        <v>114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104</v>
      </c>
      <c r="BD335" s="56">
        <v>0</v>
      </c>
    </row>
    <row r="336" spans="1:56" ht="27.75" customHeight="1" x14ac:dyDescent="0.45">
      <c r="A336" s="3">
        <v>45947</v>
      </c>
      <c r="B336" s="14" t="s">
        <v>606</v>
      </c>
      <c r="C336" s="9" t="s">
        <v>144</v>
      </c>
      <c r="D336" s="13" t="s">
        <v>145</v>
      </c>
      <c r="E336" s="9">
        <v>28</v>
      </c>
      <c r="F336" s="9">
        <v>41</v>
      </c>
      <c r="G336" s="9" t="s">
        <v>60</v>
      </c>
      <c r="H336" s="9">
        <v>0</v>
      </c>
      <c r="I336" s="9">
        <v>120</v>
      </c>
      <c r="J336" s="9" t="s">
        <v>78</v>
      </c>
      <c r="K336" s="9">
        <v>3</v>
      </c>
      <c r="L336" s="9" t="s">
        <v>91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45955</v>
      </c>
      <c r="U336" s="11">
        <v>50000</v>
      </c>
      <c r="V336" s="10">
        <v>35000</v>
      </c>
      <c r="W336" s="10">
        <v>15000</v>
      </c>
      <c r="X336" s="10">
        <v>55850</v>
      </c>
      <c r="Y336" s="10">
        <v>0</v>
      </c>
      <c r="Z336" s="9" t="s">
        <v>125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113</v>
      </c>
      <c r="AH336" s="1" t="s">
        <v>74</v>
      </c>
      <c r="AI336" s="1">
        <v>2</v>
      </c>
      <c r="AJ336" s="3">
        <v>45955</v>
      </c>
      <c r="AK336" s="3">
        <v>0</v>
      </c>
      <c r="AL336" s="3">
        <v>45946</v>
      </c>
      <c r="AM336" s="3">
        <v>45953</v>
      </c>
      <c r="AN336" s="3">
        <v>45954</v>
      </c>
      <c r="AO336" s="3">
        <v>45954</v>
      </c>
      <c r="AP336" s="3">
        <v>45950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>
        <v>0</v>
      </c>
      <c r="AY336" s="2" t="s">
        <v>622</v>
      </c>
      <c r="AZ336" s="2">
        <v>0</v>
      </c>
      <c r="BA336" s="2">
        <v>0</v>
      </c>
      <c r="BB336" s="2">
        <v>0</v>
      </c>
      <c r="BC336" s="1" t="s">
        <v>103</v>
      </c>
      <c r="BD336" s="56">
        <v>0</v>
      </c>
    </row>
    <row r="337" spans="1:56" ht="27.75" customHeight="1" x14ac:dyDescent="0.45">
      <c r="A337" s="3" t="s">
        <v>132</v>
      </c>
      <c r="B337" s="14" t="s">
        <v>132</v>
      </c>
      <c r="C337" s="9" t="s">
        <v>144</v>
      </c>
      <c r="D337" s="13" t="s">
        <v>145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91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45981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125</v>
      </c>
      <c r="AA337" s="8">
        <v>59372.5</v>
      </c>
      <c r="AB337" s="8">
        <v>12940</v>
      </c>
      <c r="AC337" s="8">
        <v>46432.5</v>
      </c>
      <c r="AD337" s="8">
        <v>0</v>
      </c>
      <c r="AE337" s="8">
        <v>0</v>
      </c>
      <c r="AF337" s="8">
        <v>0</v>
      </c>
      <c r="AG337" s="1" t="s">
        <v>113</v>
      </c>
      <c r="AH337" s="1" t="s">
        <v>74</v>
      </c>
      <c r="AI337" s="1">
        <v>2</v>
      </c>
      <c r="AJ337" s="3">
        <v>45981</v>
      </c>
      <c r="AK337" s="3">
        <v>0</v>
      </c>
      <c r="AL337" s="3">
        <v>45972</v>
      </c>
      <c r="AM337" s="3">
        <v>45979</v>
      </c>
      <c r="AN337" s="3">
        <v>45980</v>
      </c>
      <c r="AO337" s="3">
        <v>45980</v>
      </c>
      <c r="AP337" s="3">
        <v>45976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103</v>
      </c>
      <c r="BD337" s="56">
        <v>5218.4970833333336</v>
      </c>
    </row>
    <row r="338" spans="1:56" ht="27.75" customHeight="1" x14ac:dyDescent="0.45">
      <c r="A338" s="3" t="s">
        <v>132</v>
      </c>
      <c r="B338" s="14" t="s">
        <v>132</v>
      </c>
      <c r="C338" s="9" t="s">
        <v>107</v>
      </c>
      <c r="D338" s="13" t="s">
        <v>59</v>
      </c>
      <c r="E338" s="9">
        <v>28</v>
      </c>
      <c r="F338" s="9">
        <v>47</v>
      </c>
      <c r="G338" s="9" t="s">
        <v>60</v>
      </c>
      <c r="H338" s="9" t="s">
        <v>66</v>
      </c>
      <c r="I338" s="9">
        <v>180</v>
      </c>
      <c r="J338" s="9" t="s">
        <v>57</v>
      </c>
      <c r="K338" s="9">
        <v>5</v>
      </c>
      <c r="L338" s="9" t="s">
        <v>91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108</v>
      </c>
      <c r="T338" s="12">
        <v>45961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125</v>
      </c>
      <c r="AA338" s="8">
        <v>6775.4500000000007</v>
      </c>
      <c r="AB338" s="8">
        <v>0</v>
      </c>
      <c r="AC338" s="8">
        <v>6775.4500000000007</v>
      </c>
      <c r="AD338" s="8">
        <v>0</v>
      </c>
      <c r="AE338" s="8">
        <v>6775.4500000000007</v>
      </c>
      <c r="AF338" s="8">
        <v>0</v>
      </c>
      <c r="AG338" s="1">
        <v>0</v>
      </c>
      <c r="AH338" s="1" t="s">
        <v>143</v>
      </c>
      <c r="AI338" s="1">
        <v>2</v>
      </c>
      <c r="AJ338" s="3">
        <v>45961</v>
      </c>
      <c r="AK338" s="3">
        <v>45959</v>
      </c>
      <c r="AL338" s="3">
        <v>0</v>
      </c>
      <c r="AM338" s="3">
        <v>0</v>
      </c>
      <c r="AN338" s="3">
        <v>0</v>
      </c>
      <c r="AO338" s="3">
        <v>45960</v>
      </c>
      <c r="AP338" s="3">
        <v>45956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140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103</v>
      </c>
      <c r="BD338" s="56">
        <v>761.48529722222236</v>
      </c>
    </row>
    <row r="339" spans="1:56" ht="27.7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28</v>
      </c>
      <c r="F339" s="9">
        <v>43</v>
      </c>
      <c r="G339" s="9">
        <v>0</v>
      </c>
      <c r="H339" s="9">
        <v>0</v>
      </c>
      <c r="I339" s="9">
        <v>130</v>
      </c>
      <c r="J339" s="9" t="s">
        <v>57</v>
      </c>
      <c r="K339" s="9">
        <v>3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125</v>
      </c>
      <c r="AA339" s="8">
        <v>66147.95</v>
      </c>
      <c r="AB339" s="8">
        <v>12940</v>
      </c>
      <c r="AC339" s="8">
        <v>53207.95</v>
      </c>
      <c r="AD339" s="8">
        <v>0</v>
      </c>
      <c r="AE339" s="8">
        <v>6775.4500000000007</v>
      </c>
      <c r="AF339" s="8" t="s">
        <v>58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146</v>
      </c>
      <c r="BD339" s="56">
        <v>0</v>
      </c>
    </row>
  </sheetData>
  <autoFilter ref="A5:BD3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9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4450-653D-4441-A486-47775BC95162}">
  <sheetPr>
    <tabColor rgb="FFFFFF00"/>
  </sheetPr>
  <dimension ref="A3:J46"/>
  <sheetViews>
    <sheetView topLeftCell="A9" workbookViewId="0">
      <selection activeCell="A3" sqref="A3:J46"/>
    </sheetView>
  </sheetViews>
  <sheetFormatPr defaultRowHeight="12.75" x14ac:dyDescent="0.2"/>
  <cols>
    <col min="1" max="1" width="26.625" style="77" bestFit="1" customWidth="1"/>
    <col min="2" max="2" width="7.5" style="77" customWidth="1"/>
    <col min="3" max="3" width="15.625" style="72" bestFit="1" customWidth="1"/>
    <col min="4" max="9" width="10.875" style="72" bestFit="1" customWidth="1"/>
    <col min="10" max="10" width="13.375" style="72" bestFit="1" customWidth="1"/>
    <col min="11" max="16" width="8.25" style="72" bestFit="1" customWidth="1"/>
    <col min="17" max="22" width="9.5" style="72" bestFit="1" customWidth="1"/>
    <col min="23" max="23" width="14.875" style="72" bestFit="1" customWidth="1"/>
    <col min="24" max="16384" width="9" style="72"/>
  </cols>
  <sheetData>
    <row r="3" spans="1:10" x14ac:dyDescent="0.2">
      <c r="A3" s="78" t="s">
        <v>149</v>
      </c>
      <c r="B3" s="78"/>
      <c r="C3" s="76" t="s">
        <v>689</v>
      </c>
      <c r="D3" s="76"/>
      <c r="E3" s="76"/>
      <c r="F3" s="76"/>
      <c r="G3" s="76"/>
      <c r="H3" s="76"/>
      <c r="I3" s="76"/>
      <c r="J3" s="76"/>
    </row>
    <row r="4" spans="1:10" s="73" customFormat="1" x14ac:dyDescent="0.2">
      <c r="A4" s="79" t="s">
        <v>499</v>
      </c>
      <c r="B4" s="79"/>
      <c r="C4" s="74">
        <v>45954</v>
      </c>
      <c r="D4" s="74">
        <v>45955</v>
      </c>
      <c r="E4" s="74">
        <v>45957</v>
      </c>
      <c r="F4" s="74">
        <v>45958</v>
      </c>
      <c r="G4" s="74">
        <v>45959</v>
      </c>
      <c r="H4" s="74">
        <v>45960</v>
      </c>
      <c r="I4" s="74">
        <v>45961</v>
      </c>
      <c r="J4" s="74" t="s">
        <v>95</v>
      </c>
    </row>
    <row r="5" spans="1:10" x14ac:dyDescent="0.2">
      <c r="A5" s="78" t="s">
        <v>330</v>
      </c>
      <c r="B5" s="78" t="s">
        <v>60</v>
      </c>
      <c r="C5" s="75"/>
      <c r="D5" s="75"/>
      <c r="E5" s="75">
        <v>2500</v>
      </c>
      <c r="F5" s="75"/>
      <c r="G5" s="75"/>
      <c r="H5" s="75"/>
      <c r="I5" s="75"/>
      <c r="J5" s="75">
        <v>2500</v>
      </c>
    </row>
    <row r="6" spans="1:10" x14ac:dyDescent="0.2">
      <c r="A6" s="78" t="s">
        <v>527</v>
      </c>
      <c r="B6" s="78" t="s">
        <v>60</v>
      </c>
      <c r="C6" s="75"/>
      <c r="D6" s="75"/>
      <c r="E6" s="75"/>
      <c r="F6" s="75"/>
      <c r="G6" s="75"/>
      <c r="H6" s="75">
        <v>10000</v>
      </c>
      <c r="I6" s="75"/>
      <c r="J6" s="75">
        <v>10000</v>
      </c>
    </row>
    <row r="7" spans="1:10" x14ac:dyDescent="0.2">
      <c r="A7" s="78" t="s">
        <v>145</v>
      </c>
      <c r="B7" s="78" t="s">
        <v>60</v>
      </c>
      <c r="C7" s="75"/>
      <c r="D7" s="75">
        <v>15000</v>
      </c>
      <c r="E7" s="75"/>
      <c r="F7" s="75"/>
      <c r="G7" s="75"/>
      <c r="H7" s="75"/>
      <c r="I7" s="75"/>
      <c r="J7" s="75">
        <v>15000</v>
      </c>
    </row>
    <row r="8" spans="1:10" x14ac:dyDescent="0.2">
      <c r="A8" s="78" t="s">
        <v>634</v>
      </c>
      <c r="B8" s="87" t="s">
        <v>66</v>
      </c>
      <c r="C8" s="75"/>
      <c r="D8" s="75"/>
      <c r="E8" s="75"/>
      <c r="F8" s="75"/>
      <c r="G8" s="75"/>
      <c r="H8" s="75">
        <v>10000</v>
      </c>
      <c r="I8" s="75"/>
      <c r="J8" s="75">
        <v>10000</v>
      </c>
    </row>
    <row r="9" spans="1:10" x14ac:dyDescent="0.2">
      <c r="A9" s="78" t="s">
        <v>680</v>
      </c>
      <c r="B9" s="87" t="s">
        <v>66</v>
      </c>
      <c r="C9" s="75"/>
      <c r="D9" s="75"/>
      <c r="E9" s="75"/>
      <c r="F9" s="75"/>
      <c r="G9" s="75">
        <v>30000</v>
      </c>
      <c r="H9" s="75"/>
      <c r="I9" s="75"/>
      <c r="J9" s="75">
        <v>30000</v>
      </c>
    </row>
    <row r="10" spans="1:10" x14ac:dyDescent="0.2">
      <c r="A10" s="78" t="s">
        <v>388</v>
      </c>
      <c r="B10" s="87" t="s">
        <v>66</v>
      </c>
      <c r="C10" s="75"/>
      <c r="D10" s="75"/>
      <c r="E10" s="75"/>
      <c r="F10" s="75"/>
      <c r="G10" s="75">
        <v>50000</v>
      </c>
      <c r="H10" s="75"/>
      <c r="I10" s="75"/>
      <c r="J10" s="75">
        <v>50000</v>
      </c>
    </row>
    <row r="11" spans="1:10" x14ac:dyDescent="0.2">
      <c r="A11" s="78" t="s">
        <v>652</v>
      </c>
      <c r="B11" s="78" t="s">
        <v>60</v>
      </c>
      <c r="C11" s="75"/>
      <c r="D11" s="75"/>
      <c r="E11" s="75"/>
      <c r="F11" s="75"/>
      <c r="G11" s="75"/>
      <c r="H11" s="75"/>
      <c r="I11" s="75">
        <v>10000</v>
      </c>
      <c r="J11" s="75">
        <v>10000</v>
      </c>
    </row>
    <row r="12" spans="1:10" x14ac:dyDescent="0.2">
      <c r="A12" s="78" t="s">
        <v>643</v>
      </c>
      <c r="B12" s="87" t="s">
        <v>66</v>
      </c>
      <c r="C12" s="75"/>
      <c r="D12" s="75"/>
      <c r="E12" s="75"/>
      <c r="F12" s="75"/>
      <c r="G12" s="75"/>
      <c r="H12" s="75"/>
      <c r="I12" s="75">
        <v>10000</v>
      </c>
      <c r="J12" s="75">
        <v>10000</v>
      </c>
    </row>
    <row r="13" spans="1:10" x14ac:dyDescent="0.2">
      <c r="A13" s="78" t="s">
        <v>587</v>
      </c>
      <c r="B13" s="87" t="s">
        <v>66</v>
      </c>
      <c r="C13" s="75"/>
      <c r="D13" s="75"/>
      <c r="E13" s="75"/>
      <c r="F13" s="75"/>
      <c r="G13" s="75"/>
      <c r="H13" s="75"/>
      <c r="I13" s="75">
        <v>10000</v>
      </c>
      <c r="J13" s="75">
        <v>10000</v>
      </c>
    </row>
    <row r="14" spans="1:10" x14ac:dyDescent="0.2">
      <c r="A14" s="78" t="s">
        <v>605</v>
      </c>
      <c r="B14" s="78" t="s">
        <v>60</v>
      </c>
      <c r="C14" s="75"/>
      <c r="D14" s="75"/>
      <c r="E14" s="75">
        <v>5000</v>
      </c>
      <c r="F14" s="75"/>
      <c r="G14" s="75"/>
      <c r="H14" s="75"/>
      <c r="I14" s="75"/>
      <c r="J14" s="75">
        <v>5000</v>
      </c>
    </row>
    <row r="15" spans="1:10" x14ac:dyDescent="0.2">
      <c r="A15" s="78" t="s">
        <v>604</v>
      </c>
      <c r="B15" s="78" t="s">
        <v>60</v>
      </c>
      <c r="C15" s="75"/>
      <c r="D15" s="75"/>
      <c r="E15" s="75">
        <v>5000</v>
      </c>
      <c r="F15" s="75"/>
      <c r="G15" s="75"/>
      <c r="H15" s="75"/>
      <c r="I15" s="75"/>
      <c r="J15" s="75">
        <v>5000</v>
      </c>
    </row>
    <row r="16" spans="1:10" x14ac:dyDescent="0.2">
      <c r="A16" s="78" t="s">
        <v>602</v>
      </c>
      <c r="B16" s="78" t="s">
        <v>60</v>
      </c>
      <c r="C16" s="75"/>
      <c r="D16" s="75"/>
      <c r="E16" s="75">
        <v>5000</v>
      </c>
      <c r="F16" s="75"/>
      <c r="G16" s="75"/>
      <c r="H16" s="75"/>
      <c r="I16" s="75"/>
      <c r="J16" s="75">
        <v>5000</v>
      </c>
    </row>
    <row r="17" spans="1:10" x14ac:dyDescent="0.2">
      <c r="A17" s="78" t="s">
        <v>603</v>
      </c>
      <c r="B17" s="78" t="s">
        <v>60</v>
      </c>
      <c r="C17" s="75"/>
      <c r="D17" s="75"/>
      <c r="E17" s="75">
        <v>5000</v>
      </c>
      <c r="F17" s="75"/>
      <c r="G17" s="75"/>
      <c r="H17" s="75"/>
      <c r="I17" s="75"/>
      <c r="J17" s="75">
        <v>5000</v>
      </c>
    </row>
    <row r="18" spans="1:10" x14ac:dyDescent="0.2">
      <c r="A18" s="78" t="s">
        <v>646</v>
      </c>
      <c r="B18" s="78" t="s">
        <v>60</v>
      </c>
      <c r="C18" s="75"/>
      <c r="D18" s="75"/>
      <c r="E18" s="75"/>
      <c r="F18" s="75"/>
      <c r="G18" s="75"/>
      <c r="H18" s="75"/>
      <c r="I18" s="75">
        <v>20000</v>
      </c>
      <c r="J18" s="75">
        <v>20000</v>
      </c>
    </row>
    <row r="19" spans="1:10" x14ac:dyDescent="0.2">
      <c r="A19" s="78" t="s">
        <v>573</v>
      </c>
      <c r="B19" s="78" t="s">
        <v>60</v>
      </c>
      <c r="C19" s="75"/>
      <c r="D19" s="75"/>
      <c r="E19" s="75"/>
      <c r="F19" s="75"/>
      <c r="G19" s="75"/>
      <c r="H19" s="75"/>
      <c r="I19" s="75">
        <v>5000</v>
      </c>
      <c r="J19" s="75">
        <v>5000</v>
      </c>
    </row>
    <row r="20" spans="1:10" x14ac:dyDescent="0.2">
      <c r="A20" s="78" t="s">
        <v>576</v>
      </c>
      <c r="B20" s="78" t="s">
        <v>60</v>
      </c>
      <c r="C20" s="75"/>
      <c r="D20" s="75"/>
      <c r="E20" s="75"/>
      <c r="F20" s="75"/>
      <c r="G20" s="75"/>
      <c r="H20" s="75"/>
      <c r="I20" s="75">
        <v>3000</v>
      </c>
      <c r="J20" s="75">
        <v>3000</v>
      </c>
    </row>
    <row r="21" spans="1:10" x14ac:dyDescent="0.2">
      <c r="A21" s="78" t="s">
        <v>577</v>
      </c>
      <c r="B21" s="78" t="s">
        <v>60</v>
      </c>
      <c r="C21" s="75"/>
      <c r="D21" s="75"/>
      <c r="E21" s="75"/>
      <c r="F21" s="75"/>
      <c r="G21" s="75"/>
      <c r="H21" s="75"/>
      <c r="I21" s="75">
        <v>5000</v>
      </c>
      <c r="J21" s="75">
        <v>5000</v>
      </c>
    </row>
    <row r="22" spans="1:10" x14ac:dyDescent="0.2">
      <c r="A22" s="78" t="s">
        <v>650</v>
      </c>
      <c r="B22" s="78" t="s">
        <v>60</v>
      </c>
      <c r="C22" s="75"/>
      <c r="D22" s="75"/>
      <c r="E22" s="75"/>
      <c r="F22" s="75"/>
      <c r="G22" s="75"/>
      <c r="H22" s="75"/>
      <c r="I22" s="75">
        <v>5000</v>
      </c>
      <c r="J22" s="75">
        <v>5000</v>
      </c>
    </row>
    <row r="23" spans="1:10" x14ac:dyDescent="0.2">
      <c r="A23" s="78" t="s">
        <v>571</v>
      </c>
      <c r="B23" s="78" t="s">
        <v>60</v>
      </c>
      <c r="C23" s="75"/>
      <c r="D23" s="75"/>
      <c r="E23" s="75"/>
      <c r="F23" s="75"/>
      <c r="G23" s="75"/>
      <c r="H23" s="75"/>
      <c r="I23" s="75">
        <v>5000</v>
      </c>
      <c r="J23" s="75">
        <v>5000</v>
      </c>
    </row>
    <row r="24" spans="1:10" x14ac:dyDescent="0.2">
      <c r="A24" s="78" t="s">
        <v>281</v>
      </c>
      <c r="B24" s="78" t="s">
        <v>60</v>
      </c>
      <c r="C24" s="75"/>
      <c r="D24" s="75"/>
      <c r="E24" s="75"/>
      <c r="F24" s="75"/>
      <c r="G24" s="75"/>
      <c r="H24" s="75"/>
      <c r="I24" s="75">
        <v>10208</v>
      </c>
      <c r="J24" s="75">
        <v>10208</v>
      </c>
    </row>
    <row r="25" spans="1:10" x14ac:dyDescent="0.2">
      <c r="A25" s="78" t="s">
        <v>350</v>
      </c>
      <c r="B25" s="78" t="s">
        <v>60</v>
      </c>
      <c r="C25" s="75"/>
      <c r="D25" s="75"/>
      <c r="E25" s="75"/>
      <c r="F25" s="75"/>
      <c r="G25" s="75"/>
      <c r="H25" s="75"/>
      <c r="I25" s="75">
        <v>91786</v>
      </c>
      <c r="J25" s="75">
        <v>91786</v>
      </c>
    </row>
    <row r="26" spans="1:10" x14ac:dyDescent="0.2">
      <c r="A26" s="78" t="s">
        <v>244</v>
      </c>
      <c r="B26" s="78" t="s">
        <v>60</v>
      </c>
      <c r="C26" s="75"/>
      <c r="D26" s="75"/>
      <c r="E26" s="75"/>
      <c r="F26" s="75"/>
      <c r="G26" s="75"/>
      <c r="H26" s="75"/>
      <c r="I26" s="75">
        <v>91374</v>
      </c>
      <c r="J26" s="75">
        <v>91374</v>
      </c>
    </row>
    <row r="27" spans="1:10" x14ac:dyDescent="0.2">
      <c r="A27" s="78" t="s">
        <v>628</v>
      </c>
      <c r="B27" s="88" t="s">
        <v>76</v>
      </c>
      <c r="C27" s="75"/>
      <c r="D27" s="75"/>
      <c r="E27" s="75"/>
      <c r="F27" s="75"/>
      <c r="G27" s="75"/>
      <c r="H27" s="75">
        <v>5040</v>
      </c>
      <c r="I27" s="75"/>
      <c r="J27" s="75">
        <v>5040</v>
      </c>
    </row>
    <row r="28" spans="1:10" x14ac:dyDescent="0.2">
      <c r="A28" s="78" t="s">
        <v>261</v>
      </c>
      <c r="B28" s="88" t="s">
        <v>76</v>
      </c>
      <c r="C28" s="75"/>
      <c r="D28" s="75"/>
      <c r="E28" s="75"/>
      <c r="F28" s="75"/>
      <c r="G28" s="75"/>
      <c r="H28" s="75">
        <v>10928</v>
      </c>
      <c r="I28" s="75"/>
      <c r="J28" s="75">
        <v>10928</v>
      </c>
    </row>
    <row r="29" spans="1:10" x14ac:dyDescent="0.2">
      <c r="A29" s="78" t="s">
        <v>128</v>
      </c>
      <c r="B29" s="88" t="s">
        <v>76</v>
      </c>
      <c r="C29" s="75"/>
      <c r="D29" s="75"/>
      <c r="E29" s="75"/>
      <c r="F29" s="75"/>
      <c r="G29" s="75"/>
      <c r="H29" s="75">
        <v>31933</v>
      </c>
      <c r="I29" s="75"/>
      <c r="J29" s="75">
        <v>31933</v>
      </c>
    </row>
    <row r="30" spans="1:10" x14ac:dyDescent="0.2">
      <c r="A30" s="78" t="s">
        <v>142</v>
      </c>
      <c r="B30" s="88" t="s">
        <v>76</v>
      </c>
      <c r="C30" s="75"/>
      <c r="D30" s="75"/>
      <c r="E30" s="75"/>
      <c r="F30" s="75"/>
      <c r="G30" s="75"/>
      <c r="H30" s="75">
        <v>21174</v>
      </c>
      <c r="I30" s="75"/>
      <c r="J30" s="75">
        <v>21174</v>
      </c>
    </row>
    <row r="31" spans="1:10" x14ac:dyDescent="0.2">
      <c r="A31" s="78" t="s">
        <v>626</v>
      </c>
      <c r="B31" s="88" t="s">
        <v>76</v>
      </c>
      <c r="C31" s="75"/>
      <c r="D31" s="75"/>
      <c r="E31" s="75"/>
      <c r="F31" s="75"/>
      <c r="G31" s="75"/>
      <c r="H31" s="75">
        <v>5040</v>
      </c>
      <c r="I31" s="75"/>
      <c r="J31" s="75">
        <v>5040</v>
      </c>
    </row>
    <row r="32" spans="1:10" x14ac:dyDescent="0.2">
      <c r="A32" s="78" t="s">
        <v>625</v>
      </c>
      <c r="B32" s="88" t="s">
        <v>76</v>
      </c>
      <c r="C32" s="75"/>
      <c r="D32" s="75"/>
      <c r="E32" s="75"/>
      <c r="F32" s="75"/>
      <c r="G32" s="75"/>
      <c r="H32" s="75">
        <v>5040</v>
      </c>
      <c r="I32" s="75"/>
      <c r="J32" s="75">
        <v>5040</v>
      </c>
    </row>
    <row r="33" spans="1:10" x14ac:dyDescent="0.2">
      <c r="A33" s="78" t="s">
        <v>630</v>
      </c>
      <c r="B33" s="88" t="s">
        <v>76</v>
      </c>
      <c r="C33" s="75"/>
      <c r="D33" s="75"/>
      <c r="E33" s="75"/>
      <c r="F33" s="75"/>
      <c r="G33" s="75"/>
      <c r="H33" s="75">
        <v>5040</v>
      </c>
      <c r="I33" s="75"/>
      <c r="J33" s="75">
        <v>5040</v>
      </c>
    </row>
    <row r="34" spans="1:10" x14ac:dyDescent="0.2">
      <c r="A34" s="78" t="s">
        <v>229</v>
      </c>
      <c r="B34" s="88" t="s">
        <v>76</v>
      </c>
      <c r="C34" s="75"/>
      <c r="D34" s="75"/>
      <c r="E34" s="75"/>
      <c r="F34" s="75"/>
      <c r="G34" s="75"/>
      <c r="H34" s="75">
        <v>5283</v>
      </c>
      <c r="I34" s="75"/>
      <c r="J34" s="75">
        <v>5283</v>
      </c>
    </row>
    <row r="35" spans="1:10" x14ac:dyDescent="0.2">
      <c r="A35" s="78" t="s">
        <v>230</v>
      </c>
      <c r="B35" s="88" t="s">
        <v>76</v>
      </c>
      <c r="C35" s="75"/>
      <c r="D35" s="75"/>
      <c r="E35" s="75"/>
      <c r="F35" s="75"/>
      <c r="G35" s="75"/>
      <c r="H35" s="75">
        <v>5040</v>
      </c>
      <c r="I35" s="75"/>
      <c r="J35" s="75">
        <v>5040</v>
      </c>
    </row>
    <row r="36" spans="1:10" x14ac:dyDescent="0.2">
      <c r="A36" s="78" t="s">
        <v>303</v>
      </c>
      <c r="B36" s="88" t="s">
        <v>76</v>
      </c>
      <c r="C36" s="75"/>
      <c r="D36" s="75"/>
      <c r="E36" s="75"/>
      <c r="F36" s="75"/>
      <c r="G36" s="75"/>
      <c r="H36" s="75">
        <v>20604</v>
      </c>
      <c r="I36" s="75"/>
      <c r="J36" s="75">
        <v>20604</v>
      </c>
    </row>
    <row r="37" spans="1:10" x14ac:dyDescent="0.2">
      <c r="A37" s="78" t="s">
        <v>274</v>
      </c>
      <c r="B37" s="88" t="s">
        <v>76</v>
      </c>
      <c r="C37" s="75"/>
      <c r="D37" s="75"/>
      <c r="E37" s="75"/>
      <c r="F37" s="75"/>
      <c r="G37" s="75"/>
      <c r="H37" s="75">
        <v>10000</v>
      </c>
      <c r="I37" s="75"/>
      <c r="J37" s="75">
        <v>10000</v>
      </c>
    </row>
    <row r="38" spans="1:10" x14ac:dyDescent="0.2">
      <c r="A38" s="78" t="s">
        <v>627</v>
      </c>
      <c r="B38" s="88" t="s">
        <v>76</v>
      </c>
      <c r="C38" s="75"/>
      <c r="D38" s="75"/>
      <c r="E38" s="75"/>
      <c r="F38" s="75"/>
      <c r="G38" s="75"/>
      <c r="H38" s="75">
        <v>5040</v>
      </c>
      <c r="I38" s="75"/>
      <c r="J38" s="75">
        <v>5040</v>
      </c>
    </row>
    <row r="39" spans="1:10" x14ac:dyDescent="0.2">
      <c r="A39" s="78" t="s">
        <v>615</v>
      </c>
      <c r="B39" s="78" t="s">
        <v>60</v>
      </c>
      <c r="C39" s="75">
        <v>10000</v>
      </c>
      <c r="D39" s="75"/>
      <c r="E39" s="75"/>
      <c r="F39" s="75"/>
      <c r="G39" s="75"/>
      <c r="H39" s="75"/>
      <c r="I39" s="75"/>
      <c r="J39" s="75">
        <v>10000</v>
      </c>
    </row>
    <row r="40" spans="1:10" x14ac:dyDescent="0.2">
      <c r="A40" s="78" t="s">
        <v>490</v>
      </c>
      <c r="B40" s="88" t="s">
        <v>76</v>
      </c>
      <c r="C40" s="75"/>
      <c r="D40" s="75"/>
      <c r="E40" s="75"/>
      <c r="F40" s="75">
        <v>3000</v>
      </c>
      <c r="G40" s="75"/>
      <c r="H40" s="75"/>
      <c r="I40" s="75"/>
      <c r="J40" s="75">
        <v>3000</v>
      </c>
    </row>
    <row r="41" spans="1:10" x14ac:dyDescent="0.2">
      <c r="A41" s="78" t="s">
        <v>59</v>
      </c>
      <c r="B41" s="78" t="s">
        <v>60</v>
      </c>
      <c r="C41" s="75"/>
      <c r="D41" s="75"/>
      <c r="E41" s="75"/>
      <c r="F41" s="75"/>
      <c r="G41" s="75"/>
      <c r="H41" s="75">
        <v>0</v>
      </c>
      <c r="I41" s="75">
        <v>3000</v>
      </c>
      <c r="J41" s="75">
        <v>3000</v>
      </c>
    </row>
    <row r="42" spans="1:10" x14ac:dyDescent="0.2">
      <c r="A42" s="78" t="s">
        <v>611</v>
      </c>
      <c r="B42" s="78" t="s">
        <v>60</v>
      </c>
      <c r="C42" s="75"/>
      <c r="D42" s="75"/>
      <c r="E42" s="75"/>
      <c r="F42" s="75"/>
      <c r="G42" s="75"/>
      <c r="H42" s="75"/>
      <c r="I42" s="75">
        <v>5000</v>
      </c>
      <c r="J42" s="75">
        <v>5000</v>
      </c>
    </row>
    <row r="43" spans="1:10" x14ac:dyDescent="0.2">
      <c r="A43" s="78" t="s">
        <v>449</v>
      </c>
      <c r="B43" s="78" t="s">
        <v>60</v>
      </c>
      <c r="C43" s="75"/>
      <c r="D43" s="75"/>
      <c r="E43" s="75"/>
      <c r="F43" s="75"/>
      <c r="G43" s="75"/>
      <c r="H43" s="75"/>
      <c r="I43" s="75">
        <v>20000</v>
      </c>
      <c r="J43" s="75">
        <v>20000</v>
      </c>
    </row>
    <row r="44" spans="1:10" x14ac:dyDescent="0.2">
      <c r="A44" s="78" t="s">
        <v>629</v>
      </c>
      <c r="B44" s="88" t="s">
        <v>76</v>
      </c>
      <c r="C44" s="75"/>
      <c r="D44" s="75"/>
      <c r="E44" s="75"/>
      <c r="F44" s="75"/>
      <c r="G44" s="75"/>
      <c r="H44" s="75">
        <v>5040</v>
      </c>
      <c r="I44" s="75"/>
      <c r="J44" s="75">
        <v>5040</v>
      </c>
    </row>
    <row r="45" spans="1:10" x14ac:dyDescent="0.2">
      <c r="A45" s="78" t="s">
        <v>349</v>
      </c>
      <c r="B45" s="88" t="s">
        <v>76</v>
      </c>
      <c r="C45" s="75"/>
      <c r="D45" s="75"/>
      <c r="E45" s="75"/>
      <c r="F45" s="75"/>
      <c r="G45" s="75"/>
      <c r="H45" s="75">
        <v>5040</v>
      </c>
      <c r="I45" s="75"/>
      <c r="J45" s="75">
        <v>5040</v>
      </c>
    </row>
    <row r="46" spans="1:10" x14ac:dyDescent="0.2">
      <c r="A46" s="78" t="s">
        <v>95</v>
      </c>
      <c r="B46" s="78"/>
      <c r="C46" s="75">
        <v>10000</v>
      </c>
      <c r="D46" s="75">
        <v>15000</v>
      </c>
      <c r="E46" s="75">
        <v>22500</v>
      </c>
      <c r="F46" s="75">
        <v>3000</v>
      </c>
      <c r="G46" s="75">
        <v>0</v>
      </c>
      <c r="H46" s="75">
        <v>160505</v>
      </c>
      <c r="I46" s="75">
        <v>374368</v>
      </c>
      <c r="J46" s="75">
        <v>585373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A48F-8436-405D-BB95-CB578D2EDBAB}">
  <sheetPr>
    <tabColor rgb="FFFFFF00"/>
  </sheetPr>
  <dimension ref="A1:BE108"/>
  <sheetViews>
    <sheetView topLeftCell="A5" zoomScale="80" zoomScaleNormal="80" workbookViewId="0">
      <selection activeCell="B5" sqref="B5:Z10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8.625" style="1" customWidth="1"/>
    <col min="14" max="14" width="5.375" style="1" customWidth="1"/>
    <col min="15" max="16" width="4.75" style="1" customWidth="1"/>
    <col min="17" max="17" width="6.125" style="1" customWidth="1"/>
    <col min="18" max="18" width="6.625" style="1" customWidth="1"/>
    <col min="19" max="19" width="6.125" style="1" customWidth="1"/>
    <col min="20" max="20" width="9.875" style="1" customWidth="1"/>
    <col min="21" max="21" width="13.625" style="5" bestFit="1" customWidth="1"/>
    <col min="22" max="22" width="8.625" style="4" customWidth="1"/>
    <col min="23" max="26" width="7.875" style="1" customWidth="1"/>
    <col min="27" max="27" width="13.375" style="1" customWidth="1"/>
    <col min="28" max="32" width="7.625" style="1" customWidth="1"/>
    <col min="33" max="33" width="15" style="1" customWidth="1"/>
    <col min="34" max="34" width="5.375" style="1" hidden="1" customWidth="1"/>
    <col min="35" max="35" width="6.125" style="1" customWidth="1"/>
    <col min="36" max="36" width="9.125" style="1" bestFit="1" customWidth="1"/>
    <col min="37" max="40" width="10.375" style="3" bestFit="1" customWidth="1"/>
    <col min="41" max="41" width="12.75" style="3" customWidth="1"/>
    <col min="42" max="45" width="10.375" style="3" bestFit="1" customWidth="1"/>
    <col min="46" max="48" width="9.125" style="3" bestFit="1" customWidth="1"/>
    <col min="49" max="49" width="9.125" style="1" bestFit="1" customWidth="1"/>
    <col min="50" max="50" width="14.375" style="2" customWidth="1"/>
    <col min="51" max="51" width="9.125" style="1" bestFit="1" customWidth="1"/>
    <col min="52" max="52" width="22.125" style="1" customWidth="1"/>
    <col min="53" max="53" width="9.125" style="1" bestFit="1" customWidth="1"/>
    <col min="54" max="54" width="9.875" style="1" bestFit="1" customWidth="1"/>
    <col min="55" max="55" width="10.375" style="1" bestFit="1" customWidth="1"/>
    <col min="56" max="56" width="20.125" style="1" bestFit="1" customWidth="1"/>
    <col min="57" max="16384" width="9" style="1"/>
  </cols>
  <sheetData>
    <row r="1" spans="1:57" ht="9.75" customHeight="1" x14ac:dyDescent="0.45"/>
    <row r="2" spans="1:57" ht="13.5" hidden="1" customHeight="1" x14ac:dyDescent="0.45">
      <c r="B2" s="7" t="s">
        <v>56</v>
      </c>
      <c r="D2" s="6" t="s">
        <v>55</v>
      </c>
      <c r="U2" s="21" t="s">
        <v>54</v>
      </c>
      <c r="V2" s="22"/>
    </row>
    <row r="3" spans="1:57" s="20" customFormat="1" ht="26.25" customHeight="1" thickBot="1" x14ac:dyDescent="0.5">
      <c r="A3" s="23"/>
      <c r="B3" s="24" t="s">
        <v>53</v>
      </c>
      <c r="C3" s="23"/>
      <c r="D3" s="25">
        <v>45953</v>
      </c>
      <c r="E3" s="94" t="s">
        <v>52</v>
      </c>
      <c r="F3" s="94"/>
      <c r="G3" s="95">
        <v>11.56</v>
      </c>
      <c r="H3" s="95"/>
      <c r="I3" s="26"/>
      <c r="J3" s="26"/>
      <c r="K3" s="26"/>
      <c r="L3" s="26"/>
      <c r="M3" s="26"/>
      <c r="U3" s="5"/>
      <c r="V3" s="4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X3" s="27"/>
    </row>
    <row r="4" spans="1:57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82"/>
      <c r="N4" s="104" t="s">
        <v>49</v>
      </c>
      <c r="O4" s="105"/>
      <c r="P4" s="105"/>
      <c r="Q4" s="105"/>
      <c r="R4" s="32">
        <v>44873</v>
      </c>
      <c r="S4" s="33"/>
      <c r="T4" s="34" t="s">
        <v>30</v>
      </c>
      <c r="U4" s="35" t="s">
        <v>29</v>
      </c>
      <c r="V4" s="36" t="s">
        <v>28</v>
      </c>
      <c r="W4" s="37" t="s">
        <v>48</v>
      </c>
      <c r="X4" s="38">
        <v>44873</v>
      </c>
      <c r="Y4" s="37" t="s">
        <v>47</v>
      </c>
      <c r="Z4" s="38">
        <v>44876</v>
      </c>
      <c r="AA4" s="92" t="s">
        <v>46</v>
      </c>
      <c r="AB4" s="93"/>
      <c r="AC4" s="39">
        <v>44876</v>
      </c>
      <c r="AD4" s="40"/>
      <c r="AE4" s="41" t="s">
        <v>45</v>
      </c>
      <c r="AF4" s="42"/>
      <c r="AG4" s="34" t="s">
        <v>18</v>
      </c>
      <c r="AH4" s="27" t="s">
        <v>44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57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83" t="s">
        <v>688</v>
      </c>
      <c r="N5" s="45" t="s">
        <v>36</v>
      </c>
      <c r="O5" s="46" t="s">
        <v>35</v>
      </c>
      <c r="P5" s="46" t="s">
        <v>34</v>
      </c>
      <c r="Q5" s="47" t="s">
        <v>33</v>
      </c>
      <c r="R5" s="46" t="s">
        <v>32</v>
      </c>
      <c r="S5" s="48" t="s">
        <v>31</v>
      </c>
      <c r="T5" s="34" t="s">
        <v>30</v>
      </c>
      <c r="U5" s="35" t="s">
        <v>29</v>
      </c>
      <c r="V5" s="36" t="s">
        <v>28</v>
      </c>
      <c r="W5" s="16" t="s">
        <v>27</v>
      </c>
      <c r="X5" s="19" t="s">
        <v>26</v>
      </c>
      <c r="Y5" s="16" t="s">
        <v>25</v>
      </c>
      <c r="Z5" s="15" t="s">
        <v>24</v>
      </c>
      <c r="AA5" s="18" t="s">
        <v>23</v>
      </c>
      <c r="AB5" s="17" t="s">
        <v>22</v>
      </c>
      <c r="AC5" s="17" t="s">
        <v>20</v>
      </c>
      <c r="AD5" s="15" t="s">
        <v>21</v>
      </c>
      <c r="AE5" s="16" t="s">
        <v>20</v>
      </c>
      <c r="AF5" s="15" t="s">
        <v>19</v>
      </c>
      <c r="AG5" s="34" t="s">
        <v>18</v>
      </c>
      <c r="AH5" s="27" t="s">
        <v>17</v>
      </c>
      <c r="AI5" s="49" t="s">
        <v>16</v>
      </c>
      <c r="AJ5" s="50" t="s">
        <v>15</v>
      </c>
      <c r="AK5" s="51" t="s">
        <v>14</v>
      </c>
      <c r="AL5" s="52" t="s">
        <v>13</v>
      </c>
      <c r="AM5" s="49" t="s">
        <v>86</v>
      </c>
      <c r="AN5" s="53" t="s">
        <v>12</v>
      </c>
      <c r="AO5" s="53" t="s">
        <v>11</v>
      </c>
      <c r="AP5" s="53" t="s">
        <v>10</v>
      </c>
      <c r="AQ5" s="53" t="s">
        <v>97</v>
      </c>
      <c r="AR5" s="53" t="s">
        <v>9</v>
      </c>
      <c r="AS5" s="53" t="s">
        <v>8</v>
      </c>
      <c r="AT5" s="53" t="s">
        <v>85</v>
      </c>
      <c r="AU5" s="53" t="s">
        <v>7</v>
      </c>
      <c r="AV5" s="53" t="s">
        <v>6</v>
      </c>
      <c r="AW5" s="53" t="s">
        <v>5</v>
      </c>
      <c r="AX5" s="54" t="s">
        <v>4</v>
      </c>
      <c r="AY5" s="54" t="s">
        <v>3</v>
      </c>
      <c r="AZ5" s="55" t="s">
        <v>93</v>
      </c>
      <c r="BA5" s="49" t="s">
        <v>2</v>
      </c>
      <c r="BB5" s="49" t="s">
        <v>1</v>
      </c>
      <c r="BC5" s="49" t="s">
        <v>0</v>
      </c>
      <c r="BD5" s="49" t="s">
        <v>99</v>
      </c>
      <c r="BE5" s="49" t="s">
        <v>100</v>
      </c>
    </row>
    <row r="6" spans="1:57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84">
        <f>I6*V6/1000</f>
        <v>420</v>
      </c>
      <c r="N6" s="10" t="s">
        <v>62</v>
      </c>
      <c r="O6" s="9">
        <v>0</v>
      </c>
      <c r="P6" s="9">
        <v>0</v>
      </c>
      <c r="Q6" s="10">
        <v>0</v>
      </c>
      <c r="R6" s="10">
        <v>0</v>
      </c>
      <c r="S6" s="10">
        <v>0</v>
      </c>
      <c r="T6" s="9" t="s">
        <v>67</v>
      </c>
      <c r="U6" s="12">
        <v>45961</v>
      </c>
      <c r="V6" s="11">
        <v>10000</v>
      </c>
      <c r="W6" s="10">
        <v>0</v>
      </c>
      <c r="X6" s="10">
        <v>10000</v>
      </c>
      <c r="Y6" s="10">
        <v>0</v>
      </c>
      <c r="Z6" s="10">
        <v>10500</v>
      </c>
      <c r="AA6" s="9" t="s">
        <v>588</v>
      </c>
      <c r="AB6" s="8">
        <v>6565.9000000000005</v>
      </c>
      <c r="AC6" s="8">
        <v>5528</v>
      </c>
      <c r="AD6" s="8">
        <v>1037.9000000000005</v>
      </c>
      <c r="AE6" s="8">
        <v>636</v>
      </c>
      <c r="AF6" s="8">
        <v>5929.9000000000005</v>
      </c>
      <c r="AG6" s="8">
        <v>0</v>
      </c>
      <c r="AH6" s="1" t="s">
        <v>113</v>
      </c>
      <c r="AI6" s="1" t="s">
        <v>75</v>
      </c>
      <c r="AJ6" s="1">
        <v>4</v>
      </c>
      <c r="AK6" s="3">
        <v>45961</v>
      </c>
      <c r="AL6" s="3">
        <v>45957</v>
      </c>
      <c r="AM6" s="3">
        <v>45950</v>
      </c>
      <c r="AN6" s="3">
        <v>45958</v>
      </c>
      <c r="AO6" s="3">
        <v>45959</v>
      </c>
      <c r="AP6" s="3">
        <v>45960</v>
      </c>
      <c r="AQ6" s="3">
        <v>45956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1">
        <v>0</v>
      </c>
      <c r="AX6" s="2" t="s">
        <v>69</v>
      </c>
      <c r="AY6" s="2" t="s">
        <v>70</v>
      </c>
      <c r="AZ6" s="2">
        <v>0</v>
      </c>
      <c r="BA6" s="2">
        <v>0</v>
      </c>
      <c r="BB6" s="2">
        <v>0</v>
      </c>
      <c r="BC6" s="2">
        <v>0</v>
      </c>
      <c r="BD6" s="1" t="s">
        <v>101</v>
      </c>
      <c r="BE6" s="56">
        <v>58.122400000000034</v>
      </c>
    </row>
    <row r="7" spans="1:57" ht="27.75" customHeight="1" x14ac:dyDescent="0.45">
      <c r="A7" s="3">
        <v>45950</v>
      </c>
      <c r="B7" s="14" t="s">
        <v>624</v>
      </c>
      <c r="C7" s="9" t="s">
        <v>610</v>
      </c>
      <c r="D7" s="13" t="s">
        <v>611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84">
        <f t="shared" ref="M7:M70" si="0">I7*V7/1000</f>
        <v>270</v>
      </c>
      <c r="N7" s="10">
        <v>19</v>
      </c>
      <c r="O7" s="9">
        <v>33</v>
      </c>
      <c r="P7" s="9">
        <v>40</v>
      </c>
      <c r="Q7" s="10">
        <v>77.343329183999984</v>
      </c>
      <c r="R7" s="10">
        <v>0</v>
      </c>
      <c r="S7" s="10">
        <v>77.343329183999984</v>
      </c>
      <c r="T7" s="9" t="s">
        <v>71</v>
      </c>
      <c r="U7" s="12">
        <v>45961</v>
      </c>
      <c r="V7" s="11">
        <v>5000</v>
      </c>
      <c r="W7" s="10">
        <v>0</v>
      </c>
      <c r="X7" s="10">
        <v>5000</v>
      </c>
      <c r="Y7" s="10">
        <v>0</v>
      </c>
      <c r="Z7" s="10">
        <v>5250</v>
      </c>
      <c r="AA7" s="9" t="s">
        <v>130</v>
      </c>
      <c r="AB7" s="8">
        <v>4400.55</v>
      </c>
      <c r="AC7" s="8">
        <v>4400.55</v>
      </c>
      <c r="AD7" s="8">
        <v>0</v>
      </c>
      <c r="AE7" s="8">
        <v>0</v>
      </c>
      <c r="AF7" s="8">
        <v>0</v>
      </c>
      <c r="AG7" s="8">
        <v>0</v>
      </c>
      <c r="AH7" s="1" t="s">
        <v>114</v>
      </c>
      <c r="AI7" s="1" t="s">
        <v>72</v>
      </c>
      <c r="AJ7" s="1">
        <v>3</v>
      </c>
      <c r="AK7" s="3">
        <v>45961</v>
      </c>
      <c r="AL7" s="3">
        <v>0</v>
      </c>
      <c r="AM7" s="3">
        <v>45951</v>
      </c>
      <c r="AN7" s="3">
        <v>45958</v>
      </c>
      <c r="AO7" s="3">
        <v>45959</v>
      </c>
      <c r="AP7" s="3">
        <v>45959</v>
      </c>
      <c r="AQ7" s="3">
        <v>45956</v>
      </c>
      <c r="AR7" s="3">
        <v>45960</v>
      </c>
      <c r="AS7" s="3">
        <v>0</v>
      </c>
      <c r="AT7" s="3">
        <v>0</v>
      </c>
      <c r="AU7" s="3">
        <v>0</v>
      </c>
      <c r="AV7" s="3">
        <v>0</v>
      </c>
      <c r="AW7" s="1">
        <v>0</v>
      </c>
      <c r="AX7" s="2" t="s">
        <v>64</v>
      </c>
      <c r="AY7" s="2" t="s">
        <v>70</v>
      </c>
      <c r="AZ7" s="2">
        <v>0</v>
      </c>
      <c r="BA7" s="2">
        <v>0</v>
      </c>
      <c r="BB7" s="2">
        <v>0</v>
      </c>
      <c r="BC7" s="2">
        <v>0</v>
      </c>
      <c r="BD7" s="1" t="s">
        <v>101</v>
      </c>
      <c r="BE7" s="56">
        <v>0</v>
      </c>
    </row>
    <row r="8" spans="1:57" ht="27.75" customHeight="1" x14ac:dyDescent="0.45">
      <c r="A8" s="3">
        <v>45950</v>
      </c>
      <c r="B8" s="14" t="s">
        <v>624</v>
      </c>
      <c r="C8" s="9" t="s">
        <v>610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84">
        <f t="shared" si="0"/>
        <v>1080</v>
      </c>
      <c r="N8" s="10">
        <v>19</v>
      </c>
      <c r="O8" s="9">
        <v>33</v>
      </c>
      <c r="P8" s="9">
        <v>40</v>
      </c>
      <c r="Q8" s="10">
        <v>309.37331673599994</v>
      </c>
      <c r="R8" s="10">
        <v>0</v>
      </c>
      <c r="S8" s="10">
        <v>309.37331673599994</v>
      </c>
      <c r="T8" s="9" t="s">
        <v>71</v>
      </c>
      <c r="U8" s="12">
        <v>45961</v>
      </c>
      <c r="V8" s="11">
        <v>20000</v>
      </c>
      <c r="W8" s="10">
        <v>0</v>
      </c>
      <c r="X8" s="10">
        <v>20000</v>
      </c>
      <c r="Y8" s="10">
        <v>5520</v>
      </c>
      <c r="Z8" s="10">
        <v>15204</v>
      </c>
      <c r="AA8" s="9" t="s">
        <v>130</v>
      </c>
      <c r="AB8" s="8">
        <v>13381.192439999999</v>
      </c>
      <c r="AC8" s="8">
        <v>13381.192439999999</v>
      </c>
      <c r="AD8" s="8">
        <v>0</v>
      </c>
      <c r="AE8" s="8">
        <v>0</v>
      </c>
      <c r="AF8" s="8">
        <v>0</v>
      </c>
      <c r="AG8" s="8">
        <v>0</v>
      </c>
      <c r="AH8" s="1" t="s">
        <v>114</v>
      </c>
      <c r="AI8" s="1" t="s">
        <v>72</v>
      </c>
      <c r="AJ8" s="1">
        <v>3</v>
      </c>
      <c r="AK8" s="3">
        <v>45961</v>
      </c>
      <c r="AL8" s="3">
        <v>0</v>
      </c>
      <c r="AM8" s="3">
        <v>45951</v>
      </c>
      <c r="AN8" s="3">
        <v>45958</v>
      </c>
      <c r="AO8" s="3">
        <v>45959</v>
      </c>
      <c r="AP8" s="3">
        <v>45959</v>
      </c>
      <c r="AQ8" s="3">
        <v>45956</v>
      </c>
      <c r="AR8" s="3">
        <v>45960</v>
      </c>
      <c r="AS8" s="3">
        <v>0</v>
      </c>
      <c r="AT8" s="3">
        <v>0</v>
      </c>
      <c r="AU8" s="3">
        <v>0</v>
      </c>
      <c r="AV8" s="3">
        <v>0</v>
      </c>
      <c r="AW8" s="1">
        <v>0</v>
      </c>
      <c r="AX8" s="2" t="s">
        <v>64</v>
      </c>
      <c r="AY8" s="2" t="s">
        <v>70</v>
      </c>
      <c r="AZ8" s="2">
        <v>0</v>
      </c>
      <c r="BA8" s="2">
        <v>0</v>
      </c>
      <c r="BB8" s="2">
        <v>0</v>
      </c>
      <c r="BC8" s="2">
        <v>0</v>
      </c>
      <c r="BD8" s="1" t="s">
        <v>101</v>
      </c>
      <c r="BE8" s="56">
        <v>0</v>
      </c>
    </row>
    <row r="9" spans="1:57" ht="27.75" customHeight="1" x14ac:dyDescent="0.45">
      <c r="A9" s="3">
        <v>45950</v>
      </c>
      <c r="B9" s="14" t="s">
        <v>624</v>
      </c>
      <c r="C9" s="9" t="s">
        <v>610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84">
        <f t="shared" si="0"/>
        <v>162</v>
      </c>
      <c r="N9" s="10">
        <v>19</v>
      </c>
      <c r="O9" s="9">
        <v>33</v>
      </c>
      <c r="P9" s="9">
        <v>40</v>
      </c>
      <c r="Q9" s="10">
        <v>46.405997510399999</v>
      </c>
      <c r="R9" s="10">
        <v>0</v>
      </c>
      <c r="S9" s="10">
        <v>46.405997510399999</v>
      </c>
      <c r="T9" s="9" t="s">
        <v>71</v>
      </c>
      <c r="U9" s="12">
        <v>45961</v>
      </c>
      <c r="V9" s="11">
        <v>3000</v>
      </c>
      <c r="W9" s="10">
        <v>0</v>
      </c>
      <c r="X9" s="10">
        <v>3000</v>
      </c>
      <c r="Y9" s="10">
        <v>0</v>
      </c>
      <c r="Z9" s="10">
        <v>0</v>
      </c>
      <c r="AA9" s="9" t="s">
        <v>130</v>
      </c>
      <c r="AB9" s="8">
        <v>2640.33</v>
      </c>
      <c r="AC9" s="8">
        <v>2640.33</v>
      </c>
      <c r="AD9" s="8">
        <v>0</v>
      </c>
      <c r="AE9" s="8">
        <v>0</v>
      </c>
      <c r="AF9" s="8">
        <v>0</v>
      </c>
      <c r="AG9" s="8">
        <v>0</v>
      </c>
      <c r="AH9" s="1" t="s">
        <v>114</v>
      </c>
      <c r="AI9" s="1" t="s">
        <v>72</v>
      </c>
      <c r="AJ9" s="1">
        <v>3</v>
      </c>
      <c r="AK9" s="3">
        <v>45961</v>
      </c>
      <c r="AL9" s="3">
        <v>0</v>
      </c>
      <c r="AM9" s="3">
        <v>0</v>
      </c>
      <c r="AN9" s="3">
        <v>0</v>
      </c>
      <c r="AO9" s="3">
        <v>0</v>
      </c>
      <c r="AP9" s="3">
        <v>45957</v>
      </c>
      <c r="AQ9" s="3">
        <v>45956</v>
      </c>
      <c r="AR9" s="3">
        <v>45958</v>
      </c>
      <c r="AS9" s="3">
        <v>0</v>
      </c>
      <c r="AT9" s="3">
        <v>0</v>
      </c>
      <c r="AU9" s="3">
        <v>0</v>
      </c>
      <c r="AV9" s="3">
        <v>0</v>
      </c>
      <c r="AW9" s="1">
        <v>0</v>
      </c>
      <c r="AX9" s="2" t="s">
        <v>6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1" t="s">
        <v>101</v>
      </c>
      <c r="BE9" s="56">
        <v>0</v>
      </c>
    </row>
    <row r="10" spans="1:57" ht="27.75" customHeight="1" x14ac:dyDescent="0.45">
      <c r="A10" s="3">
        <v>0</v>
      </c>
      <c r="B10" s="14" t="s">
        <v>126</v>
      </c>
      <c r="C10" s="9" t="s">
        <v>651</v>
      </c>
      <c r="D10" s="13" t="s">
        <v>652</v>
      </c>
      <c r="E10" s="9">
        <v>18</v>
      </c>
      <c r="F10" s="9">
        <v>25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84">
        <f t="shared" si="0"/>
        <v>500</v>
      </c>
      <c r="N10" s="10">
        <v>20</v>
      </c>
      <c r="O10" s="9">
        <v>27</v>
      </c>
      <c r="P10" s="9">
        <v>90</v>
      </c>
      <c r="Q10" s="10">
        <v>299.75165856000001</v>
      </c>
      <c r="R10" s="10">
        <v>0</v>
      </c>
      <c r="S10" s="10">
        <v>299.75165856000001</v>
      </c>
      <c r="T10" s="9" t="s">
        <v>121</v>
      </c>
      <c r="U10" s="12">
        <v>45961</v>
      </c>
      <c r="V10" s="11">
        <v>10000</v>
      </c>
      <c r="W10" s="10">
        <v>0</v>
      </c>
      <c r="X10" s="10">
        <v>10000</v>
      </c>
      <c r="Y10" s="10">
        <v>0</v>
      </c>
      <c r="Z10" s="10">
        <v>10500</v>
      </c>
      <c r="AA10" s="9" t="s">
        <v>130</v>
      </c>
      <c r="AB10" s="8">
        <v>7404.0999999999995</v>
      </c>
      <c r="AC10" s="8">
        <v>0</v>
      </c>
      <c r="AD10" s="8">
        <v>7404.0999999999995</v>
      </c>
      <c r="AE10" s="8">
        <v>0</v>
      </c>
      <c r="AF10" s="8">
        <v>0</v>
      </c>
      <c r="AG10" s="8">
        <v>0</v>
      </c>
      <c r="AH10" s="1" t="s">
        <v>114</v>
      </c>
      <c r="AI10" s="1" t="s">
        <v>72</v>
      </c>
      <c r="AJ10" s="1">
        <v>3</v>
      </c>
      <c r="AK10" s="3">
        <v>45961</v>
      </c>
      <c r="AL10" s="3">
        <v>0</v>
      </c>
      <c r="AM10" s="3">
        <v>45951</v>
      </c>
      <c r="AN10" s="3">
        <v>45958</v>
      </c>
      <c r="AO10" s="3">
        <v>45959</v>
      </c>
      <c r="AP10" s="3">
        <v>45959</v>
      </c>
      <c r="AQ10" s="3">
        <v>45956</v>
      </c>
      <c r="AR10" s="3">
        <v>45960</v>
      </c>
      <c r="AS10" s="3">
        <v>0</v>
      </c>
      <c r="AT10" s="3">
        <v>0</v>
      </c>
      <c r="AU10" s="3">
        <v>0</v>
      </c>
      <c r="AV10" s="3">
        <v>0</v>
      </c>
      <c r="AW10" s="1">
        <v>0</v>
      </c>
      <c r="AX10" s="2" t="s">
        <v>64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1" t="s">
        <v>101</v>
      </c>
      <c r="BE10" s="56">
        <v>509.40208000000001</v>
      </c>
    </row>
    <row r="11" spans="1:57" ht="27.75" customHeight="1" x14ac:dyDescent="0.45">
      <c r="A11" s="3">
        <v>45948</v>
      </c>
      <c r="B11" s="14" t="s">
        <v>612</v>
      </c>
      <c r="C11" s="9" t="s">
        <v>613</v>
      </c>
      <c r="D11" s="13" t="s">
        <v>614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90</v>
      </c>
      <c r="M11" s="84">
        <f t="shared" si="0"/>
        <v>600</v>
      </c>
      <c r="N11" s="10" t="s">
        <v>62</v>
      </c>
      <c r="O11" s="9">
        <v>0</v>
      </c>
      <c r="P11" s="9">
        <v>0</v>
      </c>
      <c r="Q11" s="10">
        <v>0</v>
      </c>
      <c r="R11" s="10">
        <v>0</v>
      </c>
      <c r="S11" s="10">
        <v>0</v>
      </c>
      <c r="T11" s="9" t="s">
        <v>71</v>
      </c>
      <c r="U11" s="12">
        <v>45954</v>
      </c>
      <c r="V11" s="11">
        <v>10000</v>
      </c>
      <c r="W11" s="10">
        <v>10000</v>
      </c>
      <c r="X11" s="10">
        <v>0</v>
      </c>
      <c r="Y11" s="10">
        <v>10500</v>
      </c>
      <c r="Z11" s="10">
        <v>0</v>
      </c>
      <c r="AA11" s="9" t="s">
        <v>165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 t="s">
        <v>299</v>
      </c>
      <c r="AH11" s="1" t="s">
        <v>114</v>
      </c>
      <c r="AI11" s="1" t="s">
        <v>74</v>
      </c>
      <c r="AJ11" s="1">
        <v>2</v>
      </c>
      <c r="AK11" s="3">
        <v>45954</v>
      </c>
      <c r="AL11" s="3">
        <v>0</v>
      </c>
      <c r="AM11" s="3">
        <v>45945</v>
      </c>
      <c r="AN11" s="3">
        <v>45952</v>
      </c>
      <c r="AO11" s="3">
        <v>45953</v>
      </c>
      <c r="AP11" s="3">
        <v>45953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1">
        <v>0</v>
      </c>
      <c r="AX11" s="2" t="s">
        <v>64</v>
      </c>
      <c r="AY11" s="2" t="s">
        <v>70</v>
      </c>
      <c r="AZ11" s="2">
        <v>0</v>
      </c>
      <c r="BA11" s="2">
        <v>0</v>
      </c>
      <c r="BB11" s="2">
        <v>0</v>
      </c>
      <c r="BC11" s="2">
        <v>0</v>
      </c>
      <c r="BD11" s="1" t="s">
        <v>101</v>
      </c>
      <c r="BE11" s="56">
        <v>0</v>
      </c>
    </row>
    <row r="12" spans="1:57" ht="27.75" customHeight="1" x14ac:dyDescent="0.45">
      <c r="A12" s="3">
        <v>45948</v>
      </c>
      <c r="B12" s="14" t="s">
        <v>612</v>
      </c>
      <c r="C12" s="9" t="s">
        <v>613</v>
      </c>
      <c r="D12" s="13" t="s">
        <v>615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90</v>
      </c>
      <c r="M12" s="84">
        <f t="shared" si="0"/>
        <v>600</v>
      </c>
      <c r="N12" s="10" t="s">
        <v>62</v>
      </c>
      <c r="O12" s="9">
        <v>0</v>
      </c>
      <c r="P12" s="9">
        <v>0</v>
      </c>
      <c r="Q12" s="10">
        <v>0</v>
      </c>
      <c r="R12" s="10">
        <v>0</v>
      </c>
      <c r="S12" s="10">
        <v>0</v>
      </c>
      <c r="T12" s="9" t="s">
        <v>71</v>
      </c>
      <c r="U12" s="12">
        <v>45954</v>
      </c>
      <c r="V12" s="11">
        <v>10000</v>
      </c>
      <c r="W12" s="10">
        <v>0</v>
      </c>
      <c r="X12" s="10">
        <v>10000</v>
      </c>
      <c r="Y12" s="10">
        <v>10500</v>
      </c>
      <c r="Z12" s="10">
        <v>0</v>
      </c>
      <c r="AA12" s="9" t="s">
        <v>165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1" t="s">
        <v>114</v>
      </c>
      <c r="AI12" s="1" t="s">
        <v>74</v>
      </c>
      <c r="AJ12" s="1">
        <v>2</v>
      </c>
      <c r="AK12" s="3">
        <v>45954</v>
      </c>
      <c r="AL12" s="3">
        <v>0</v>
      </c>
      <c r="AM12" s="3">
        <v>45945</v>
      </c>
      <c r="AN12" s="3">
        <v>45952</v>
      </c>
      <c r="AO12" s="3">
        <v>45953</v>
      </c>
      <c r="AP12" s="3">
        <v>45953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1">
        <v>0</v>
      </c>
      <c r="AX12" s="2" t="s">
        <v>64</v>
      </c>
      <c r="AY12" s="2" t="s">
        <v>70</v>
      </c>
      <c r="AZ12" s="2">
        <v>0</v>
      </c>
      <c r="BA12" s="2">
        <v>0</v>
      </c>
      <c r="BB12" s="2">
        <v>0</v>
      </c>
      <c r="BC12" s="2">
        <v>0</v>
      </c>
      <c r="BD12" s="1" t="s">
        <v>101</v>
      </c>
      <c r="BE12" s="56">
        <v>0</v>
      </c>
    </row>
    <row r="13" spans="1:57" ht="27.75" customHeight="1" x14ac:dyDescent="0.45">
      <c r="A13" s="3">
        <v>45948</v>
      </c>
      <c r="B13" s="14" t="s">
        <v>612</v>
      </c>
      <c r="C13" s="9" t="s">
        <v>613</v>
      </c>
      <c r="D13" s="13" t="s">
        <v>616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90</v>
      </c>
      <c r="M13" s="84">
        <f t="shared" si="0"/>
        <v>240</v>
      </c>
      <c r="N13" s="10" t="s">
        <v>62</v>
      </c>
      <c r="O13" s="9">
        <v>0</v>
      </c>
      <c r="P13" s="9">
        <v>0</v>
      </c>
      <c r="Q13" s="10">
        <v>0</v>
      </c>
      <c r="R13" s="10">
        <v>0</v>
      </c>
      <c r="S13" s="10">
        <v>0</v>
      </c>
      <c r="T13" s="9" t="s">
        <v>71</v>
      </c>
      <c r="U13" s="12">
        <v>45954</v>
      </c>
      <c r="V13" s="11">
        <v>4000</v>
      </c>
      <c r="W13" s="10">
        <v>4120</v>
      </c>
      <c r="X13" s="10">
        <v>0</v>
      </c>
      <c r="Y13" s="10">
        <v>4200</v>
      </c>
      <c r="Z13" s="10">
        <v>0</v>
      </c>
      <c r="AA13" s="9" t="s">
        <v>165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1" t="s">
        <v>114</v>
      </c>
      <c r="AI13" s="1" t="s">
        <v>74</v>
      </c>
      <c r="AJ13" s="1">
        <v>2</v>
      </c>
      <c r="AK13" s="3">
        <v>45954</v>
      </c>
      <c r="AL13" s="3">
        <v>0</v>
      </c>
      <c r="AM13" s="3">
        <v>45945</v>
      </c>
      <c r="AN13" s="3">
        <v>45952</v>
      </c>
      <c r="AO13" s="3">
        <v>45953</v>
      </c>
      <c r="AP13" s="3">
        <v>45953</v>
      </c>
      <c r="AQ13" s="3">
        <v>45949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1">
        <v>0</v>
      </c>
      <c r="AX13" s="2" t="s">
        <v>64</v>
      </c>
      <c r="AY13" s="2" t="s">
        <v>70</v>
      </c>
      <c r="AZ13" s="2">
        <v>0</v>
      </c>
      <c r="BA13" s="2">
        <v>0</v>
      </c>
      <c r="BB13" s="2">
        <v>0</v>
      </c>
      <c r="BC13" s="2">
        <v>0</v>
      </c>
      <c r="BD13" s="1" t="s">
        <v>101</v>
      </c>
      <c r="BE13" s="56">
        <v>0</v>
      </c>
    </row>
    <row r="14" spans="1:57" ht="27.75" customHeight="1" x14ac:dyDescent="0.45">
      <c r="A14" s="3">
        <v>45941</v>
      </c>
      <c r="B14" s="14" t="s">
        <v>538</v>
      </c>
      <c r="C14" s="9" t="s">
        <v>73</v>
      </c>
      <c r="D14" s="13" t="s">
        <v>545</v>
      </c>
      <c r="E14" s="9">
        <v>19</v>
      </c>
      <c r="F14" s="9">
        <v>32</v>
      </c>
      <c r="G14" s="9" t="s">
        <v>60</v>
      </c>
      <c r="H14" s="9">
        <v>0</v>
      </c>
      <c r="I14" s="9">
        <v>67</v>
      </c>
      <c r="J14" s="9" t="s">
        <v>78</v>
      </c>
      <c r="K14" s="9">
        <v>5</v>
      </c>
      <c r="L14" s="9" t="s">
        <v>91</v>
      </c>
      <c r="M14" s="84">
        <f t="shared" si="0"/>
        <v>335</v>
      </c>
      <c r="N14" s="10" t="s">
        <v>62</v>
      </c>
      <c r="O14" s="9">
        <v>0</v>
      </c>
      <c r="P14" s="9">
        <v>0</v>
      </c>
      <c r="Q14" s="10">
        <v>0</v>
      </c>
      <c r="R14" s="10">
        <v>0</v>
      </c>
      <c r="S14" s="10">
        <v>0</v>
      </c>
      <c r="T14" s="9" t="s">
        <v>300</v>
      </c>
      <c r="U14" s="12">
        <v>45954</v>
      </c>
      <c r="V14" s="11">
        <v>5000</v>
      </c>
      <c r="W14" s="10">
        <v>4905</v>
      </c>
      <c r="X14" s="10">
        <v>0</v>
      </c>
      <c r="Y14" s="10">
        <v>5250</v>
      </c>
      <c r="Z14" s="10">
        <v>0</v>
      </c>
      <c r="AA14" s="9" t="s">
        <v>168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 t="s">
        <v>546</v>
      </c>
      <c r="AH14" s="1" t="s">
        <v>113</v>
      </c>
      <c r="AI14" s="1" t="s">
        <v>74</v>
      </c>
      <c r="AJ14" s="1">
        <v>2</v>
      </c>
      <c r="AK14" s="3">
        <v>45954</v>
      </c>
      <c r="AL14" s="3">
        <v>0</v>
      </c>
      <c r="AM14" s="3">
        <v>45945</v>
      </c>
      <c r="AN14" s="3">
        <v>45952</v>
      </c>
      <c r="AO14" s="3">
        <v>45953</v>
      </c>
      <c r="AP14" s="3">
        <v>45953</v>
      </c>
      <c r="AQ14" s="3">
        <v>45949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1">
        <v>0</v>
      </c>
      <c r="AX14" s="2" t="s">
        <v>64</v>
      </c>
      <c r="AY14" s="2" t="s">
        <v>70</v>
      </c>
      <c r="AZ14" s="2">
        <v>0</v>
      </c>
      <c r="BA14" s="2">
        <v>0</v>
      </c>
      <c r="BB14" s="2">
        <v>0</v>
      </c>
      <c r="BC14" s="2">
        <v>0</v>
      </c>
      <c r="BD14" s="1" t="s">
        <v>169</v>
      </c>
      <c r="BE14" s="56">
        <v>0</v>
      </c>
    </row>
    <row r="15" spans="1:57" ht="27.75" customHeight="1" x14ac:dyDescent="0.45">
      <c r="A15" s="3">
        <v>45941</v>
      </c>
      <c r="B15" s="14" t="s">
        <v>538</v>
      </c>
      <c r="C15" s="9" t="s">
        <v>73</v>
      </c>
      <c r="D15" s="13" t="s">
        <v>547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90</v>
      </c>
      <c r="M15" s="84">
        <f t="shared" si="0"/>
        <v>335</v>
      </c>
      <c r="N15" s="10" t="s">
        <v>62</v>
      </c>
      <c r="O15" s="9">
        <v>0</v>
      </c>
      <c r="P15" s="9">
        <v>0</v>
      </c>
      <c r="Q15" s="10">
        <v>0</v>
      </c>
      <c r="R15" s="10">
        <v>0</v>
      </c>
      <c r="S15" s="10">
        <v>0</v>
      </c>
      <c r="T15" s="9" t="s">
        <v>300</v>
      </c>
      <c r="U15" s="12">
        <v>45954</v>
      </c>
      <c r="V15" s="11">
        <v>5000</v>
      </c>
      <c r="W15" s="10">
        <v>5000</v>
      </c>
      <c r="X15" s="10">
        <v>0</v>
      </c>
      <c r="Y15" s="10">
        <v>5400</v>
      </c>
      <c r="Z15" s="10">
        <v>0</v>
      </c>
      <c r="AA15" s="9" t="s">
        <v>168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 t="s">
        <v>546</v>
      </c>
      <c r="AH15" s="1" t="s">
        <v>113</v>
      </c>
      <c r="AI15" s="1" t="s">
        <v>74</v>
      </c>
      <c r="AJ15" s="1">
        <v>2</v>
      </c>
      <c r="AK15" s="3">
        <v>45954</v>
      </c>
      <c r="AL15" s="3">
        <v>0</v>
      </c>
      <c r="AM15" s="3">
        <v>45945</v>
      </c>
      <c r="AN15" s="3">
        <v>45952</v>
      </c>
      <c r="AO15" s="3">
        <v>45953</v>
      </c>
      <c r="AP15" s="3">
        <v>45953</v>
      </c>
      <c r="AQ15" s="3">
        <v>45949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1">
        <v>0</v>
      </c>
      <c r="AX15" s="2" t="s">
        <v>64</v>
      </c>
      <c r="AY15" s="2" t="s">
        <v>70</v>
      </c>
      <c r="AZ15" s="2">
        <v>0</v>
      </c>
      <c r="BA15" s="2">
        <v>0</v>
      </c>
      <c r="BB15" s="2">
        <v>0</v>
      </c>
      <c r="BC15" s="2">
        <v>0</v>
      </c>
      <c r="BD15" s="1" t="s">
        <v>169</v>
      </c>
      <c r="BE15" s="56">
        <v>0</v>
      </c>
    </row>
    <row r="16" spans="1:57" ht="27.75" customHeight="1" x14ac:dyDescent="0.45">
      <c r="A16" s="3">
        <v>45941</v>
      </c>
      <c r="B16" s="14" t="s">
        <v>543</v>
      </c>
      <c r="C16" s="9" t="s">
        <v>73</v>
      </c>
      <c r="D16" s="13" t="s">
        <v>255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90</v>
      </c>
      <c r="M16" s="84">
        <f t="shared" si="0"/>
        <v>670</v>
      </c>
      <c r="N16" s="10" t="s">
        <v>62</v>
      </c>
      <c r="O16" s="9">
        <v>0</v>
      </c>
      <c r="P16" s="9">
        <v>0</v>
      </c>
      <c r="Q16" s="10">
        <v>0</v>
      </c>
      <c r="R16" s="10">
        <v>0</v>
      </c>
      <c r="S16" s="10">
        <v>0</v>
      </c>
      <c r="T16" s="9" t="s">
        <v>300</v>
      </c>
      <c r="U16" s="12">
        <v>45954</v>
      </c>
      <c r="V16" s="11">
        <v>10000</v>
      </c>
      <c r="W16" s="10">
        <v>10000</v>
      </c>
      <c r="X16" s="10">
        <v>0</v>
      </c>
      <c r="Y16" s="10">
        <v>10400</v>
      </c>
      <c r="Z16" s="10">
        <v>0</v>
      </c>
      <c r="AA16" s="9" t="s">
        <v>168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 t="s">
        <v>548</v>
      </c>
      <c r="AH16" s="1" t="s">
        <v>113</v>
      </c>
      <c r="AI16" s="1" t="s">
        <v>74</v>
      </c>
      <c r="AJ16" s="1">
        <v>2</v>
      </c>
      <c r="AK16" s="3">
        <v>45954</v>
      </c>
      <c r="AL16" s="3">
        <v>0</v>
      </c>
      <c r="AM16" s="3">
        <v>45945</v>
      </c>
      <c r="AN16" s="3">
        <v>45952</v>
      </c>
      <c r="AO16" s="3">
        <v>45953</v>
      </c>
      <c r="AP16" s="3">
        <v>45953</v>
      </c>
      <c r="AQ16" s="3">
        <v>45949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1">
        <v>0</v>
      </c>
      <c r="AX16" s="2" t="s">
        <v>64</v>
      </c>
      <c r="AY16" s="2" t="s">
        <v>70</v>
      </c>
      <c r="AZ16" s="2" t="s">
        <v>453</v>
      </c>
      <c r="BA16" s="2">
        <v>0</v>
      </c>
      <c r="BB16" s="2">
        <v>0</v>
      </c>
      <c r="BC16" s="2">
        <v>0</v>
      </c>
      <c r="BD16" s="1" t="s">
        <v>169</v>
      </c>
      <c r="BE16" s="56">
        <v>0</v>
      </c>
    </row>
    <row r="17" spans="1:57" ht="27.75" customHeight="1" x14ac:dyDescent="0.45">
      <c r="A17" s="3">
        <v>45941</v>
      </c>
      <c r="B17" s="14" t="s">
        <v>543</v>
      </c>
      <c r="C17" s="9" t="s">
        <v>73</v>
      </c>
      <c r="D17" s="13" t="s">
        <v>182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90</v>
      </c>
      <c r="M17" s="84">
        <f t="shared" si="0"/>
        <v>335</v>
      </c>
      <c r="N17" s="10" t="s">
        <v>62</v>
      </c>
      <c r="O17" s="9">
        <v>0</v>
      </c>
      <c r="P17" s="9">
        <v>0</v>
      </c>
      <c r="Q17" s="10">
        <v>0</v>
      </c>
      <c r="R17" s="10">
        <v>0</v>
      </c>
      <c r="S17" s="10">
        <v>0</v>
      </c>
      <c r="T17" s="9" t="s">
        <v>300</v>
      </c>
      <c r="U17" s="12">
        <v>45954</v>
      </c>
      <c r="V17" s="11">
        <v>5000</v>
      </c>
      <c r="W17" s="10">
        <v>4826</v>
      </c>
      <c r="X17" s="10">
        <v>0</v>
      </c>
      <c r="Y17" s="10">
        <v>5400</v>
      </c>
      <c r="Z17" s="10">
        <v>0</v>
      </c>
      <c r="AA17" s="9" t="s">
        <v>168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 t="s">
        <v>548</v>
      </c>
      <c r="AH17" s="1" t="s">
        <v>113</v>
      </c>
      <c r="AI17" s="1" t="s">
        <v>74</v>
      </c>
      <c r="AJ17" s="1">
        <v>2</v>
      </c>
      <c r="AK17" s="3">
        <v>45954</v>
      </c>
      <c r="AL17" s="3">
        <v>0</v>
      </c>
      <c r="AM17" s="3">
        <v>45945</v>
      </c>
      <c r="AN17" s="3">
        <v>45952</v>
      </c>
      <c r="AO17" s="3">
        <v>45953</v>
      </c>
      <c r="AP17" s="3">
        <v>45953</v>
      </c>
      <c r="AQ17" s="3">
        <v>45949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1">
        <v>0</v>
      </c>
      <c r="AX17" s="2" t="s">
        <v>64</v>
      </c>
      <c r="AY17" s="2" t="s">
        <v>70</v>
      </c>
      <c r="AZ17" s="2">
        <v>0</v>
      </c>
      <c r="BA17" s="2">
        <v>0</v>
      </c>
      <c r="BB17" s="2">
        <v>0</v>
      </c>
      <c r="BC17" s="2">
        <v>0</v>
      </c>
      <c r="BD17" s="1" t="s">
        <v>169</v>
      </c>
      <c r="BE17" s="56">
        <v>0</v>
      </c>
    </row>
    <row r="18" spans="1:57" ht="27.75" customHeight="1" x14ac:dyDescent="0.45">
      <c r="A18" s="3">
        <v>45941</v>
      </c>
      <c r="B18" s="14" t="s">
        <v>543</v>
      </c>
      <c r="C18" s="9" t="s">
        <v>73</v>
      </c>
      <c r="D18" s="13" t="s">
        <v>253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90</v>
      </c>
      <c r="M18" s="84">
        <f t="shared" si="0"/>
        <v>335</v>
      </c>
      <c r="N18" s="10" t="s">
        <v>62</v>
      </c>
      <c r="O18" s="9">
        <v>0</v>
      </c>
      <c r="P18" s="9">
        <v>0</v>
      </c>
      <c r="Q18" s="10">
        <v>0</v>
      </c>
      <c r="R18" s="10">
        <v>0</v>
      </c>
      <c r="S18" s="10">
        <v>0</v>
      </c>
      <c r="T18" s="9" t="s">
        <v>300</v>
      </c>
      <c r="U18" s="12">
        <v>45954</v>
      </c>
      <c r="V18" s="11">
        <v>5000</v>
      </c>
      <c r="W18" s="10">
        <v>4758</v>
      </c>
      <c r="X18" s="10">
        <v>0</v>
      </c>
      <c r="Y18" s="10">
        <v>5300</v>
      </c>
      <c r="Z18" s="10">
        <v>0</v>
      </c>
      <c r="AA18" s="9" t="s">
        <v>168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 t="s">
        <v>548</v>
      </c>
      <c r="AH18" s="1" t="s">
        <v>113</v>
      </c>
      <c r="AI18" s="1" t="s">
        <v>74</v>
      </c>
      <c r="AJ18" s="1">
        <v>2</v>
      </c>
      <c r="AK18" s="3">
        <v>45954</v>
      </c>
      <c r="AL18" s="3">
        <v>0</v>
      </c>
      <c r="AM18" s="3">
        <v>45945</v>
      </c>
      <c r="AN18" s="3">
        <v>45952</v>
      </c>
      <c r="AO18" s="3">
        <v>45953</v>
      </c>
      <c r="AP18" s="3">
        <v>45953</v>
      </c>
      <c r="AQ18" s="3">
        <v>45949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1">
        <v>0</v>
      </c>
      <c r="AX18" s="2" t="s">
        <v>64</v>
      </c>
      <c r="AY18" s="2" t="s">
        <v>70</v>
      </c>
      <c r="AZ18" s="2">
        <v>0</v>
      </c>
      <c r="BA18" s="2">
        <v>0</v>
      </c>
      <c r="BB18" s="2">
        <v>0</v>
      </c>
      <c r="BC18" s="2">
        <v>0</v>
      </c>
      <c r="BD18" s="1" t="s">
        <v>169</v>
      </c>
      <c r="BE18" s="56">
        <v>0</v>
      </c>
    </row>
    <row r="19" spans="1:57" ht="27.75" customHeight="1" x14ac:dyDescent="0.45">
      <c r="A19" s="3">
        <v>45941</v>
      </c>
      <c r="B19" s="14" t="s">
        <v>543</v>
      </c>
      <c r="C19" s="9" t="s">
        <v>73</v>
      </c>
      <c r="D19" s="13">
        <v>997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84">
        <f t="shared" si="0"/>
        <v>335</v>
      </c>
      <c r="N19" s="10" t="s">
        <v>62</v>
      </c>
      <c r="O19" s="9">
        <v>0</v>
      </c>
      <c r="P19" s="9">
        <v>0</v>
      </c>
      <c r="Q19" s="10">
        <v>0</v>
      </c>
      <c r="R19" s="10">
        <v>0</v>
      </c>
      <c r="S19" s="10">
        <v>0</v>
      </c>
      <c r="T19" s="9" t="s">
        <v>300</v>
      </c>
      <c r="U19" s="12">
        <v>45954</v>
      </c>
      <c r="V19" s="11">
        <v>5000</v>
      </c>
      <c r="W19" s="10">
        <v>5000</v>
      </c>
      <c r="X19" s="10">
        <v>0</v>
      </c>
      <c r="Y19" s="10">
        <v>5400</v>
      </c>
      <c r="Z19" s="10">
        <v>0</v>
      </c>
      <c r="AA19" s="9" t="s">
        <v>168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 t="s">
        <v>548</v>
      </c>
      <c r="AH19" s="1" t="s">
        <v>113</v>
      </c>
      <c r="AI19" s="1" t="s">
        <v>74</v>
      </c>
      <c r="AJ19" s="1">
        <v>2</v>
      </c>
      <c r="AK19" s="3">
        <v>45954</v>
      </c>
      <c r="AL19" s="3">
        <v>0</v>
      </c>
      <c r="AM19" s="3">
        <v>45945</v>
      </c>
      <c r="AN19" s="3">
        <v>45952</v>
      </c>
      <c r="AO19" s="3">
        <v>45953</v>
      </c>
      <c r="AP19" s="3">
        <v>45953</v>
      </c>
      <c r="AQ19" s="3">
        <v>45949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1">
        <v>0</v>
      </c>
      <c r="AX19" s="2" t="s">
        <v>64</v>
      </c>
      <c r="AY19" s="2" t="s">
        <v>70</v>
      </c>
      <c r="AZ19" s="2">
        <v>0</v>
      </c>
      <c r="BA19" s="2">
        <v>0</v>
      </c>
      <c r="BB19" s="2">
        <v>0</v>
      </c>
      <c r="BC19" s="2">
        <v>0</v>
      </c>
      <c r="BD19" s="1" t="s">
        <v>169</v>
      </c>
      <c r="BE19" s="56">
        <v>0</v>
      </c>
    </row>
    <row r="20" spans="1:57" ht="27.75" customHeight="1" x14ac:dyDescent="0.45">
      <c r="A20" s="3">
        <v>45941</v>
      </c>
      <c r="B20" s="14" t="s">
        <v>538</v>
      </c>
      <c r="C20" s="9" t="s">
        <v>73</v>
      </c>
      <c r="D20" s="13" t="s">
        <v>242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84">
        <f t="shared" si="0"/>
        <v>335</v>
      </c>
      <c r="N20" s="10" t="s">
        <v>62</v>
      </c>
      <c r="O20" s="9">
        <v>0</v>
      </c>
      <c r="P20" s="9">
        <v>0</v>
      </c>
      <c r="Q20" s="10">
        <v>0</v>
      </c>
      <c r="R20" s="10">
        <v>0</v>
      </c>
      <c r="S20" s="10">
        <v>0</v>
      </c>
      <c r="T20" s="9" t="s">
        <v>300</v>
      </c>
      <c r="U20" s="12">
        <v>45958</v>
      </c>
      <c r="V20" s="11">
        <v>5000</v>
      </c>
      <c r="W20" s="10">
        <v>5000</v>
      </c>
      <c r="X20" s="10">
        <v>0</v>
      </c>
      <c r="Y20" s="10">
        <v>5250</v>
      </c>
      <c r="Z20" s="10">
        <v>0</v>
      </c>
      <c r="AA20" s="9" t="s">
        <v>168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 t="s">
        <v>549</v>
      </c>
      <c r="AH20" s="1" t="s">
        <v>113</v>
      </c>
      <c r="AI20" s="1" t="s">
        <v>74</v>
      </c>
      <c r="AJ20" s="1">
        <v>2</v>
      </c>
      <c r="AK20" s="3">
        <v>45958</v>
      </c>
      <c r="AL20" s="3">
        <v>0</v>
      </c>
      <c r="AM20" s="3">
        <v>45949</v>
      </c>
      <c r="AN20" s="3">
        <v>45956</v>
      </c>
      <c r="AO20" s="3">
        <v>45957</v>
      </c>
      <c r="AP20" s="3">
        <v>45957</v>
      </c>
      <c r="AQ20" s="3">
        <v>45953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1">
        <v>0</v>
      </c>
      <c r="AX20" s="2" t="s">
        <v>64</v>
      </c>
      <c r="AY20" s="2" t="s">
        <v>70</v>
      </c>
      <c r="AZ20" s="2">
        <v>0</v>
      </c>
      <c r="BA20" s="2">
        <v>0</v>
      </c>
      <c r="BB20" s="2">
        <v>0</v>
      </c>
      <c r="BC20" s="2">
        <v>0</v>
      </c>
      <c r="BD20" s="1" t="s">
        <v>169</v>
      </c>
      <c r="BE20" s="56">
        <v>0</v>
      </c>
    </row>
    <row r="21" spans="1:57" ht="27.75" customHeight="1" x14ac:dyDescent="0.45">
      <c r="A21" s="3">
        <v>45941</v>
      </c>
      <c r="B21" s="14" t="s">
        <v>538</v>
      </c>
      <c r="C21" s="9" t="s">
        <v>73</v>
      </c>
      <c r="D21" s="13" t="s">
        <v>550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84">
        <f t="shared" si="0"/>
        <v>335</v>
      </c>
      <c r="N21" s="10" t="s">
        <v>62</v>
      </c>
      <c r="O21" s="9">
        <v>0</v>
      </c>
      <c r="P21" s="9">
        <v>0</v>
      </c>
      <c r="Q21" s="10">
        <v>0</v>
      </c>
      <c r="R21" s="10">
        <v>0</v>
      </c>
      <c r="S21" s="10">
        <v>0</v>
      </c>
      <c r="T21" s="9" t="s">
        <v>300</v>
      </c>
      <c r="U21" s="12">
        <v>45958</v>
      </c>
      <c r="V21" s="11">
        <v>5000</v>
      </c>
      <c r="W21" s="10">
        <v>5000</v>
      </c>
      <c r="X21" s="10">
        <v>0</v>
      </c>
      <c r="Y21" s="10">
        <v>5400</v>
      </c>
      <c r="Z21" s="10">
        <v>0</v>
      </c>
      <c r="AA21" s="9" t="s">
        <v>168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 t="s">
        <v>549</v>
      </c>
      <c r="AH21" s="1" t="s">
        <v>116</v>
      </c>
      <c r="AI21" s="1" t="s">
        <v>74</v>
      </c>
      <c r="AJ21" s="1">
        <v>2</v>
      </c>
      <c r="AK21" s="3">
        <v>45958</v>
      </c>
      <c r="AL21" s="3">
        <v>0</v>
      </c>
      <c r="AM21" s="3">
        <v>45949</v>
      </c>
      <c r="AN21" s="3">
        <v>45956</v>
      </c>
      <c r="AO21" s="3">
        <v>45957</v>
      </c>
      <c r="AP21" s="3">
        <v>45957</v>
      </c>
      <c r="AQ21" s="3">
        <v>45953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1">
        <v>0</v>
      </c>
      <c r="AX21" s="2" t="s">
        <v>64</v>
      </c>
      <c r="AY21" s="2" t="s">
        <v>70</v>
      </c>
      <c r="AZ21" s="2" t="s">
        <v>299</v>
      </c>
      <c r="BA21" s="2">
        <v>0</v>
      </c>
      <c r="BB21" s="2">
        <v>0</v>
      </c>
      <c r="BC21" s="2">
        <v>0</v>
      </c>
      <c r="BD21" s="1" t="s">
        <v>169</v>
      </c>
      <c r="BE21" s="56">
        <v>0</v>
      </c>
    </row>
    <row r="22" spans="1:57" ht="27.75" customHeight="1" x14ac:dyDescent="0.45">
      <c r="A22" s="3">
        <v>45941</v>
      </c>
      <c r="B22" s="14" t="s">
        <v>538</v>
      </c>
      <c r="C22" s="9" t="s">
        <v>73</v>
      </c>
      <c r="D22" s="13" t="s">
        <v>551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84">
        <f t="shared" si="0"/>
        <v>335</v>
      </c>
      <c r="N22" s="10" t="s">
        <v>62</v>
      </c>
      <c r="O22" s="9">
        <v>0</v>
      </c>
      <c r="P22" s="9">
        <v>0</v>
      </c>
      <c r="Q22" s="10">
        <v>0</v>
      </c>
      <c r="R22" s="10">
        <v>0</v>
      </c>
      <c r="S22" s="10">
        <v>0</v>
      </c>
      <c r="T22" s="9" t="s">
        <v>300</v>
      </c>
      <c r="U22" s="12">
        <v>45958</v>
      </c>
      <c r="V22" s="11">
        <v>5000</v>
      </c>
      <c r="W22" s="10">
        <v>5000</v>
      </c>
      <c r="X22" s="10">
        <v>0</v>
      </c>
      <c r="Y22" s="10">
        <v>5400</v>
      </c>
      <c r="Z22" s="10">
        <v>0</v>
      </c>
      <c r="AA22" s="9" t="s">
        <v>168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 t="s">
        <v>549</v>
      </c>
      <c r="AH22" s="1" t="s">
        <v>116</v>
      </c>
      <c r="AI22" s="1" t="s">
        <v>74</v>
      </c>
      <c r="AJ22" s="1">
        <v>2</v>
      </c>
      <c r="AK22" s="3">
        <v>45958</v>
      </c>
      <c r="AL22" s="3">
        <v>0</v>
      </c>
      <c r="AM22" s="3">
        <v>45949</v>
      </c>
      <c r="AN22" s="3">
        <v>45956</v>
      </c>
      <c r="AO22" s="3">
        <v>45957</v>
      </c>
      <c r="AP22" s="3">
        <v>45957</v>
      </c>
      <c r="AQ22" s="3">
        <v>45953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1">
        <v>0</v>
      </c>
      <c r="AX22" s="2" t="s">
        <v>64</v>
      </c>
      <c r="AY22" s="2" t="s">
        <v>70</v>
      </c>
      <c r="AZ22" s="2">
        <v>0</v>
      </c>
      <c r="BA22" s="2">
        <v>0</v>
      </c>
      <c r="BB22" s="2">
        <v>0</v>
      </c>
      <c r="BC22" s="2">
        <v>0</v>
      </c>
      <c r="BD22" s="1" t="s">
        <v>169</v>
      </c>
      <c r="BE22" s="56">
        <v>0</v>
      </c>
    </row>
    <row r="23" spans="1:57" ht="27.75" customHeight="1" x14ac:dyDescent="0.45">
      <c r="A23" s="3">
        <v>45941</v>
      </c>
      <c r="B23" s="14" t="s">
        <v>538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84">
        <f t="shared" si="0"/>
        <v>670</v>
      </c>
      <c r="N23" s="10" t="s">
        <v>62</v>
      </c>
      <c r="O23" s="9">
        <v>0</v>
      </c>
      <c r="P23" s="9">
        <v>0</v>
      </c>
      <c r="Q23" s="10">
        <v>0</v>
      </c>
      <c r="R23" s="10">
        <v>0</v>
      </c>
      <c r="S23" s="10">
        <v>0</v>
      </c>
      <c r="T23" s="9" t="s">
        <v>300</v>
      </c>
      <c r="U23" s="12">
        <v>45958</v>
      </c>
      <c r="V23" s="11">
        <v>10000</v>
      </c>
      <c r="W23" s="10">
        <v>10000</v>
      </c>
      <c r="X23" s="10">
        <v>0</v>
      </c>
      <c r="Y23" s="10">
        <v>10400</v>
      </c>
      <c r="Z23" s="10">
        <v>0</v>
      </c>
      <c r="AA23" s="9" t="s">
        <v>168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 t="s">
        <v>549</v>
      </c>
      <c r="AH23" s="1" t="s">
        <v>114</v>
      </c>
      <c r="AI23" s="1" t="s">
        <v>74</v>
      </c>
      <c r="AJ23" s="1">
        <v>2</v>
      </c>
      <c r="AK23" s="3">
        <v>45958</v>
      </c>
      <c r="AL23" s="3">
        <v>0</v>
      </c>
      <c r="AM23" s="3">
        <v>45949</v>
      </c>
      <c r="AN23" s="3">
        <v>45956</v>
      </c>
      <c r="AO23" s="3">
        <v>45957</v>
      </c>
      <c r="AP23" s="3">
        <v>45957</v>
      </c>
      <c r="AQ23" s="3">
        <v>45953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1">
        <v>0</v>
      </c>
      <c r="AX23" s="2" t="s">
        <v>64</v>
      </c>
      <c r="AY23" s="2" t="s">
        <v>70</v>
      </c>
      <c r="AZ23" s="2" t="s">
        <v>453</v>
      </c>
      <c r="BA23" s="2">
        <v>0</v>
      </c>
      <c r="BB23" s="2">
        <v>0</v>
      </c>
      <c r="BC23" s="2">
        <v>0</v>
      </c>
      <c r="BD23" s="1" t="s">
        <v>169</v>
      </c>
      <c r="BE23" s="56">
        <v>0</v>
      </c>
    </row>
    <row r="24" spans="1:57" ht="27.75" customHeight="1" x14ac:dyDescent="0.45">
      <c r="A24" s="3">
        <v>45951</v>
      </c>
      <c r="B24" s="14" t="s">
        <v>667</v>
      </c>
      <c r="C24" s="9" t="s">
        <v>136</v>
      </c>
      <c r="D24" s="13" t="s">
        <v>625</v>
      </c>
      <c r="E24" s="9">
        <v>19</v>
      </c>
      <c r="F24" s="9">
        <v>35</v>
      </c>
      <c r="G24" s="9" t="s">
        <v>60</v>
      </c>
      <c r="H24" s="9" t="s">
        <v>76</v>
      </c>
      <c r="I24" s="9">
        <v>102</v>
      </c>
      <c r="J24" s="9" t="s">
        <v>57</v>
      </c>
      <c r="K24" s="9">
        <v>5</v>
      </c>
      <c r="L24" s="9" t="s">
        <v>188</v>
      </c>
      <c r="M24" s="84">
        <f t="shared" si="0"/>
        <v>514.08000000000004</v>
      </c>
      <c r="N24" s="10" t="s">
        <v>62</v>
      </c>
      <c r="O24" s="9">
        <v>0</v>
      </c>
      <c r="P24" s="9">
        <v>0</v>
      </c>
      <c r="Q24" s="10">
        <v>0</v>
      </c>
      <c r="R24" s="10">
        <v>0</v>
      </c>
      <c r="S24" s="10">
        <v>0</v>
      </c>
      <c r="T24" s="9" t="s">
        <v>106</v>
      </c>
      <c r="U24" s="12">
        <v>45960</v>
      </c>
      <c r="V24" s="11">
        <v>5040</v>
      </c>
      <c r="W24" s="10">
        <v>0</v>
      </c>
      <c r="X24" s="10">
        <v>5040</v>
      </c>
      <c r="Y24" s="10">
        <v>0</v>
      </c>
      <c r="Z24" s="10">
        <v>5292</v>
      </c>
      <c r="AA24" s="9" t="s">
        <v>110</v>
      </c>
      <c r="AB24" s="8">
        <v>5139.8424000000005</v>
      </c>
      <c r="AC24" s="8">
        <v>5139.8424000000005</v>
      </c>
      <c r="AD24" s="8">
        <v>0</v>
      </c>
      <c r="AE24" s="8">
        <v>3688</v>
      </c>
      <c r="AF24" s="8">
        <v>1451.8424000000005</v>
      </c>
      <c r="AG24" s="8">
        <v>0</v>
      </c>
      <c r="AH24" s="1" t="s">
        <v>113</v>
      </c>
      <c r="AI24" s="1" t="s">
        <v>75</v>
      </c>
      <c r="AJ24" s="1">
        <v>4</v>
      </c>
      <c r="AK24" s="3">
        <v>45960</v>
      </c>
      <c r="AL24" s="3">
        <v>45956</v>
      </c>
      <c r="AM24" s="3">
        <v>45949</v>
      </c>
      <c r="AN24" s="3">
        <v>45957</v>
      </c>
      <c r="AO24" s="3">
        <v>45958</v>
      </c>
      <c r="AP24" s="3">
        <v>45959</v>
      </c>
      <c r="AQ24" s="3">
        <v>45955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1">
        <v>0</v>
      </c>
      <c r="AX24" s="2" t="s">
        <v>69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1" t="s">
        <v>183</v>
      </c>
      <c r="BE24" s="56">
        <v>0</v>
      </c>
    </row>
    <row r="25" spans="1:57" ht="27.75" customHeight="1" x14ac:dyDescent="0.45">
      <c r="A25" s="3">
        <v>45951</v>
      </c>
      <c r="B25" s="14" t="s">
        <v>667</v>
      </c>
      <c r="C25" s="9" t="s">
        <v>136</v>
      </c>
      <c r="D25" s="13" t="s">
        <v>626</v>
      </c>
      <c r="E25" s="9">
        <v>19</v>
      </c>
      <c r="F25" s="9">
        <v>34</v>
      </c>
      <c r="G25" s="9" t="s">
        <v>60</v>
      </c>
      <c r="H25" s="9" t="s">
        <v>76</v>
      </c>
      <c r="I25" s="9">
        <v>100</v>
      </c>
      <c r="J25" s="9" t="s">
        <v>57</v>
      </c>
      <c r="K25" s="9">
        <v>5</v>
      </c>
      <c r="L25" s="9" t="s">
        <v>188</v>
      </c>
      <c r="M25" s="84">
        <f t="shared" si="0"/>
        <v>504</v>
      </c>
      <c r="N25" s="10" t="s">
        <v>62</v>
      </c>
      <c r="O25" s="9">
        <v>0</v>
      </c>
      <c r="P25" s="9">
        <v>0</v>
      </c>
      <c r="Q25" s="10">
        <v>0</v>
      </c>
      <c r="R25" s="10">
        <v>0</v>
      </c>
      <c r="S25" s="10">
        <v>0</v>
      </c>
      <c r="T25" s="9" t="s">
        <v>106</v>
      </c>
      <c r="U25" s="12">
        <v>45960</v>
      </c>
      <c r="V25" s="11">
        <v>5040</v>
      </c>
      <c r="W25" s="10">
        <v>0</v>
      </c>
      <c r="X25" s="10">
        <v>5040</v>
      </c>
      <c r="Y25" s="10">
        <v>0</v>
      </c>
      <c r="Z25" s="10">
        <v>5292</v>
      </c>
      <c r="AA25" s="9" t="s">
        <v>110</v>
      </c>
      <c r="AB25" s="8">
        <v>4999.0247999999992</v>
      </c>
      <c r="AC25" s="8">
        <v>0</v>
      </c>
      <c r="AD25" s="8">
        <v>4999.0247999999992</v>
      </c>
      <c r="AE25" s="8">
        <v>0</v>
      </c>
      <c r="AF25" s="8">
        <v>4999.0247999999992</v>
      </c>
      <c r="AG25" s="8">
        <v>0</v>
      </c>
      <c r="AH25" s="1" t="s">
        <v>113</v>
      </c>
      <c r="AI25" s="1" t="s">
        <v>75</v>
      </c>
      <c r="AJ25" s="1">
        <v>4</v>
      </c>
      <c r="AK25" s="3">
        <v>45960</v>
      </c>
      <c r="AL25" s="3">
        <v>45956</v>
      </c>
      <c r="AM25" s="3">
        <v>45949</v>
      </c>
      <c r="AN25" s="3">
        <v>45957</v>
      </c>
      <c r="AO25" s="3">
        <v>45958</v>
      </c>
      <c r="AP25" s="3">
        <v>45959</v>
      </c>
      <c r="AQ25" s="3">
        <v>45955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1">
        <v>0</v>
      </c>
      <c r="AX25" s="2" t="s">
        <v>69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1" t="s">
        <v>183</v>
      </c>
      <c r="BE25" s="56">
        <v>422.13987199999997</v>
      </c>
    </row>
    <row r="26" spans="1:57" ht="27.75" customHeight="1" x14ac:dyDescent="0.45">
      <c r="A26" s="3">
        <v>45948</v>
      </c>
      <c r="B26" s="14" t="s">
        <v>612</v>
      </c>
      <c r="C26" s="9" t="s">
        <v>613</v>
      </c>
      <c r="D26" s="13" t="s">
        <v>617</v>
      </c>
      <c r="E26" s="9">
        <v>20</v>
      </c>
      <c r="F26" s="9">
        <v>37</v>
      </c>
      <c r="G26" s="9" t="s">
        <v>60</v>
      </c>
      <c r="H26" s="9">
        <v>0</v>
      </c>
      <c r="I26" s="9">
        <v>70</v>
      </c>
      <c r="J26" s="9" t="s">
        <v>57</v>
      </c>
      <c r="K26" s="9">
        <v>5</v>
      </c>
      <c r="L26" s="9" t="s">
        <v>90</v>
      </c>
      <c r="M26" s="84">
        <f t="shared" si="0"/>
        <v>280</v>
      </c>
      <c r="N26" s="10">
        <v>21</v>
      </c>
      <c r="O26" s="9">
        <v>40</v>
      </c>
      <c r="P26" s="9">
        <v>40</v>
      </c>
      <c r="Q26" s="10">
        <v>0</v>
      </c>
      <c r="R26" s="10">
        <v>0</v>
      </c>
      <c r="S26" s="10">
        <v>0</v>
      </c>
      <c r="T26" s="9" t="s">
        <v>71</v>
      </c>
      <c r="U26" s="12">
        <v>45954</v>
      </c>
      <c r="V26" s="11">
        <v>4000</v>
      </c>
      <c r="W26" s="10">
        <v>4000</v>
      </c>
      <c r="X26" s="10">
        <v>0</v>
      </c>
      <c r="Y26" s="10">
        <v>4200</v>
      </c>
      <c r="Z26" s="10">
        <v>0</v>
      </c>
      <c r="AA26" s="9" t="s">
        <v>382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1" t="s">
        <v>113</v>
      </c>
      <c r="AI26" s="1" t="s">
        <v>72</v>
      </c>
      <c r="AJ26" s="1">
        <v>3</v>
      </c>
      <c r="AK26" s="3">
        <v>45954</v>
      </c>
      <c r="AL26" s="3">
        <v>0</v>
      </c>
      <c r="AM26" s="3">
        <v>45944</v>
      </c>
      <c r="AN26" s="3">
        <v>45951</v>
      </c>
      <c r="AO26" s="3">
        <v>45952</v>
      </c>
      <c r="AP26" s="3">
        <v>45952</v>
      </c>
      <c r="AQ26" s="3">
        <v>45949</v>
      </c>
      <c r="AR26" s="3">
        <v>45953</v>
      </c>
      <c r="AS26" s="3">
        <v>0</v>
      </c>
      <c r="AT26" s="3">
        <v>0</v>
      </c>
      <c r="AU26" s="3">
        <v>0</v>
      </c>
      <c r="AV26" s="3">
        <v>0</v>
      </c>
      <c r="AW26" s="1">
        <v>0</v>
      </c>
      <c r="AX26" s="2" t="s">
        <v>64</v>
      </c>
      <c r="AY26" s="2" t="s">
        <v>70</v>
      </c>
      <c r="AZ26" s="2">
        <v>0</v>
      </c>
      <c r="BA26" s="2">
        <v>0</v>
      </c>
      <c r="BB26" s="2">
        <v>0</v>
      </c>
      <c r="BC26" s="2">
        <v>0</v>
      </c>
      <c r="BD26" s="1" t="s">
        <v>302</v>
      </c>
      <c r="BE26" s="56">
        <v>0</v>
      </c>
    </row>
    <row r="27" spans="1:57" ht="27.75" customHeight="1" x14ac:dyDescent="0.45">
      <c r="A27" s="3">
        <v>45916</v>
      </c>
      <c r="B27" s="14" t="s">
        <v>344</v>
      </c>
      <c r="C27" s="9" t="s">
        <v>246</v>
      </c>
      <c r="D27" s="13" t="s">
        <v>328</v>
      </c>
      <c r="E27" s="9">
        <v>20</v>
      </c>
      <c r="F27" s="9">
        <v>38</v>
      </c>
      <c r="G27" s="9" t="s">
        <v>60</v>
      </c>
      <c r="H27" s="9" t="s">
        <v>76</v>
      </c>
      <c r="I27" s="9">
        <v>100</v>
      </c>
      <c r="J27" s="9" t="s">
        <v>78</v>
      </c>
      <c r="K27" s="9">
        <v>0</v>
      </c>
      <c r="L27" s="9" t="s">
        <v>90</v>
      </c>
      <c r="M27" s="84">
        <f t="shared" si="0"/>
        <v>500</v>
      </c>
      <c r="N27" s="10" t="s">
        <v>62</v>
      </c>
      <c r="O27" s="9">
        <v>0</v>
      </c>
      <c r="P27" s="9">
        <v>0</v>
      </c>
      <c r="Q27" s="10">
        <v>0</v>
      </c>
      <c r="R27" s="10">
        <v>0</v>
      </c>
      <c r="S27" s="10">
        <v>0</v>
      </c>
      <c r="T27" s="9" t="s">
        <v>108</v>
      </c>
      <c r="U27" s="12">
        <v>45954</v>
      </c>
      <c r="V27" s="11">
        <v>5000</v>
      </c>
      <c r="W27" s="10">
        <v>5100</v>
      </c>
      <c r="X27" s="10">
        <v>0</v>
      </c>
      <c r="Y27" s="10">
        <v>5050</v>
      </c>
      <c r="Z27" s="10">
        <v>0</v>
      </c>
      <c r="AA27" s="9" t="s">
        <v>80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1" t="s">
        <v>113</v>
      </c>
      <c r="AI27" s="1" t="s">
        <v>75</v>
      </c>
      <c r="AJ27" s="1">
        <v>4</v>
      </c>
      <c r="AK27" s="3">
        <v>45954</v>
      </c>
      <c r="AL27" s="3">
        <v>45950</v>
      </c>
      <c r="AM27" s="3">
        <v>45943</v>
      </c>
      <c r="AN27" s="3">
        <v>45951</v>
      </c>
      <c r="AO27" s="3">
        <v>45952</v>
      </c>
      <c r="AP27" s="3">
        <v>45953</v>
      </c>
      <c r="AQ27" s="3">
        <v>45949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1">
        <v>0</v>
      </c>
      <c r="AX27" s="2" t="s">
        <v>69</v>
      </c>
      <c r="AY27" s="2" t="s">
        <v>70</v>
      </c>
      <c r="AZ27" s="2">
        <v>0</v>
      </c>
      <c r="BA27" s="2">
        <v>0</v>
      </c>
      <c r="BB27" s="2">
        <v>0</v>
      </c>
      <c r="BC27" s="2">
        <v>0</v>
      </c>
      <c r="BD27" s="1" t="s">
        <v>103</v>
      </c>
      <c r="BE27" s="56">
        <v>0</v>
      </c>
    </row>
    <row r="28" spans="1:57" ht="27.75" customHeight="1" x14ac:dyDescent="0.45">
      <c r="A28" s="3">
        <v>45916</v>
      </c>
      <c r="B28" s="14" t="s">
        <v>344</v>
      </c>
      <c r="C28" s="9" t="s">
        <v>246</v>
      </c>
      <c r="D28" s="13">
        <v>953</v>
      </c>
      <c r="E28" s="9">
        <v>20</v>
      </c>
      <c r="F28" s="9">
        <v>38</v>
      </c>
      <c r="G28" s="9" t="s">
        <v>60</v>
      </c>
      <c r="H28" s="9" t="s">
        <v>76</v>
      </c>
      <c r="I28" s="9">
        <v>100</v>
      </c>
      <c r="J28" s="9" t="s">
        <v>78</v>
      </c>
      <c r="K28" s="9">
        <v>0</v>
      </c>
      <c r="L28" s="9" t="s">
        <v>91</v>
      </c>
      <c r="M28" s="84">
        <f t="shared" si="0"/>
        <v>500</v>
      </c>
      <c r="N28" s="10" t="s">
        <v>62</v>
      </c>
      <c r="O28" s="9">
        <v>0</v>
      </c>
      <c r="P28" s="9">
        <v>0</v>
      </c>
      <c r="Q28" s="10">
        <v>0</v>
      </c>
      <c r="R28" s="10">
        <v>0</v>
      </c>
      <c r="S28" s="10">
        <v>0</v>
      </c>
      <c r="T28" s="9" t="s">
        <v>108</v>
      </c>
      <c r="U28" s="12">
        <v>45961</v>
      </c>
      <c r="V28" s="11">
        <v>5000</v>
      </c>
      <c r="W28" s="10">
        <v>5000</v>
      </c>
      <c r="X28" s="10">
        <v>0</v>
      </c>
      <c r="Y28" s="10">
        <v>5482</v>
      </c>
      <c r="Z28" s="10">
        <v>0</v>
      </c>
      <c r="AA28" s="9" t="s">
        <v>80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1" t="s">
        <v>113</v>
      </c>
      <c r="AI28" s="1" t="s">
        <v>75</v>
      </c>
      <c r="AJ28" s="1">
        <v>4</v>
      </c>
      <c r="AK28" s="3">
        <v>45961</v>
      </c>
      <c r="AL28" s="3">
        <v>45957</v>
      </c>
      <c r="AM28" s="3">
        <v>45950</v>
      </c>
      <c r="AN28" s="3">
        <v>45958</v>
      </c>
      <c r="AO28" s="3">
        <v>45959</v>
      </c>
      <c r="AP28" s="3">
        <v>45960</v>
      </c>
      <c r="AQ28" s="3">
        <v>45956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1">
        <v>0</v>
      </c>
      <c r="AX28" s="2" t="s">
        <v>69</v>
      </c>
      <c r="AY28" s="2" t="s">
        <v>70</v>
      </c>
      <c r="AZ28" s="2">
        <v>0</v>
      </c>
      <c r="BA28" s="2">
        <v>0</v>
      </c>
      <c r="BB28" s="2">
        <v>0</v>
      </c>
      <c r="BC28" s="2">
        <v>0</v>
      </c>
      <c r="BD28" s="1" t="s">
        <v>103</v>
      </c>
      <c r="BE28" s="56">
        <v>0</v>
      </c>
    </row>
    <row r="29" spans="1:57" ht="27.75" customHeight="1" x14ac:dyDescent="0.45">
      <c r="A29" s="3">
        <v>45916</v>
      </c>
      <c r="B29" s="14" t="s">
        <v>344</v>
      </c>
      <c r="C29" s="9" t="s">
        <v>246</v>
      </c>
      <c r="D29" s="13" t="s">
        <v>592</v>
      </c>
      <c r="E29" s="9">
        <v>20</v>
      </c>
      <c r="F29" s="9">
        <v>38</v>
      </c>
      <c r="G29" s="9" t="s">
        <v>60</v>
      </c>
      <c r="H29" s="9" t="s">
        <v>76</v>
      </c>
      <c r="I29" s="9">
        <v>100</v>
      </c>
      <c r="J29" s="9" t="s">
        <v>78</v>
      </c>
      <c r="K29" s="9">
        <v>0</v>
      </c>
      <c r="L29" s="9" t="s">
        <v>90</v>
      </c>
      <c r="M29" s="84">
        <f t="shared" si="0"/>
        <v>350</v>
      </c>
      <c r="N29" s="10" t="s">
        <v>62</v>
      </c>
      <c r="O29" s="9">
        <v>0</v>
      </c>
      <c r="P29" s="9">
        <v>0</v>
      </c>
      <c r="Q29" s="10">
        <v>0</v>
      </c>
      <c r="R29" s="10">
        <v>0</v>
      </c>
      <c r="S29" s="10">
        <v>0</v>
      </c>
      <c r="T29" s="9" t="s">
        <v>108</v>
      </c>
      <c r="U29" s="12">
        <v>45957</v>
      </c>
      <c r="V29" s="11">
        <v>3500</v>
      </c>
      <c r="W29" s="10">
        <v>3500</v>
      </c>
      <c r="X29" s="10">
        <v>0</v>
      </c>
      <c r="Y29" s="10">
        <v>3700</v>
      </c>
      <c r="Z29" s="10">
        <v>0</v>
      </c>
      <c r="AA29" s="9" t="s">
        <v>80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1" t="s">
        <v>113</v>
      </c>
      <c r="AI29" s="1" t="s">
        <v>75</v>
      </c>
      <c r="AJ29" s="1">
        <v>4</v>
      </c>
      <c r="AK29" s="3">
        <v>45957</v>
      </c>
      <c r="AL29" s="3">
        <v>45953</v>
      </c>
      <c r="AM29" s="3">
        <v>45946</v>
      </c>
      <c r="AN29" s="3">
        <v>45954</v>
      </c>
      <c r="AO29" s="3">
        <v>45955</v>
      </c>
      <c r="AP29" s="3">
        <v>45956</v>
      </c>
      <c r="AQ29" s="3">
        <v>45952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1">
        <v>0</v>
      </c>
      <c r="AX29" s="2" t="s">
        <v>69</v>
      </c>
      <c r="AY29" s="2" t="s">
        <v>70</v>
      </c>
      <c r="AZ29" s="2" t="s">
        <v>299</v>
      </c>
      <c r="BA29" s="2">
        <v>0</v>
      </c>
      <c r="BB29" s="2">
        <v>0</v>
      </c>
      <c r="BC29" s="2">
        <v>0</v>
      </c>
      <c r="BD29" s="1" t="s">
        <v>103</v>
      </c>
      <c r="BE29" s="56">
        <v>0</v>
      </c>
    </row>
    <row r="30" spans="1:57" ht="27.75" customHeight="1" x14ac:dyDescent="0.45">
      <c r="A30" s="3">
        <v>45916</v>
      </c>
      <c r="B30" s="14" t="s">
        <v>344</v>
      </c>
      <c r="C30" s="9" t="s">
        <v>246</v>
      </c>
      <c r="D30" s="13" t="s">
        <v>329</v>
      </c>
      <c r="E30" s="9">
        <v>20</v>
      </c>
      <c r="F30" s="9">
        <v>38</v>
      </c>
      <c r="G30" s="9" t="s">
        <v>60</v>
      </c>
      <c r="H30" s="9" t="s">
        <v>76</v>
      </c>
      <c r="I30" s="9">
        <v>100</v>
      </c>
      <c r="J30" s="9" t="s">
        <v>78</v>
      </c>
      <c r="K30" s="9">
        <v>0</v>
      </c>
      <c r="L30" s="9" t="s">
        <v>90</v>
      </c>
      <c r="M30" s="84">
        <f t="shared" si="0"/>
        <v>500</v>
      </c>
      <c r="N30" s="10" t="s">
        <v>62</v>
      </c>
      <c r="O30" s="9">
        <v>0</v>
      </c>
      <c r="P30" s="9">
        <v>0</v>
      </c>
      <c r="Q30" s="10">
        <v>0</v>
      </c>
      <c r="R30" s="10">
        <v>0</v>
      </c>
      <c r="S30" s="10">
        <v>0</v>
      </c>
      <c r="T30" s="9" t="s">
        <v>108</v>
      </c>
      <c r="U30" s="12">
        <v>45958</v>
      </c>
      <c r="V30" s="11">
        <v>5000</v>
      </c>
      <c r="W30" s="10">
        <v>5000</v>
      </c>
      <c r="X30" s="10">
        <v>0</v>
      </c>
      <c r="Y30" s="10">
        <v>5100</v>
      </c>
      <c r="Z30" s="10">
        <v>0</v>
      </c>
      <c r="AA30" s="9" t="s">
        <v>80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1" t="s">
        <v>113</v>
      </c>
      <c r="AI30" s="1" t="s">
        <v>75</v>
      </c>
      <c r="AJ30" s="1">
        <v>4</v>
      </c>
      <c r="AK30" s="3">
        <v>45958</v>
      </c>
      <c r="AL30" s="3">
        <v>45954</v>
      </c>
      <c r="AM30" s="3">
        <v>45947</v>
      </c>
      <c r="AN30" s="3">
        <v>45955</v>
      </c>
      <c r="AO30" s="3">
        <v>45956</v>
      </c>
      <c r="AP30" s="3">
        <v>45957</v>
      </c>
      <c r="AQ30" s="3">
        <v>45953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1">
        <v>0</v>
      </c>
      <c r="AX30" s="2" t="s">
        <v>69</v>
      </c>
      <c r="AY30" s="2" t="s">
        <v>70</v>
      </c>
      <c r="AZ30" s="2">
        <v>0</v>
      </c>
      <c r="BA30" s="2">
        <v>0</v>
      </c>
      <c r="BB30" s="2">
        <v>0</v>
      </c>
      <c r="BC30" s="2">
        <v>0</v>
      </c>
      <c r="BD30" s="1" t="s">
        <v>103</v>
      </c>
      <c r="BE30" s="56">
        <v>0</v>
      </c>
    </row>
    <row r="31" spans="1:57" ht="27.75" customHeight="1" x14ac:dyDescent="0.45">
      <c r="A31" s="3">
        <v>45916</v>
      </c>
      <c r="B31" s="14" t="s">
        <v>344</v>
      </c>
      <c r="C31" s="9" t="s">
        <v>246</v>
      </c>
      <c r="D31" s="13" t="s">
        <v>328</v>
      </c>
      <c r="E31" s="9">
        <v>20</v>
      </c>
      <c r="F31" s="9">
        <v>38</v>
      </c>
      <c r="G31" s="9" t="s">
        <v>60</v>
      </c>
      <c r="H31" s="9" t="s">
        <v>76</v>
      </c>
      <c r="I31" s="9">
        <v>100</v>
      </c>
      <c r="J31" s="9" t="s">
        <v>78</v>
      </c>
      <c r="K31" s="9">
        <v>0</v>
      </c>
      <c r="L31" s="9" t="s">
        <v>90</v>
      </c>
      <c r="M31" s="84">
        <f t="shared" si="0"/>
        <v>750</v>
      </c>
      <c r="N31" s="10" t="s">
        <v>62</v>
      </c>
      <c r="O31" s="9">
        <v>0</v>
      </c>
      <c r="P31" s="9">
        <v>0</v>
      </c>
      <c r="Q31" s="10">
        <v>0</v>
      </c>
      <c r="R31" s="10">
        <v>0</v>
      </c>
      <c r="S31" s="10">
        <v>0</v>
      </c>
      <c r="T31" s="9" t="s">
        <v>108</v>
      </c>
      <c r="U31" s="12">
        <v>45959</v>
      </c>
      <c r="V31" s="11">
        <v>7500</v>
      </c>
      <c r="W31" s="10">
        <v>7500</v>
      </c>
      <c r="X31" s="10">
        <v>0</v>
      </c>
      <c r="Y31" s="10">
        <v>7600</v>
      </c>
      <c r="Z31" s="10">
        <v>0</v>
      </c>
      <c r="AA31" s="9" t="s">
        <v>80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1" t="s">
        <v>114</v>
      </c>
      <c r="AI31" s="1" t="s">
        <v>75</v>
      </c>
      <c r="AJ31" s="1">
        <v>4</v>
      </c>
      <c r="AK31" s="3">
        <v>45959</v>
      </c>
      <c r="AL31" s="3">
        <v>45955</v>
      </c>
      <c r="AM31" s="3">
        <v>45948</v>
      </c>
      <c r="AN31" s="3">
        <v>45956</v>
      </c>
      <c r="AO31" s="3">
        <v>45957</v>
      </c>
      <c r="AP31" s="3">
        <v>45958</v>
      </c>
      <c r="AQ31" s="3">
        <v>45954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1">
        <v>0</v>
      </c>
      <c r="AX31" s="2" t="s">
        <v>69</v>
      </c>
      <c r="AY31" s="2" t="s">
        <v>70</v>
      </c>
      <c r="AZ31" s="2">
        <v>0</v>
      </c>
      <c r="BA31" s="2">
        <v>0</v>
      </c>
      <c r="BB31" s="2">
        <v>0</v>
      </c>
      <c r="BC31" s="2">
        <v>0</v>
      </c>
      <c r="BD31" s="1" t="s">
        <v>103</v>
      </c>
      <c r="BE31" s="56">
        <v>0</v>
      </c>
    </row>
    <row r="32" spans="1:57" ht="27.75" customHeight="1" x14ac:dyDescent="0.45">
      <c r="A32" s="3">
        <v>45892</v>
      </c>
      <c r="B32" s="14" t="s">
        <v>280</v>
      </c>
      <c r="C32" s="9" t="s">
        <v>79</v>
      </c>
      <c r="D32" s="13" t="s">
        <v>209</v>
      </c>
      <c r="E32" s="9">
        <v>20</v>
      </c>
      <c r="F32" s="9">
        <v>38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91</v>
      </c>
      <c r="M32" s="84">
        <f t="shared" si="0"/>
        <v>600</v>
      </c>
      <c r="N32" s="10" t="s">
        <v>62</v>
      </c>
      <c r="O32" s="9">
        <v>0</v>
      </c>
      <c r="P32" s="9">
        <v>0</v>
      </c>
      <c r="Q32" s="10">
        <v>0</v>
      </c>
      <c r="R32" s="10">
        <v>0</v>
      </c>
      <c r="S32" s="10">
        <v>0</v>
      </c>
      <c r="T32" s="9" t="s">
        <v>67</v>
      </c>
      <c r="U32" s="12">
        <v>45960</v>
      </c>
      <c r="V32" s="11">
        <v>6000</v>
      </c>
      <c r="W32" s="10">
        <v>6000</v>
      </c>
      <c r="X32" s="10">
        <v>0</v>
      </c>
      <c r="Y32" s="10">
        <v>6100</v>
      </c>
      <c r="Z32" s="10">
        <v>0</v>
      </c>
      <c r="AA32" s="9" t="s">
        <v>80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1" t="s">
        <v>113</v>
      </c>
      <c r="AI32" s="1" t="s">
        <v>75</v>
      </c>
      <c r="AJ32" s="1">
        <v>4</v>
      </c>
      <c r="AK32" s="3">
        <v>45960</v>
      </c>
      <c r="AL32" s="3">
        <v>45956</v>
      </c>
      <c r="AM32" s="3">
        <v>45949</v>
      </c>
      <c r="AN32" s="3">
        <v>45957</v>
      </c>
      <c r="AO32" s="3">
        <v>45958</v>
      </c>
      <c r="AP32" s="3">
        <v>45959</v>
      </c>
      <c r="AQ32" s="3">
        <v>45955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1">
        <v>0</v>
      </c>
      <c r="AX32" s="2" t="s">
        <v>69</v>
      </c>
      <c r="AY32" s="2" t="s">
        <v>70</v>
      </c>
      <c r="AZ32" s="2">
        <v>0</v>
      </c>
      <c r="BA32" s="2">
        <v>0</v>
      </c>
      <c r="BB32" s="2">
        <v>0</v>
      </c>
      <c r="BC32" s="2">
        <v>0</v>
      </c>
      <c r="BD32" s="1" t="s">
        <v>103</v>
      </c>
      <c r="BE32" s="56">
        <v>0</v>
      </c>
    </row>
    <row r="33" spans="1:57" ht="27.75" customHeight="1" x14ac:dyDescent="0.45">
      <c r="A33" s="3">
        <v>45916</v>
      </c>
      <c r="B33" s="14" t="s">
        <v>344</v>
      </c>
      <c r="C33" s="9" t="s">
        <v>246</v>
      </c>
      <c r="D33" s="13">
        <v>952</v>
      </c>
      <c r="E33" s="9">
        <v>20</v>
      </c>
      <c r="F33" s="9">
        <v>38</v>
      </c>
      <c r="G33" s="9" t="s">
        <v>60</v>
      </c>
      <c r="H33" s="9" t="s">
        <v>76</v>
      </c>
      <c r="I33" s="9">
        <v>100</v>
      </c>
      <c r="J33" s="9" t="s">
        <v>78</v>
      </c>
      <c r="K33" s="9">
        <v>0</v>
      </c>
      <c r="L33" s="9" t="s">
        <v>91</v>
      </c>
      <c r="M33" s="84">
        <f t="shared" si="0"/>
        <v>500</v>
      </c>
      <c r="N33" s="10" t="s">
        <v>62</v>
      </c>
      <c r="O33" s="9">
        <v>0</v>
      </c>
      <c r="P33" s="9">
        <v>0</v>
      </c>
      <c r="Q33" s="10">
        <v>0</v>
      </c>
      <c r="R33" s="10">
        <v>0</v>
      </c>
      <c r="S33" s="10">
        <v>0</v>
      </c>
      <c r="T33" s="9" t="s">
        <v>108</v>
      </c>
      <c r="U33" s="12">
        <v>45958</v>
      </c>
      <c r="V33" s="11">
        <v>5000</v>
      </c>
      <c r="W33" s="10">
        <v>4596</v>
      </c>
      <c r="X33" s="10">
        <v>0</v>
      </c>
      <c r="Y33" s="10">
        <v>5050</v>
      </c>
      <c r="Z33" s="10">
        <v>0</v>
      </c>
      <c r="AA33" s="9" t="s">
        <v>80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1" t="s">
        <v>114</v>
      </c>
      <c r="AI33" s="1" t="s">
        <v>75</v>
      </c>
      <c r="AJ33" s="1">
        <v>4</v>
      </c>
      <c r="AK33" s="3">
        <v>45958</v>
      </c>
      <c r="AL33" s="3">
        <v>45954</v>
      </c>
      <c r="AM33" s="3">
        <v>45947</v>
      </c>
      <c r="AN33" s="3">
        <v>45955</v>
      </c>
      <c r="AO33" s="3">
        <v>45956</v>
      </c>
      <c r="AP33" s="3">
        <v>45957</v>
      </c>
      <c r="AQ33" s="3">
        <v>45953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1">
        <v>0</v>
      </c>
      <c r="AX33" s="2" t="s">
        <v>69</v>
      </c>
      <c r="AY33" s="2" t="s">
        <v>70</v>
      </c>
      <c r="AZ33" s="2">
        <v>0</v>
      </c>
      <c r="BA33" s="2">
        <v>0</v>
      </c>
      <c r="BB33" s="2">
        <v>0</v>
      </c>
      <c r="BC33" s="2">
        <v>0</v>
      </c>
      <c r="BD33" s="1" t="s">
        <v>103</v>
      </c>
      <c r="BE33" s="56">
        <v>0</v>
      </c>
    </row>
    <row r="34" spans="1:57" ht="27.75" customHeight="1" x14ac:dyDescent="0.45">
      <c r="A34" s="3">
        <v>45951</v>
      </c>
      <c r="B34" s="14" t="s">
        <v>668</v>
      </c>
      <c r="C34" s="9" t="s">
        <v>136</v>
      </c>
      <c r="D34" s="13" t="s">
        <v>229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84">
        <f t="shared" si="0"/>
        <v>504</v>
      </c>
      <c r="N34" s="10" t="s">
        <v>62</v>
      </c>
      <c r="O34" s="9">
        <v>0</v>
      </c>
      <c r="P34" s="9">
        <v>0</v>
      </c>
      <c r="Q34" s="10">
        <v>0</v>
      </c>
      <c r="R34" s="10">
        <v>0</v>
      </c>
      <c r="S34" s="10">
        <v>0</v>
      </c>
      <c r="T34" s="9" t="s">
        <v>106</v>
      </c>
      <c r="U34" s="12">
        <v>45960</v>
      </c>
      <c r="V34" s="11">
        <v>5040</v>
      </c>
      <c r="W34" s="10">
        <v>0</v>
      </c>
      <c r="X34" s="10">
        <v>5040</v>
      </c>
      <c r="Y34" s="10">
        <v>0</v>
      </c>
      <c r="Z34" s="10">
        <v>5292</v>
      </c>
      <c r="AA34" s="9" t="s">
        <v>80</v>
      </c>
      <c r="AB34" s="8">
        <v>5280.6600000000008</v>
      </c>
      <c r="AC34" s="8">
        <v>5280.6600000000008</v>
      </c>
      <c r="AD34" s="8">
        <v>0</v>
      </c>
      <c r="AE34" s="8">
        <v>5280.6600000000008</v>
      </c>
      <c r="AF34" s="8">
        <v>0</v>
      </c>
      <c r="AG34" s="8">
        <v>0</v>
      </c>
      <c r="AH34" s="1" t="s">
        <v>114</v>
      </c>
      <c r="AI34" s="1" t="s">
        <v>75</v>
      </c>
      <c r="AJ34" s="1">
        <v>4</v>
      </c>
      <c r="AK34" s="3">
        <v>45960</v>
      </c>
      <c r="AL34" s="3">
        <v>45956</v>
      </c>
      <c r="AM34" s="3">
        <v>45949</v>
      </c>
      <c r="AN34" s="3">
        <v>45957</v>
      </c>
      <c r="AO34" s="3">
        <v>45958</v>
      </c>
      <c r="AP34" s="3">
        <v>45959</v>
      </c>
      <c r="AQ34" s="3">
        <v>45955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1">
        <v>0</v>
      </c>
      <c r="AX34" s="2" t="s">
        <v>69</v>
      </c>
      <c r="AY34" s="2" t="s">
        <v>65</v>
      </c>
      <c r="AZ34" s="2">
        <v>0</v>
      </c>
      <c r="BA34" s="2">
        <v>0</v>
      </c>
      <c r="BB34" s="2">
        <v>0</v>
      </c>
      <c r="BC34" s="2">
        <v>0</v>
      </c>
      <c r="BD34" s="1" t="s">
        <v>103</v>
      </c>
      <c r="BE34" s="56">
        <v>0</v>
      </c>
    </row>
    <row r="35" spans="1:57" ht="27.75" customHeight="1" x14ac:dyDescent="0.45">
      <c r="A35" s="3">
        <v>45905</v>
      </c>
      <c r="B35" s="14" t="s">
        <v>307</v>
      </c>
      <c r="C35" s="9" t="s">
        <v>136</v>
      </c>
      <c r="D35" s="13" t="s">
        <v>229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84">
        <f t="shared" si="0"/>
        <v>24.3</v>
      </c>
      <c r="N35" s="10" t="s">
        <v>62</v>
      </c>
      <c r="O35" s="9">
        <v>0</v>
      </c>
      <c r="P35" s="9">
        <v>0</v>
      </c>
      <c r="Q35" s="10">
        <v>0</v>
      </c>
      <c r="R35" s="10">
        <v>0</v>
      </c>
      <c r="S35" s="10">
        <v>0</v>
      </c>
      <c r="T35" s="9" t="s">
        <v>106</v>
      </c>
      <c r="U35" s="12">
        <v>45960</v>
      </c>
      <c r="V35" s="11">
        <v>243</v>
      </c>
      <c r="W35" s="10">
        <v>0</v>
      </c>
      <c r="X35" s="10">
        <v>243</v>
      </c>
      <c r="Y35" s="10">
        <v>0</v>
      </c>
      <c r="Z35" s="10">
        <v>255.15</v>
      </c>
      <c r="AA35" s="9" t="s">
        <v>80</v>
      </c>
      <c r="AB35" s="8">
        <v>254.60325000000003</v>
      </c>
      <c r="AC35" s="8">
        <v>254.60325000000003</v>
      </c>
      <c r="AD35" s="8">
        <v>0</v>
      </c>
      <c r="AE35" s="8">
        <v>254.60325000000003</v>
      </c>
      <c r="AF35" s="8">
        <v>0</v>
      </c>
      <c r="AG35" s="8">
        <v>0</v>
      </c>
      <c r="AH35" s="1" t="s">
        <v>113</v>
      </c>
      <c r="AI35" s="1" t="s">
        <v>75</v>
      </c>
      <c r="AJ35" s="1">
        <v>4</v>
      </c>
      <c r="AK35" s="3">
        <v>45960</v>
      </c>
      <c r="AL35" s="3">
        <v>45956</v>
      </c>
      <c r="AM35" s="3">
        <v>45949</v>
      </c>
      <c r="AN35" s="3">
        <v>45957</v>
      </c>
      <c r="AO35" s="3">
        <v>45958</v>
      </c>
      <c r="AP35" s="3">
        <v>45959</v>
      </c>
      <c r="AQ35" s="3">
        <v>45955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1">
        <v>0</v>
      </c>
      <c r="AX35" s="2" t="s">
        <v>69</v>
      </c>
      <c r="AY35" s="2" t="s">
        <v>70</v>
      </c>
      <c r="AZ35" s="2" t="s">
        <v>299</v>
      </c>
      <c r="BA35" s="2">
        <v>0</v>
      </c>
      <c r="BB35" s="2">
        <v>0</v>
      </c>
      <c r="BC35" s="2">
        <v>0</v>
      </c>
      <c r="BD35" s="1" t="s">
        <v>103</v>
      </c>
      <c r="BE35" s="56">
        <v>0</v>
      </c>
    </row>
    <row r="36" spans="1:57" ht="27.75" customHeight="1" x14ac:dyDescent="0.45">
      <c r="A36" s="3">
        <v>45951</v>
      </c>
      <c r="B36" s="14" t="s">
        <v>668</v>
      </c>
      <c r="C36" s="9" t="s">
        <v>136</v>
      </c>
      <c r="D36" s="13" t="s">
        <v>230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84">
        <f t="shared" si="0"/>
        <v>504</v>
      </c>
      <c r="N36" s="10" t="s">
        <v>62</v>
      </c>
      <c r="O36" s="9">
        <v>0</v>
      </c>
      <c r="P36" s="9">
        <v>0</v>
      </c>
      <c r="Q36" s="10">
        <v>0</v>
      </c>
      <c r="R36" s="10">
        <v>0</v>
      </c>
      <c r="S36" s="10">
        <v>0</v>
      </c>
      <c r="T36" s="9" t="s">
        <v>106</v>
      </c>
      <c r="U36" s="12">
        <v>45960</v>
      </c>
      <c r="V36" s="11">
        <v>5040</v>
      </c>
      <c r="W36" s="10">
        <v>0</v>
      </c>
      <c r="X36" s="10">
        <v>5040</v>
      </c>
      <c r="Y36" s="10">
        <v>0</v>
      </c>
      <c r="Z36" s="10">
        <v>5292</v>
      </c>
      <c r="AA36" s="9" t="s">
        <v>80</v>
      </c>
      <c r="AB36" s="8">
        <v>5280.6600000000008</v>
      </c>
      <c r="AC36" s="8">
        <v>5280.6600000000008</v>
      </c>
      <c r="AD36" s="8">
        <v>0</v>
      </c>
      <c r="AE36" s="8">
        <v>5280.6600000000008</v>
      </c>
      <c r="AF36" s="8">
        <v>0</v>
      </c>
      <c r="AG36" s="8">
        <v>0</v>
      </c>
      <c r="AH36" s="1" t="s">
        <v>114</v>
      </c>
      <c r="AI36" s="1" t="s">
        <v>75</v>
      </c>
      <c r="AJ36" s="1">
        <v>4</v>
      </c>
      <c r="AK36" s="3">
        <v>45960</v>
      </c>
      <c r="AL36" s="3">
        <v>45956</v>
      </c>
      <c r="AM36" s="3">
        <v>45949</v>
      </c>
      <c r="AN36" s="3">
        <v>45957</v>
      </c>
      <c r="AO36" s="3">
        <v>45958</v>
      </c>
      <c r="AP36" s="3">
        <v>45959</v>
      </c>
      <c r="AQ36" s="3">
        <v>45955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1">
        <v>0</v>
      </c>
      <c r="AX36" s="2" t="s">
        <v>69</v>
      </c>
      <c r="AY36" s="2" t="s">
        <v>65</v>
      </c>
      <c r="AZ36" s="2">
        <v>0</v>
      </c>
      <c r="BA36" s="2">
        <v>0</v>
      </c>
      <c r="BB36" s="2">
        <v>0</v>
      </c>
      <c r="BC36" s="2">
        <v>0</v>
      </c>
      <c r="BD36" s="1" t="s">
        <v>103</v>
      </c>
      <c r="BE36" s="56">
        <v>0</v>
      </c>
    </row>
    <row r="37" spans="1:57" ht="27.75" customHeight="1" x14ac:dyDescent="0.45">
      <c r="A37" s="3">
        <v>45951</v>
      </c>
      <c r="B37" s="14" t="s">
        <v>669</v>
      </c>
      <c r="C37" s="9" t="s">
        <v>136</v>
      </c>
      <c r="D37" s="13" t="s">
        <v>303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84">
        <f t="shared" si="0"/>
        <v>2000</v>
      </c>
      <c r="N37" s="10" t="s">
        <v>62</v>
      </c>
      <c r="O37" s="9">
        <v>0</v>
      </c>
      <c r="P37" s="9">
        <v>0</v>
      </c>
      <c r="Q37" s="10">
        <v>0</v>
      </c>
      <c r="R37" s="10">
        <v>0</v>
      </c>
      <c r="S37" s="10">
        <v>0</v>
      </c>
      <c r="T37" s="9" t="s">
        <v>106</v>
      </c>
      <c r="U37" s="12">
        <v>45960</v>
      </c>
      <c r="V37" s="11">
        <v>20000</v>
      </c>
      <c r="W37" s="10">
        <v>0</v>
      </c>
      <c r="X37" s="10">
        <v>20000</v>
      </c>
      <c r="Y37" s="10">
        <v>0</v>
      </c>
      <c r="Z37" s="10">
        <v>21000</v>
      </c>
      <c r="AA37" s="9" t="s">
        <v>80</v>
      </c>
      <c r="AB37" s="8">
        <v>20955</v>
      </c>
      <c r="AC37" s="8">
        <v>20955</v>
      </c>
      <c r="AD37" s="8">
        <v>0</v>
      </c>
      <c r="AE37" s="8">
        <v>20955</v>
      </c>
      <c r="AF37" s="8">
        <v>0</v>
      </c>
      <c r="AG37" s="8">
        <v>0</v>
      </c>
      <c r="AH37" s="1" t="s">
        <v>114</v>
      </c>
      <c r="AI37" s="1" t="s">
        <v>75</v>
      </c>
      <c r="AJ37" s="1">
        <v>4</v>
      </c>
      <c r="AK37" s="3">
        <v>45960</v>
      </c>
      <c r="AL37" s="3">
        <v>45956</v>
      </c>
      <c r="AM37" s="3">
        <v>45949</v>
      </c>
      <c r="AN37" s="3">
        <v>45957</v>
      </c>
      <c r="AO37" s="3">
        <v>45958</v>
      </c>
      <c r="AP37" s="3">
        <v>45959</v>
      </c>
      <c r="AQ37" s="3">
        <v>45955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1">
        <v>0</v>
      </c>
      <c r="AX37" s="2" t="s">
        <v>69</v>
      </c>
      <c r="AY37" s="2" t="s">
        <v>65</v>
      </c>
      <c r="AZ37" s="2" t="s">
        <v>636</v>
      </c>
      <c r="BA37" s="2">
        <v>0</v>
      </c>
      <c r="BB37" s="2">
        <v>0</v>
      </c>
      <c r="BC37" s="2">
        <v>0</v>
      </c>
      <c r="BD37" s="1" t="s">
        <v>103</v>
      </c>
      <c r="BE37" s="56">
        <v>0</v>
      </c>
    </row>
    <row r="38" spans="1:57" ht="27.75" customHeight="1" x14ac:dyDescent="0.45">
      <c r="A38" s="3">
        <v>45919</v>
      </c>
      <c r="B38" s="14" t="s">
        <v>368</v>
      </c>
      <c r="C38" s="9" t="s">
        <v>136</v>
      </c>
      <c r="D38" s="13" t="s">
        <v>303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84">
        <f t="shared" si="0"/>
        <v>60.4</v>
      </c>
      <c r="N38" s="10" t="s">
        <v>62</v>
      </c>
      <c r="O38" s="9">
        <v>0</v>
      </c>
      <c r="P38" s="9">
        <v>0</v>
      </c>
      <c r="Q38" s="10">
        <v>0</v>
      </c>
      <c r="R38" s="10">
        <v>0</v>
      </c>
      <c r="S38" s="10">
        <v>0</v>
      </c>
      <c r="T38" s="9" t="s">
        <v>106</v>
      </c>
      <c r="U38" s="12">
        <v>45960</v>
      </c>
      <c r="V38" s="11">
        <v>604</v>
      </c>
      <c r="W38" s="10">
        <v>0</v>
      </c>
      <c r="X38" s="10">
        <v>604</v>
      </c>
      <c r="Y38" s="10">
        <v>0</v>
      </c>
      <c r="Z38" s="10">
        <v>634.20000000000005</v>
      </c>
      <c r="AA38" s="9" t="s">
        <v>80</v>
      </c>
      <c r="AB38" s="8">
        <v>632.84100000000012</v>
      </c>
      <c r="AC38" s="8">
        <v>632.84100000000012</v>
      </c>
      <c r="AD38" s="8">
        <v>0</v>
      </c>
      <c r="AE38" s="8">
        <v>632.84100000000012</v>
      </c>
      <c r="AF38" s="8">
        <v>0</v>
      </c>
      <c r="AG38" s="8">
        <v>0</v>
      </c>
      <c r="AH38" s="1" t="s">
        <v>114</v>
      </c>
      <c r="AI38" s="1" t="s">
        <v>75</v>
      </c>
      <c r="AJ38" s="1">
        <v>4</v>
      </c>
      <c r="AK38" s="3">
        <v>45960</v>
      </c>
      <c r="AL38" s="3">
        <v>45956</v>
      </c>
      <c r="AM38" s="3">
        <v>45949</v>
      </c>
      <c r="AN38" s="3">
        <v>45957</v>
      </c>
      <c r="AO38" s="3">
        <v>45958</v>
      </c>
      <c r="AP38" s="3">
        <v>45959</v>
      </c>
      <c r="AQ38" s="3">
        <v>45955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1">
        <v>0</v>
      </c>
      <c r="AX38" s="2" t="s">
        <v>69</v>
      </c>
      <c r="AY38" s="2" t="s">
        <v>70</v>
      </c>
      <c r="AZ38" s="2">
        <v>0</v>
      </c>
      <c r="BA38" s="2">
        <v>0</v>
      </c>
      <c r="BB38" s="2">
        <v>0</v>
      </c>
      <c r="BC38" s="2">
        <v>0</v>
      </c>
      <c r="BD38" s="1" t="s">
        <v>103</v>
      </c>
      <c r="BE38" s="56">
        <v>0</v>
      </c>
    </row>
    <row r="39" spans="1:57" ht="27.75" customHeight="1" x14ac:dyDescent="0.45">
      <c r="A39" s="3">
        <v>45951</v>
      </c>
      <c r="B39" s="14" t="s">
        <v>669</v>
      </c>
      <c r="C39" s="9" t="s">
        <v>136</v>
      </c>
      <c r="D39" s="13" t="s">
        <v>274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84">
        <f t="shared" si="0"/>
        <v>1000</v>
      </c>
      <c r="N39" s="10" t="s">
        <v>62</v>
      </c>
      <c r="O39" s="9">
        <v>0</v>
      </c>
      <c r="P39" s="9">
        <v>0</v>
      </c>
      <c r="Q39" s="10">
        <v>0</v>
      </c>
      <c r="R39" s="10">
        <v>0</v>
      </c>
      <c r="S39" s="10">
        <v>0</v>
      </c>
      <c r="T39" s="9" t="s">
        <v>106</v>
      </c>
      <c r="U39" s="12">
        <v>45960</v>
      </c>
      <c r="V39" s="11">
        <v>10000</v>
      </c>
      <c r="W39" s="10">
        <v>0</v>
      </c>
      <c r="X39" s="10">
        <v>10000</v>
      </c>
      <c r="Y39" s="10">
        <v>0</v>
      </c>
      <c r="Z39" s="10">
        <v>10500</v>
      </c>
      <c r="AA39" s="9" t="s">
        <v>80</v>
      </c>
      <c r="AB39" s="8">
        <v>10477.5</v>
      </c>
      <c r="AC39" s="8">
        <v>10477.5</v>
      </c>
      <c r="AD39" s="8">
        <v>0</v>
      </c>
      <c r="AE39" s="8">
        <v>10477.5</v>
      </c>
      <c r="AF39" s="8">
        <v>0</v>
      </c>
      <c r="AG39" s="8">
        <v>0</v>
      </c>
      <c r="AH39" s="1" t="s">
        <v>114</v>
      </c>
      <c r="AI39" s="1" t="s">
        <v>75</v>
      </c>
      <c r="AJ39" s="1">
        <v>4</v>
      </c>
      <c r="AK39" s="3">
        <v>45960</v>
      </c>
      <c r="AL39" s="3">
        <v>45956</v>
      </c>
      <c r="AM39" s="3">
        <v>45949</v>
      </c>
      <c r="AN39" s="3">
        <v>45957</v>
      </c>
      <c r="AO39" s="3">
        <v>45958</v>
      </c>
      <c r="AP39" s="3">
        <v>45959</v>
      </c>
      <c r="AQ39" s="3">
        <v>45955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1">
        <v>0</v>
      </c>
      <c r="AX39" s="2" t="s">
        <v>69</v>
      </c>
      <c r="AY39" s="2" t="s">
        <v>65</v>
      </c>
      <c r="AZ39" s="2">
        <v>0</v>
      </c>
      <c r="BA39" s="2">
        <v>0</v>
      </c>
      <c r="BB39" s="2">
        <v>0</v>
      </c>
      <c r="BC39" s="2">
        <v>0</v>
      </c>
      <c r="BD39" s="1" t="s">
        <v>103</v>
      </c>
      <c r="BE39" s="56">
        <v>0</v>
      </c>
    </row>
    <row r="40" spans="1:57" ht="27.75" customHeight="1" x14ac:dyDescent="0.45">
      <c r="A40" s="3">
        <v>45951</v>
      </c>
      <c r="B40" s="14" t="s">
        <v>670</v>
      </c>
      <c r="C40" s="9" t="s">
        <v>136</v>
      </c>
      <c r="D40" s="13" t="s">
        <v>627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84">
        <f t="shared" si="0"/>
        <v>504</v>
      </c>
      <c r="N40" s="10" t="s">
        <v>62</v>
      </c>
      <c r="O40" s="9">
        <v>0</v>
      </c>
      <c r="P40" s="9">
        <v>0</v>
      </c>
      <c r="Q40" s="10">
        <v>0</v>
      </c>
      <c r="R40" s="10">
        <v>0</v>
      </c>
      <c r="S40" s="10">
        <v>0</v>
      </c>
      <c r="T40" s="9" t="s">
        <v>106</v>
      </c>
      <c r="U40" s="12">
        <v>45960</v>
      </c>
      <c r="V40" s="11">
        <v>5040</v>
      </c>
      <c r="W40" s="10">
        <v>0</v>
      </c>
      <c r="X40" s="10">
        <v>5040</v>
      </c>
      <c r="Y40" s="10">
        <v>0</v>
      </c>
      <c r="Z40" s="10">
        <v>5292</v>
      </c>
      <c r="AA40" s="9" t="s">
        <v>80</v>
      </c>
      <c r="AB40" s="8">
        <v>5280.6600000000008</v>
      </c>
      <c r="AC40" s="8">
        <v>5280.6600000000008</v>
      </c>
      <c r="AD40" s="8">
        <v>0</v>
      </c>
      <c r="AE40" s="8">
        <v>5280.6600000000008</v>
      </c>
      <c r="AF40" s="8">
        <v>0</v>
      </c>
      <c r="AG40" s="8">
        <v>0</v>
      </c>
      <c r="AH40" s="1" t="s">
        <v>114</v>
      </c>
      <c r="AI40" s="1" t="s">
        <v>75</v>
      </c>
      <c r="AJ40" s="1">
        <v>4</v>
      </c>
      <c r="AK40" s="3">
        <v>45960</v>
      </c>
      <c r="AL40" s="3">
        <v>45956</v>
      </c>
      <c r="AM40" s="3">
        <v>45949</v>
      </c>
      <c r="AN40" s="3">
        <v>45957</v>
      </c>
      <c r="AO40" s="3">
        <v>45958</v>
      </c>
      <c r="AP40" s="3">
        <v>45959</v>
      </c>
      <c r="AQ40" s="3">
        <v>45955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1">
        <v>0</v>
      </c>
      <c r="AX40" s="2" t="s">
        <v>69</v>
      </c>
      <c r="AY40" s="2" t="s">
        <v>65</v>
      </c>
      <c r="AZ40" s="2">
        <v>0</v>
      </c>
      <c r="BA40" s="2">
        <v>0</v>
      </c>
      <c r="BB40" s="2">
        <v>0</v>
      </c>
      <c r="BC40" s="2">
        <v>0</v>
      </c>
      <c r="BD40" s="1" t="s">
        <v>103</v>
      </c>
      <c r="BE40" s="56">
        <v>0</v>
      </c>
    </row>
    <row r="41" spans="1:57" ht="27.75" customHeight="1" x14ac:dyDescent="0.45">
      <c r="A41" s="3">
        <v>45951</v>
      </c>
      <c r="B41" s="14" t="s">
        <v>670</v>
      </c>
      <c r="C41" s="9" t="s">
        <v>136</v>
      </c>
      <c r="D41" s="13" t="s">
        <v>628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188</v>
      </c>
      <c r="M41" s="84">
        <f t="shared" si="0"/>
        <v>504</v>
      </c>
      <c r="N41" s="10" t="s">
        <v>62</v>
      </c>
      <c r="O41" s="9">
        <v>0</v>
      </c>
      <c r="P41" s="9">
        <v>0</v>
      </c>
      <c r="Q41" s="10">
        <v>0</v>
      </c>
      <c r="R41" s="10">
        <v>0</v>
      </c>
      <c r="S41" s="10">
        <v>0</v>
      </c>
      <c r="T41" s="9" t="s">
        <v>106</v>
      </c>
      <c r="U41" s="12">
        <v>45960</v>
      </c>
      <c r="V41" s="11">
        <v>5040</v>
      </c>
      <c r="W41" s="10">
        <v>0</v>
      </c>
      <c r="X41" s="10">
        <v>5040</v>
      </c>
      <c r="Y41" s="10">
        <v>0</v>
      </c>
      <c r="Z41" s="10">
        <v>5292</v>
      </c>
      <c r="AA41" s="9" t="s">
        <v>80</v>
      </c>
      <c r="AB41" s="8">
        <v>5280.6600000000008</v>
      </c>
      <c r="AC41" s="8">
        <v>5280.6600000000008</v>
      </c>
      <c r="AD41" s="8">
        <v>0</v>
      </c>
      <c r="AE41" s="8">
        <v>0</v>
      </c>
      <c r="AF41" s="8">
        <v>5280.6600000000008</v>
      </c>
      <c r="AG41" s="8">
        <v>0</v>
      </c>
      <c r="AH41" s="1" t="s">
        <v>114</v>
      </c>
      <c r="AI41" s="1" t="s">
        <v>75</v>
      </c>
      <c r="AJ41" s="1">
        <v>4</v>
      </c>
      <c r="AK41" s="3">
        <v>45960</v>
      </c>
      <c r="AL41" s="3">
        <v>45956</v>
      </c>
      <c r="AM41" s="3">
        <v>45949</v>
      </c>
      <c r="AN41" s="3">
        <v>45957</v>
      </c>
      <c r="AO41" s="3">
        <v>45958</v>
      </c>
      <c r="AP41" s="3">
        <v>45959</v>
      </c>
      <c r="AQ41" s="3">
        <v>45955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1">
        <v>0</v>
      </c>
      <c r="AX41" s="2" t="s">
        <v>69</v>
      </c>
      <c r="AY41" s="2" t="s">
        <v>65</v>
      </c>
      <c r="AZ41" s="2">
        <v>0</v>
      </c>
      <c r="BA41" s="2">
        <v>0</v>
      </c>
      <c r="BB41" s="2">
        <v>0</v>
      </c>
      <c r="BC41" s="2">
        <v>0</v>
      </c>
      <c r="BD41" s="1" t="s">
        <v>103</v>
      </c>
      <c r="BE41" s="56">
        <v>0</v>
      </c>
    </row>
    <row r="42" spans="1:57" ht="27.75" customHeight="1" x14ac:dyDescent="0.45">
      <c r="A42" s="3">
        <v>45951</v>
      </c>
      <c r="B42" s="14" t="s">
        <v>671</v>
      </c>
      <c r="C42" s="9" t="s">
        <v>136</v>
      </c>
      <c r="D42" s="13" t="s">
        <v>261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188</v>
      </c>
      <c r="M42" s="84">
        <f t="shared" si="0"/>
        <v>1000</v>
      </c>
      <c r="N42" s="10" t="s">
        <v>62</v>
      </c>
      <c r="O42" s="9">
        <v>0</v>
      </c>
      <c r="P42" s="9">
        <v>0</v>
      </c>
      <c r="Q42" s="10">
        <v>0</v>
      </c>
      <c r="R42" s="10">
        <v>0</v>
      </c>
      <c r="S42" s="10">
        <v>0</v>
      </c>
      <c r="T42" s="9" t="s">
        <v>106</v>
      </c>
      <c r="U42" s="12">
        <v>45960</v>
      </c>
      <c r="V42" s="11">
        <v>10000</v>
      </c>
      <c r="W42" s="10">
        <v>0</v>
      </c>
      <c r="X42" s="10">
        <v>10000</v>
      </c>
      <c r="Y42" s="10">
        <v>0</v>
      </c>
      <c r="Z42" s="10">
        <v>10500</v>
      </c>
      <c r="AA42" s="9" t="s">
        <v>80</v>
      </c>
      <c r="AB42" s="8">
        <v>10477.5</v>
      </c>
      <c r="AC42" s="8">
        <v>10477.5</v>
      </c>
      <c r="AD42" s="8">
        <v>0</v>
      </c>
      <c r="AE42" s="8">
        <v>10477.5</v>
      </c>
      <c r="AF42" s="8">
        <v>0</v>
      </c>
      <c r="AG42" s="8">
        <v>0</v>
      </c>
      <c r="AH42" s="1" t="s">
        <v>114</v>
      </c>
      <c r="AI42" s="1" t="s">
        <v>75</v>
      </c>
      <c r="AJ42" s="1">
        <v>4</v>
      </c>
      <c r="AK42" s="3">
        <v>45960</v>
      </c>
      <c r="AL42" s="3">
        <v>45956</v>
      </c>
      <c r="AM42" s="3">
        <v>45949</v>
      </c>
      <c r="AN42" s="3">
        <v>45957</v>
      </c>
      <c r="AO42" s="3">
        <v>45958</v>
      </c>
      <c r="AP42" s="3">
        <v>45959</v>
      </c>
      <c r="AQ42" s="3">
        <v>45955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1">
        <v>0</v>
      </c>
      <c r="AX42" s="2" t="s">
        <v>69</v>
      </c>
      <c r="AY42" s="2" t="s">
        <v>65</v>
      </c>
      <c r="AZ42" s="2">
        <v>0</v>
      </c>
      <c r="BA42" s="2">
        <v>0</v>
      </c>
      <c r="BB42" s="2">
        <v>0</v>
      </c>
      <c r="BC42" s="2">
        <v>0</v>
      </c>
      <c r="BD42" s="1" t="s">
        <v>103</v>
      </c>
      <c r="BE42" s="56">
        <v>0</v>
      </c>
    </row>
    <row r="43" spans="1:57" ht="27.75" customHeight="1" x14ac:dyDescent="0.45">
      <c r="A43" s="3">
        <v>45919</v>
      </c>
      <c r="B43" s="14" t="s">
        <v>365</v>
      </c>
      <c r="C43" s="9" t="s">
        <v>136</v>
      </c>
      <c r="D43" s="13" t="s">
        <v>261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188</v>
      </c>
      <c r="M43" s="84">
        <f t="shared" si="0"/>
        <v>92.8</v>
      </c>
      <c r="N43" s="10" t="s">
        <v>62</v>
      </c>
      <c r="O43" s="9">
        <v>0</v>
      </c>
      <c r="P43" s="9">
        <v>0</v>
      </c>
      <c r="Q43" s="10">
        <v>0</v>
      </c>
      <c r="R43" s="10">
        <v>0</v>
      </c>
      <c r="S43" s="10">
        <v>0</v>
      </c>
      <c r="T43" s="9" t="s">
        <v>106</v>
      </c>
      <c r="U43" s="12">
        <v>45960</v>
      </c>
      <c r="V43" s="11">
        <v>928</v>
      </c>
      <c r="W43" s="10">
        <v>0</v>
      </c>
      <c r="X43" s="10">
        <v>928</v>
      </c>
      <c r="Y43" s="10">
        <v>0</v>
      </c>
      <c r="Z43" s="10">
        <v>974.40000000000009</v>
      </c>
      <c r="AA43" s="9" t="s">
        <v>80</v>
      </c>
      <c r="AB43" s="8">
        <v>972.31200000000001</v>
      </c>
      <c r="AC43" s="8">
        <v>972.31200000000001</v>
      </c>
      <c r="AD43" s="8">
        <v>0</v>
      </c>
      <c r="AE43" s="8">
        <v>972.31200000000001</v>
      </c>
      <c r="AF43" s="8">
        <v>0</v>
      </c>
      <c r="AG43" s="8">
        <v>0</v>
      </c>
      <c r="AH43" s="1" t="s">
        <v>114</v>
      </c>
      <c r="AI43" s="1" t="s">
        <v>75</v>
      </c>
      <c r="AJ43" s="1">
        <v>4</v>
      </c>
      <c r="AK43" s="3">
        <v>45960</v>
      </c>
      <c r="AL43" s="3">
        <v>45956</v>
      </c>
      <c r="AM43" s="3">
        <v>45949</v>
      </c>
      <c r="AN43" s="3">
        <v>45957</v>
      </c>
      <c r="AO43" s="3">
        <v>45958</v>
      </c>
      <c r="AP43" s="3">
        <v>45959</v>
      </c>
      <c r="AQ43" s="3">
        <v>45955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1">
        <v>0</v>
      </c>
      <c r="AX43" s="2" t="s">
        <v>69</v>
      </c>
      <c r="AY43" s="2" t="s">
        <v>70</v>
      </c>
      <c r="AZ43" s="2" t="s">
        <v>453</v>
      </c>
      <c r="BA43" s="2">
        <v>0</v>
      </c>
      <c r="BB43" s="2">
        <v>0</v>
      </c>
      <c r="BC43" s="2">
        <v>0</v>
      </c>
      <c r="BD43" s="1" t="s">
        <v>103</v>
      </c>
      <c r="BE43" s="56">
        <v>0</v>
      </c>
    </row>
    <row r="44" spans="1:57" ht="27.75" customHeight="1" x14ac:dyDescent="0.45">
      <c r="A44" s="3">
        <v>45951</v>
      </c>
      <c r="B44" s="14" t="s">
        <v>671</v>
      </c>
      <c r="C44" s="9" t="s">
        <v>136</v>
      </c>
      <c r="D44" s="13" t="s">
        <v>142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84">
        <f t="shared" si="0"/>
        <v>2000</v>
      </c>
      <c r="N44" s="10" t="s">
        <v>62</v>
      </c>
      <c r="O44" s="9">
        <v>0</v>
      </c>
      <c r="P44" s="9">
        <v>0</v>
      </c>
      <c r="Q44" s="10">
        <v>0</v>
      </c>
      <c r="R44" s="10">
        <v>0</v>
      </c>
      <c r="S44" s="10">
        <v>0</v>
      </c>
      <c r="T44" s="9" t="s">
        <v>106</v>
      </c>
      <c r="U44" s="12">
        <v>45960</v>
      </c>
      <c r="V44" s="11">
        <v>20000</v>
      </c>
      <c r="W44" s="10">
        <v>0</v>
      </c>
      <c r="X44" s="10">
        <v>20000</v>
      </c>
      <c r="Y44" s="10">
        <v>0</v>
      </c>
      <c r="Z44" s="10">
        <v>21000</v>
      </c>
      <c r="AA44" s="9" t="s">
        <v>80</v>
      </c>
      <c r="AB44" s="8">
        <v>20955</v>
      </c>
      <c r="AC44" s="8">
        <v>13246</v>
      </c>
      <c r="AD44" s="8">
        <v>7709</v>
      </c>
      <c r="AE44" s="8">
        <v>0</v>
      </c>
      <c r="AF44" s="8">
        <v>20955</v>
      </c>
      <c r="AG44" s="8">
        <v>0</v>
      </c>
      <c r="AH44" s="1" t="s">
        <v>114</v>
      </c>
      <c r="AI44" s="1" t="s">
        <v>75</v>
      </c>
      <c r="AJ44" s="1">
        <v>4</v>
      </c>
      <c r="AK44" s="3">
        <v>45960</v>
      </c>
      <c r="AL44" s="3">
        <v>45956</v>
      </c>
      <c r="AM44" s="3">
        <v>45949</v>
      </c>
      <c r="AN44" s="3">
        <v>45957</v>
      </c>
      <c r="AO44" s="3">
        <v>45958</v>
      </c>
      <c r="AP44" s="3">
        <v>45959</v>
      </c>
      <c r="AQ44" s="3">
        <v>45955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1">
        <v>0</v>
      </c>
      <c r="AX44" s="2" t="s">
        <v>69</v>
      </c>
      <c r="AY44" s="2" t="s">
        <v>65</v>
      </c>
      <c r="AZ44" s="2" t="s">
        <v>637</v>
      </c>
      <c r="BA44" s="2">
        <v>0</v>
      </c>
      <c r="BB44" s="2">
        <v>0</v>
      </c>
      <c r="BC44" s="2">
        <v>0</v>
      </c>
      <c r="BD44" s="1" t="s">
        <v>103</v>
      </c>
      <c r="BE44" s="56">
        <v>582.45777777777766</v>
      </c>
    </row>
    <row r="45" spans="1:57" ht="27.75" customHeight="1" x14ac:dyDescent="0.45">
      <c r="A45" s="3">
        <v>45919</v>
      </c>
      <c r="B45" s="14" t="s">
        <v>369</v>
      </c>
      <c r="C45" s="9" t="s">
        <v>136</v>
      </c>
      <c r="D45" s="13" t="s">
        <v>142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188</v>
      </c>
      <c r="M45" s="84">
        <f t="shared" si="0"/>
        <v>117.4</v>
      </c>
      <c r="N45" s="10" t="s">
        <v>62</v>
      </c>
      <c r="O45" s="9">
        <v>0</v>
      </c>
      <c r="P45" s="9">
        <v>0</v>
      </c>
      <c r="Q45" s="10">
        <v>0</v>
      </c>
      <c r="R45" s="10">
        <v>0</v>
      </c>
      <c r="S45" s="10">
        <v>0</v>
      </c>
      <c r="T45" s="9" t="s">
        <v>106</v>
      </c>
      <c r="U45" s="12">
        <v>45960</v>
      </c>
      <c r="V45" s="11">
        <v>1174</v>
      </c>
      <c r="W45" s="10">
        <v>0</v>
      </c>
      <c r="X45" s="10">
        <v>1174</v>
      </c>
      <c r="Y45" s="10">
        <v>0</v>
      </c>
      <c r="Z45" s="10">
        <v>1232.7</v>
      </c>
      <c r="AA45" s="9" t="s">
        <v>80</v>
      </c>
      <c r="AB45" s="8">
        <v>1230.0585000000003</v>
      </c>
      <c r="AC45" s="8">
        <v>0</v>
      </c>
      <c r="AD45" s="8">
        <v>1230.0585000000003</v>
      </c>
      <c r="AE45" s="8">
        <v>0</v>
      </c>
      <c r="AF45" s="8">
        <v>1230.0585000000003</v>
      </c>
      <c r="AG45" s="8">
        <v>0</v>
      </c>
      <c r="AH45" s="1" t="s">
        <v>114</v>
      </c>
      <c r="AI45" s="1" t="s">
        <v>75</v>
      </c>
      <c r="AJ45" s="1">
        <v>4</v>
      </c>
      <c r="AK45" s="3">
        <v>45960</v>
      </c>
      <c r="AL45" s="3">
        <v>45956</v>
      </c>
      <c r="AM45" s="3">
        <v>45949</v>
      </c>
      <c r="AN45" s="3">
        <v>45957</v>
      </c>
      <c r="AO45" s="3">
        <v>45958</v>
      </c>
      <c r="AP45" s="3">
        <v>45959</v>
      </c>
      <c r="AQ45" s="3">
        <v>45955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1">
        <v>0</v>
      </c>
      <c r="AX45" s="2" t="s">
        <v>69</v>
      </c>
      <c r="AY45" s="2" t="s">
        <v>70</v>
      </c>
      <c r="AZ45" s="2">
        <v>0</v>
      </c>
      <c r="BA45" s="2">
        <v>0</v>
      </c>
      <c r="BB45" s="2">
        <v>0</v>
      </c>
      <c r="BC45" s="2">
        <v>0</v>
      </c>
      <c r="BD45" s="1" t="s">
        <v>103</v>
      </c>
      <c r="BE45" s="56">
        <v>92.937753333333347</v>
      </c>
    </row>
    <row r="46" spans="1:57" ht="27.75" customHeight="1" x14ac:dyDescent="0.45">
      <c r="A46" s="3">
        <v>45951</v>
      </c>
      <c r="B46" s="14" t="s">
        <v>672</v>
      </c>
      <c r="C46" s="9" t="s">
        <v>136</v>
      </c>
      <c r="D46" s="13" t="s">
        <v>128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84">
        <f t="shared" si="0"/>
        <v>3000</v>
      </c>
      <c r="N46" s="10" t="s">
        <v>62</v>
      </c>
      <c r="O46" s="9">
        <v>0</v>
      </c>
      <c r="P46" s="9">
        <v>0</v>
      </c>
      <c r="Q46" s="10">
        <v>0</v>
      </c>
      <c r="R46" s="10">
        <v>0</v>
      </c>
      <c r="S46" s="10">
        <v>0</v>
      </c>
      <c r="T46" s="9" t="s">
        <v>106</v>
      </c>
      <c r="U46" s="12">
        <v>45960</v>
      </c>
      <c r="V46" s="11">
        <v>30000</v>
      </c>
      <c r="W46" s="10">
        <v>0</v>
      </c>
      <c r="X46" s="10">
        <v>30000</v>
      </c>
      <c r="Y46" s="10">
        <v>0</v>
      </c>
      <c r="Z46" s="10">
        <v>31500</v>
      </c>
      <c r="AA46" s="9" t="s">
        <v>80</v>
      </c>
      <c r="AB46" s="8">
        <v>31432.500000000004</v>
      </c>
      <c r="AC46" s="8">
        <v>0</v>
      </c>
      <c r="AD46" s="8">
        <v>31432.500000000004</v>
      </c>
      <c r="AE46" s="8">
        <v>0</v>
      </c>
      <c r="AF46" s="8">
        <v>31432.500000000004</v>
      </c>
      <c r="AG46" s="8">
        <v>0</v>
      </c>
      <c r="AH46" s="1" t="s">
        <v>114</v>
      </c>
      <c r="AI46" s="1" t="s">
        <v>75</v>
      </c>
      <c r="AJ46" s="1">
        <v>4</v>
      </c>
      <c r="AK46" s="3">
        <v>45960</v>
      </c>
      <c r="AL46" s="3">
        <v>45956</v>
      </c>
      <c r="AM46" s="3">
        <v>45949</v>
      </c>
      <c r="AN46" s="3">
        <v>45957</v>
      </c>
      <c r="AO46" s="3">
        <v>45958</v>
      </c>
      <c r="AP46" s="3">
        <v>45959</v>
      </c>
      <c r="AQ46" s="3">
        <v>45955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1">
        <v>0</v>
      </c>
      <c r="AX46" s="2" t="s">
        <v>69</v>
      </c>
      <c r="AY46" s="2" t="s">
        <v>65</v>
      </c>
      <c r="AZ46" s="2" t="s">
        <v>638</v>
      </c>
      <c r="BA46" s="2">
        <v>0</v>
      </c>
      <c r="BB46" s="2">
        <v>0</v>
      </c>
      <c r="BC46" s="2">
        <v>0</v>
      </c>
      <c r="BD46" s="1" t="s">
        <v>103</v>
      </c>
      <c r="BE46" s="56">
        <v>2374.8999999999996</v>
      </c>
    </row>
    <row r="47" spans="1:57" ht="27.75" customHeight="1" x14ac:dyDescent="0.45">
      <c r="A47" s="3">
        <v>45919</v>
      </c>
      <c r="B47" s="14" t="s">
        <v>367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84">
        <f t="shared" si="0"/>
        <v>193.3</v>
      </c>
      <c r="N47" s="10" t="s">
        <v>62</v>
      </c>
      <c r="O47" s="9">
        <v>0</v>
      </c>
      <c r="P47" s="9">
        <v>0</v>
      </c>
      <c r="Q47" s="10">
        <v>0</v>
      </c>
      <c r="R47" s="10">
        <v>0</v>
      </c>
      <c r="S47" s="10">
        <v>0</v>
      </c>
      <c r="T47" s="9" t="s">
        <v>106</v>
      </c>
      <c r="U47" s="12">
        <v>45960</v>
      </c>
      <c r="V47" s="11">
        <v>1933</v>
      </c>
      <c r="W47" s="10">
        <v>0</v>
      </c>
      <c r="X47" s="10">
        <v>1933</v>
      </c>
      <c r="Y47" s="10">
        <v>0</v>
      </c>
      <c r="Z47" s="10">
        <v>2029.65</v>
      </c>
      <c r="AA47" s="9" t="s">
        <v>80</v>
      </c>
      <c r="AB47" s="8">
        <v>2025.3007500000003</v>
      </c>
      <c r="AC47" s="8">
        <v>2025.3007500000003</v>
      </c>
      <c r="AD47" s="8">
        <v>0</v>
      </c>
      <c r="AE47" s="8">
        <v>2025.3007500000003</v>
      </c>
      <c r="AF47" s="8">
        <v>0</v>
      </c>
      <c r="AG47" s="8">
        <v>0</v>
      </c>
      <c r="AH47" s="1" t="s">
        <v>114</v>
      </c>
      <c r="AI47" s="1" t="s">
        <v>75</v>
      </c>
      <c r="AJ47" s="1">
        <v>4</v>
      </c>
      <c r="AK47" s="3">
        <v>45960</v>
      </c>
      <c r="AL47" s="3">
        <v>45956</v>
      </c>
      <c r="AM47" s="3">
        <v>45949</v>
      </c>
      <c r="AN47" s="3">
        <v>45957</v>
      </c>
      <c r="AO47" s="3">
        <v>45958</v>
      </c>
      <c r="AP47" s="3">
        <v>45959</v>
      </c>
      <c r="AQ47" s="3">
        <v>45955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1">
        <v>0</v>
      </c>
      <c r="AX47" s="2" t="s">
        <v>69</v>
      </c>
      <c r="AY47" s="2" t="s">
        <v>70</v>
      </c>
      <c r="AZ47" s="2">
        <v>0</v>
      </c>
      <c r="BA47" s="2">
        <v>0</v>
      </c>
      <c r="BB47" s="2">
        <v>0</v>
      </c>
      <c r="BC47" s="2">
        <v>0</v>
      </c>
      <c r="BD47" s="1" t="s">
        <v>103</v>
      </c>
      <c r="BE47" s="56">
        <v>0</v>
      </c>
    </row>
    <row r="48" spans="1:57" ht="27.75" customHeight="1" x14ac:dyDescent="0.45">
      <c r="A48" s="3">
        <v>45951</v>
      </c>
      <c r="B48" s="14" t="s">
        <v>673</v>
      </c>
      <c r="C48" s="9" t="s">
        <v>136</v>
      </c>
      <c r="D48" s="13" t="s">
        <v>629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227</v>
      </c>
      <c r="M48" s="84">
        <f t="shared" si="0"/>
        <v>504</v>
      </c>
      <c r="N48" s="10" t="s">
        <v>62</v>
      </c>
      <c r="O48" s="9">
        <v>0</v>
      </c>
      <c r="P48" s="9">
        <v>0</v>
      </c>
      <c r="Q48" s="10">
        <v>0</v>
      </c>
      <c r="R48" s="10">
        <v>0</v>
      </c>
      <c r="S48" s="10">
        <v>0</v>
      </c>
      <c r="T48" s="9" t="s">
        <v>106</v>
      </c>
      <c r="U48" s="12">
        <v>45960</v>
      </c>
      <c r="V48" s="11">
        <v>5040</v>
      </c>
      <c r="W48" s="10">
        <v>0</v>
      </c>
      <c r="X48" s="10">
        <v>5040</v>
      </c>
      <c r="Y48" s="10">
        <v>0</v>
      </c>
      <c r="Z48" s="10">
        <v>5292</v>
      </c>
      <c r="AA48" s="9" t="s">
        <v>80</v>
      </c>
      <c r="AB48" s="8">
        <v>5280.6600000000008</v>
      </c>
      <c r="AC48" s="8">
        <v>5280.6600000000008</v>
      </c>
      <c r="AD48" s="8">
        <v>0</v>
      </c>
      <c r="AE48" s="8">
        <v>5280.6600000000008</v>
      </c>
      <c r="AF48" s="8">
        <v>0</v>
      </c>
      <c r="AG48" s="8">
        <v>0</v>
      </c>
      <c r="AH48" s="1" t="s">
        <v>113</v>
      </c>
      <c r="AI48" s="1" t="s">
        <v>75</v>
      </c>
      <c r="AJ48" s="1">
        <v>4</v>
      </c>
      <c r="AK48" s="3">
        <v>45960</v>
      </c>
      <c r="AL48" s="3">
        <v>45956</v>
      </c>
      <c r="AM48" s="3">
        <v>45949</v>
      </c>
      <c r="AN48" s="3">
        <v>45957</v>
      </c>
      <c r="AO48" s="3">
        <v>45958</v>
      </c>
      <c r="AP48" s="3">
        <v>45959</v>
      </c>
      <c r="AQ48" s="3">
        <v>45955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1">
        <v>0</v>
      </c>
      <c r="AX48" s="2" t="s">
        <v>69</v>
      </c>
      <c r="AY48" s="2" t="s">
        <v>65</v>
      </c>
      <c r="AZ48" s="2">
        <v>0</v>
      </c>
      <c r="BA48" s="2">
        <v>0</v>
      </c>
      <c r="BB48" s="2">
        <v>0</v>
      </c>
      <c r="BC48" s="2">
        <v>0</v>
      </c>
      <c r="BD48" s="1" t="s">
        <v>103</v>
      </c>
      <c r="BE48" s="56">
        <v>0</v>
      </c>
    </row>
    <row r="49" spans="1:57" ht="27.75" customHeight="1" x14ac:dyDescent="0.45">
      <c r="A49" s="3">
        <v>45951</v>
      </c>
      <c r="B49" s="14" t="s">
        <v>673</v>
      </c>
      <c r="C49" s="9" t="s">
        <v>136</v>
      </c>
      <c r="D49" s="13" t="s">
        <v>349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84">
        <f t="shared" si="0"/>
        <v>504</v>
      </c>
      <c r="N49" s="10" t="s">
        <v>62</v>
      </c>
      <c r="O49" s="9">
        <v>0</v>
      </c>
      <c r="P49" s="9">
        <v>0</v>
      </c>
      <c r="Q49" s="10">
        <v>0</v>
      </c>
      <c r="R49" s="10">
        <v>0</v>
      </c>
      <c r="S49" s="10">
        <v>0</v>
      </c>
      <c r="T49" s="9" t="s">
        <v>106</v>
      </c>
      <c r="U49" s="12">
        <v>45960</v>
      </c>
      <c r="V49" s="11">
        <v>5040</v>
      </c>
      <c r="W49" s="10">
        <v>0</v>
      </c>
      <c r="X49" s="10">
        <v>5040</v>
      </c>
      <c r="Y49" s="10">
        <v>0</v>
      </c>
      <c r="Z49" s="10">
        <v>5292</v>
      </c>
      <c r="AA49" s="9" t="s">
        <v>80</v>
      </c>
      <c r="AB49" s="8">
        <v>5280.6600000000008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8">
        <v>0</v>
      </c>
      <c r="AH49" s="1" t="s">
        <v>113</v>
      </c>
      <c r="AI49" s="1" t="s">
        <v>75</v>
      </c>
      <c r="AJ49" s="1">
        <v>4</v>
      </c>
      <c r="AK49" s="3">
        <v>45960</v>
      </c>
      <c r="AL49" s="3">
        <v>45956</v>
      </c>
      <c r="AM49" s="3">
        <v>45949</v>
      </c>
      <c r="AN49" s="3">
        <v>45957</v>
      </c>
      <c r="AO49" s="3">
        <v>45958</v>
      </c>
      <c r="AP49" s="3">
        <v>45959</v>
      </c>
      <c r="AQ49" s="3">
        <v>45955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1">
        <v>0</v>
      </c>
      <c r="AX49" s="2" t="s">
        <v>69</v>
      </c>
      <c r="AY49" s="2" t="s">
        <v>65</v>
      </c>
      <c r="AZ49" s="2">
        <v>0</v>
      </c>
      <c r="BA49" s="2">
        <v>0</v>
      </c>
      <c r="BB49" s="2">
        <v>0</v>
      </c>
      <c r="BC49" s="2">
        <v>0</v>
      </c>
      <c r="BD49" s="1" t="s">
        <v>103</v>
      </c>
      <c r="BE49" s="56">
        <v>0</v>
      </c>
    </row>
    <row r="50" spans="1:57" ht="27.75" customHeight="1" x14ac:dyDescent="0.45">
      <c r="A50" s="3">
        <v>45951</v>
      </c>
      <c r="B50" s="14" t="s">
        <v>674</v>
      </c>
      <c r="C50" s="9" t="s">
        <v>136</v>
      </c>
      <c r="D50" s="13" t="s">
        <v>630</v>
      </c>
      <c r="E50" s="9">
        <v>20</v>
      </c>
      <c r="F50" s="9">
        <v>35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188</v>
      </c>
      <c r="M50" s="84">
        <f t="shared" si="0"/>
        <v>488.88</v>
      </c>
      <c r="N50" s="10" t="s">
        <v>62</v>
      </c>
      <c r="O50" s="9">
        <v>0</v>
      </c>
      <c r="P50" s="9">
        <v>0</v>
      </c>
      <c r="Q50" s="10">
        <v>0</v>
      </c>
      <c r="R50" s="10">
        <v>0</v>
      </c>
      <c r="S50" s="10">
        <v>0</v>
      </c>
      <c r="T50" s="9" t="s">
        <v>106</v>
      </c>
      <c r="U50" s="12">
        <v>45960</v>
      </c>
      <c r="V50" s="11">
        <v>5040</v>
      </c>
      <c r="W50" s="10">
        <v>0</v>
      </c>
      <c r="X50" s="10">
        <v>5040</v>
      </c>
      <c r="Y50" s="10">
        <v>0</v>
      </c>
      <c r="Z50" s="10">
        <v>5292</v>
      </c>
      <c r="AA50" s="9" t="s">
        <v>80</v>
      </c>
      <c r="AB50" s="8">
        <v>5139.8424000000005</v>
      </c>
      <c r="AC50" s="8">
        <v>5139.8424000000005</v>
      </c>
      <c r="AD50" s="8">
        <v>0</v>
      </c>
      <c r="AE50" s="8">
        <v>5139.8424000000005</v>
      </c>
      <c r="AF50" s="8">
        <v>0</v>
      </c>
      <c r="AG50" s="8">
        <v>0</v>
      </c>
      <c r="AH50" s="1" t="s">
        <v>113</v>
      </c>
      <c r="AI50" s="1" t="s">
        <v>75</v>
      </c>
      <c r="AJ50" s="1">
        <v>4</v>
      </c>
      <c r="AK50" s="3">
        <v>45960</v>
      </c>
      <c r="AL50" s="3">
        <v>45956</v>
      </c>
      <c r="AM50" s="3">
        <v>45949</v>
      </c>
      <c r="AN50" s="3">
        <v>45957</v>
      </c>
      <c r="AO50" s="3">
        <v>45958</v>
      </c>
      <c r="AP50" s="3">
        <v>45959</v>
      </c>
      <c r="AQ50" s="3">
        <v>45955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1">
        <v>0</v>
      </c>
      <c r="AX50" s="2" t="s">
        <v>69</v>
      </c>
      <c r="AY50" s="2" t="s">
        <v>65</v>
      </c>
      <c r="AZ50" s="2">
        <v>0</v>
      </c>
      <c r="BA50" s="2">
        <v>0</v>
      </c>
      <c r="BB50" s="2">
        <v>0</v>
      </c>
      <c r="BC50" s="2">
        <v>0</v>
      </c>
      <c r="BD50" s="1" t="s">
        <v>103</v>
      </c>
      <c r="BE50" s="56">
        <v>0</v>
      </c>
    </row>
    <row r="51" spans="1:57" ht="27.75" customHeight="1" x14ac:dyDescent="0.45">
      <c r="A51" s="3">
        <v>45916</v>
      </c>
      <c r="B51" s="14" t="s">
        <v>344</v>
      </c>
      <c r="C51" s="9" t="s">
        <v>246</v>
      </c>
      <c r="D51" s="13" t="s">
        <v>332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84">
        <f t="shared" si="0"/>
        <v>250</v>
      </c>
      <c r="N51" s="10" t="s">
        <v>62</v>
      </c>
      <c r="O51" s="9">
        <v>0</v>
      </c>
      <c r="P51" s="9">
        <v>0</v>
      </c>
      <c r="Q51" s="10">
        <v>0</v>
      </c>
      <c r="R51" s="10">
        <v>0</v>
      </c>
      <c r="S51" s="10">
        <v>0</v>
      </c>
      <c r="T51" s="9" t="s">
        <v>108</v>
      </c>
      <c r="U51" s="12">
        <v>45961</v>
      </c>
      <c r="V51" s="11">
        <v>2500</v>
      </c>
      <c r="W51" s="10">
        <v>2500</v>
      </c>
      <c r="X51" s="10">
        <v>0</v>
      </c>
      <c r="Y51" s="10">
        <v>2550</v>
      </c>
      <c r="Z51" s="10">
        <v>0</v>
      </c>
      <c r="AA51" s="9" t="s">
        <v>80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1" t="s">
        <v>114</v>
      </c>
      <c r="AI51" s="1" t="s">
        <v>75</v>
      </c>
      <c r="AJ51" s="1">
        <v>4</v>
      </c>
      <c r="AK51" s="3">
        <v>45961</v>
      </c>
      <c r="AL51" s="3">
        <v>45957</v>
      </c>
      <c r="AM51" s="3">
        <v>45950</v>
      </c>
      <c r="AN51" s="3">
        <v>45958</v>
      </c>
      <c r="AO51" s="3">
        <v>45959</v>
      </c>
      <c r="AP51" s="3">
        <v>45960</v>
      </c>
      <c r="AQ51" s="3">
        <v>45956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1">
        <v>0</v>
      </c>
      <c r="AX51" s="2" t="s">
        <v>69</v>
      </c>
      <c r="AY51" s="2" t="s">
        <v>70</v>
      </c>
      <c r="AZ51" s="2">
        <v>0</v>
      </c>
      <c r="BA51" s="2">
        <v>0</v>
      </c>
      <c r="BB51" s="2">
        <v>0</v>
      </c>
      <c r="BC51" s="2">
        <v>0</v>
      </c>
      <c r="BD51" s="1" t="s">
        <v>103</v>
      </c>
      <c r="BE51" s="56">
        <v>0</v>
      </c>
    </row>
    <row r="52" spans="1:57" ht="27.75" customHeight="1" x14ac:dyDescent="0.45">
      <c r="A52" s="3">
        <v>45911</v>
      </c>
      <c r="B52" s="14" t="s">
        <v>318</v>
      </c>
      <c r="C52" s="9" t="s">
        <v>105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84">
        <f t="shared" si="0"/>
        <v>300</v>
      </c>
      <c r="N52" s="10" t="s">
        <v>62</v>
      </c>
      <c r="O52" s="9">
        <v>0</v>
      </c>
      <c r="P52" s="9">
        <v>0</v>
      </c>
      <c r="Q52" s="10">
        <v>0</v>
      </c>
      <c r="R52" s="10">
        <v>0</v>
      </c>
      <c r="S52" s="10">
        <v>0</v>
      </c>
      <c r="T52" s="9" t="s">
        <v>67</v>
      </c>
      <c r="U52" s="12">
        <v>45961</v>
      </c>
      <c r="V52" s="11">
        <v>3000</v>
      </c>
      <c r="W52" s="10">
        <v>3000</v>
      </c>
      <c r="X52" s="10">
        <v>0</v>
      </c>
      <c r="Y52" s="10">
        <v>3100</v>
      </c>
      <c r="Z52" s="10">
        <v>0</v>
      </c>
      <c r="AA52" s="9" t="s">
        <v>80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1" t="s">
        <v>114</v>
      </c>
      <c r="AI52" s="1" t="s">
        <v>75</v>
      </c>
      <c r="AJ52" s="1">
        <v>4</v>
      </c>
      <c r="AK52" s="3">
        <v>45961</v>
      </c>
      <c r="AL52" s="3">
        <v>45957</v>
      </c>
      <c r="AM52" s="3">
        <v>45950</v>
      </c>
      <c r="AN52" s="3">
        <v>45958</v>
      </c>
      <c r="AO52" s="3">
        <v>45959</v>
      </c>
      <c r="AP52" s="3">
        <v>45960</v>
      </c>
      <c r="AQ52" s="3">
        <v>45956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1">
        <v>0</v>
      </c>
      <c r="AX52" s="2" t="s">
        <v>69</v>
      </c>
      <c r="AY52" s="2" t="s">
        <v>70</v>
      </c>
      <c r="AZ52" s="2">
        <v>0</v>
      </c>
      <c r="BA52" s="2">
        <v>0</v>
      </c>
      <c r="BB52" s="2">
        <v>0</v>
      </c>
      <c r="BC52" s="2">
        <v>0</v>
      </c>
      <c r="BD52" s="1" t="s">
        <v>103</v>
      </c>
      <c r="BE52" s="56">
        <v>0</v>
      </c>
    </row>
    <row r="53" spans="1:57" ht="27.75" customHeight="1" x14ac:dyDescent="0.45">
      <c r="A53" s="3">
        <v>45916</v>
      </c>
      <c r="B53" s="14" t="s">
        <v>345</v>
      </c>
      <c r="C53" s="9" t="s">
        <v>246</v>
      </c>
      <c r="D53" s="13" t="s">
        <v>336</v>
      </c>
      <c r="E53" s="9">
        <v>20</v>
      </c>
      <c r="F53" s="9">
        <v>37</v>
      </c>
      <c r="G53" s="9" t="s">
        <v>60</v>
      </c>
      <c r="H53" s="9">
        <v>0</v>
      </c>
      <c r="I53" s="9">
        <v>80</v>
      </c>
      <c r="J53" s="9" t="s">
        <v>78</v>
      </c>
      <c r="K53" s="9">
        <v>0</v>
      </c>
      <c r="L53" s="9" t="s">
        <v>90</v>
      </c>
      <c r="M53" s="84">
        <f t="shared" si="0"/>
        <v>400</v>
      </c>
      <c r="N53" s="10" t="s">
        <v>62</v>
      </c>
      <c r="O53" s="9">
        <v>0</v>
      </c>
      <c r="P53" s="9">
        <v>0</v>
      </c>
      <c r="Q53" s="10">
        <v>0</v>
      </c>
      <c r="R53" s="10">
        <v>0</v>
      </c>
      <c r="S53" s="10">
        <v>0</v>
      </c>
      <c r="T53" s="9" t="s">
        <v>108</v>
      </c>
      <c r="U53" s="12">
        <v>45954</v>
      </c>
      <c r="V53" s="11">
        <v>5000</v>
      </c>
      <c r="W53" s="10">
        <v>5100</v>
      </c>
      <c r="X53" s="10">
        <v>0</v>
      </c>
      <c r="Y53" s="10">
        <v>5200</v>
      </c>
      <c r="Z53" s="10">
        <v>0</v>
      </c>
      <c r="AA53" s="9" t="s">
        <v>247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1" t="s">
        <v>113</v>
      </c>
      <c r="AI53" s="1" t="s">
        <v>74</v>
      </c>
      <c r="AJ53" s="1">
        <v>2</v>
      </c>
      <c r="AK53" s="3">
        <v>45954</v>
      </c>
      <c r="AL53" s="3">
        <v>0</v>
      </c>
      <c r="AM53" s="3">
        <v>45945</v>
      </c>
      <c r="AN53" s="3">
        <v>45952</v>
      </c>
      <c r="AO53" s="3">
        <v>45953</v>
      </c>
      <c r="AP53" s="3">
        <v>45953</v>
      </c>
      <c r="AQ53" s="3">
        <v>45949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1">
        <v>0</v>
      </c>
      <c r="AX53" s="2" t="s">
        <v>64</v>
      </c>
      <c r="AY53" s="2" t="s">
        <v>70</v>
      </c>
      <c r="AZ53" s="2">
        <v>0</v>
      </c>
      <c r="BA53" s="2">
        <v>0</v>
      </c>
      <c r="BB53" s="2">
        <v>0</v>
      </c>
      <c r="BC53" s="2">
        <v>0</v>
      </c>
      <c r="BD53" s="1" t="s">
        <v>248</v>
      </c>
      <c r="BE53" s="56">
        <v>0</v>
      </c>
    </row>
    <row r="54" spans="1:57" ht="27.75" customHeight="1" x14ac:dyDescent="0.45">
      <c r="A54" s="3">
        <v>45916</v>
      </c>
      <c r="B54" s="14" t="s">
        <v>345</v>
      </c>
      <c r="C54" s="9" t="s">
        <v>246</v>
      </c>
      <c r="D54" s="13" t="s">
        <v>333</v>
      </c>
      <c r="E54" s="9">
        <v>20</v>
      </c>
      <c r="F54" s="9">
        <v>39</v>
      </c>
      <c r="G54" s="9" t="s">
        <v>60</v>
      </c>
      <c r="H54" s="9">
        <v>0</v>
      </c>
      <c r="I54" s="9">
        <v>84</v>
      </c>
      <c r="J54" s="9" t="s">
        <v>78</v>
      </c>
      <c r="K54" s="9">
        <v>0</v>
      </c>
      <c r="L54" s="9" t="s">
        <v>91</v>
      </c>
      <c r="M54" s="84">
        <f t="shared" si="0"/>
        <v>420</v>
      </c>
      <c r="N54" s="10" t="s">
        <v>62</v>
      </c>
      <c r="O54" s="9">
        <v>0</v>
      </c>
      <c r="P54" s="9">
        <v>0</v>
      </c>
      <c r="Q54" s="10">
        <v>0</v>
      </c>
      <c r="R54" s="10">
        <v>0</v>
      </c>
      <c r="S54" s="10">
        <v>0</v>
      </c>
      <c r="T54" s="9" t="s">
        <v>108</v>
      </c>
      <c r="U54" s="12">
        <v>45954</v>
      </c>
      <c r="V54" s="11">
        <v>5000</v>
      </c>
      <c r="W54" s="10">
        <v>5000</v>
      </c>
      <c r="X54" s="10">
        <v>0</v>
      </c>
      <c r="Y54" s="10">
        <v>5100</v>
      </c>
      <c r="Z54" s="10">
        <v>0</v>
      </c>
      <c r="AA54" s="9" t="s">
        <v>247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1" t="s">
        <v>115</v>
      </c>
      <c r="AI54" s="1" t="s">
        <v>74</v>
      </c>
      <c r="AJ54" s="1">
        <v>2</v>
      </c>
      <c r="AK54" s="3">
        <v>45954</v>
      </c>
      <c r="AL54" s="3">
        <v>0</v>
      </c>
      <c r="AM54" s="3">
        <v>45945</v>
      </c>
      <c r="AN54" s="3">
        <v>45952</v>
      </c>
      <c r="AO54" s="3">
        <v>45953</v>
      </c>
      <c r="AP54" s="3">
        <v>45953</v>
      </c>
      <c r="AQ54" s="3">
        <v>45949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1">
        <v>0</v>
      </c>
      <c r="AX54" s="2" t="s">
        <v>64</v>
      </c>
      <c r="AY54" s="2" t="s">
        <v>70</v>
      </c>
      <c r="AZ54" s="2">
        <v>0</v>
      </c>
      <c r="BA54" s="2">
        <v>0</v>
      </c>
      <c r="BB54" s="2">
        <v>0</v>
      </c>
      <c r="BC54" s="2">
        <v>0</v>
      </c>
      <c r="BD54" s="1" t="s">
        <v>248</v>
      </c>
      <c r="BE54" s="56">
        <v>0</v>
      </c>
    </row>
    <row r="55" spans="1:57" ht="27.75" customHeight="1" x14ac:dyDescent="0.45">
      <c r="A55" s="3">
        <v>45916</v>
      </c>
      <c r="B55" s="14" t="s">
        <v>345</v>
      </c>
      <c r="C55" s="9" t="s">
        <v>246</v>
      </c>
      <c r="D55" s="13">
        <v>935</v>
      </c>
      <c r="E55" s="9">
        <v>20</v>
      </c>
      <c r="F55" s="9">
        <v>37</v>
      </c>
      <c r="G55" s="9" t="s">
        <v>60</v>
      </c>
      <c r="H55" s="9">
        <v>0</v>
      </c>
      <c r="I55" s="9">
        <v>80</v>
      </c>
      <c r="J55" s="9" t="s">
        <v>78</v>
      </c>
      <c r="K55" s="9">
        <v>0</v>
      </c>
      <c r="L55" s="9" t="s">
        <v>90</v>
      </c>
      <c r="M55" s="84">
        <f t="shared" si="0"/>
        <v>600</v>
      </c>
      <c r="N55" s="10" t="s">
        <v>62</v>
      </c>
      <c r="O55" s="9">
        <v>0</v>
      </c>
      <c r="P55" s="9">
        <v>0</v>
      </c>
      <c r="Q55" s="10">
        <v>0</v>
      </c>
      <c r="R55" s="10">
        <v>0</v>
      </c>
      <c r="S55" s="10">
        <v>0</v>
      </c>
      <c r="T55" s="9" t="s">
        <v>108</v>
      </c>
      <c r="U55" s="12">
        <v>45954</v>
      </c>
      <c r="V55" s="11">
        <v>7500</v>
      </c>
      <c r="W55" s="10">
        <v>7500</v>
      </c>
      <c r="X55" s="10">
        <v>0</v>
      </c>
      <c r="Y55" s="10">
        <v>5100</v>
      </c>
      <c r="Z55" s="10">
        <v>0</v>
      </c>
      <c r="AA55" s="9" t="s">
        <v>247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1" t="s">
        <v>113</v>
      </c>
      <c r="AI55" s="1" t="s">
        <v>74</v>
      </c>
      <c r="AJ55" s="1">
        <v>2</v>
      </c>
      <c r="AK55" s="3">
        <v>45954</v>
      </c>
      <c r="AL55" s="3">
        <v>0</v>
      </c>
      <c r="AM55" s="3">
        <v>45945</v>
      </c>
      <c r="AN55" s="3">
        <v>45952</v>
      </c>
      <c r="AO55" s="3">
        <v>45953</v>
      </c>
      <c r="AP55" s="3">
        <v>45953</v>
      </c>
      <c r="AQ55" s="3">
        <v>45949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1">
        <v>0</v>
      </c>
      <c r="AX55" s="2" t="s">
        <v>64</v>
      </c>
      <c r="AY55" s="2" t="s">
        <v>70</v>
      </c>
      <c r="AZ55" s="2">
        <v>0</v>
      </c>
      <c r="BA55" s="2">
        <v>0</v>
      </c>
      <c r="BB55" s="2">
        <v>0</v>
      </c>
      <c r="BC55" s="2">
        <v>0</v>
      </c>
      <c r="BD55" s="1" t="s">
        <v>248</v>
      </c>
      <c r="BE55" s="56">
        <v>0</v>
      </c>
    </row>
    <row r="56" spans="1:57" ht="27.75" customHeight="1" x14ac:dyDescent="0.45">
      <c r="A56" s="3">
        <v>45916</v>
      </c>
      <c r="B56" s="14" t="s">
        <v>345</v>
      </c>
      <c r="C56" s="9" t="s">
        <v>246</v>
      </c>
      <c r="D56" s="13">
        <v>932</v>
      </c>
      <c r="E56" s="9">
        <v>20</v>
      </c>
      <c r="F56" s="9">
        <v>38</v>
      </c>
      <c r="G56" s="9" t="s">
        <v>60</v>
      </c>
      <c r="H56" s="9">
        <v>0</v>
      </c>
      <c r="I56" s="9">
        <v>82</v>
      </c>
      <c r="J56" s="9" t="s">
        <v>78</v>
      </c>
      <c r="K56" s="9">
        <v>0</v>
      </c>
      <c r="L56" s="9" t="s">
        <v>90</v>
      </c>
      <c r="M56" s="84">
        <f t="shared" si="0"/>
        <v>205</v>
      </c>
      <c r="N56" s="10" t="s">
        <v>62</v>
      </c>
      <c r="O56" s="9">
        <v>0</v>
      </c>
      <c r="P56" s="9">
        <v>0</v>
      </c>
      <c r="Q56" s="10">
        <v>0</v>
      </c>
      <c r="R56" s="10">
        <v>0</v>
      </c>
      <c r="S56" s="10">
        <v>0</v>
      </c>
      <c r="T56" s="9" t="s">
        <v>108</v>
      </c>
      <c r="U56" s="12">
        <v>45957</v>
      </c>
      <c r="V56" s="11">
        <v>2500</v>
      </c>
      <c r="W56" s="10">
        <v>2500</v>
      </c>
      <c r="X56" s="10">
        <v>0</v>
      </c>
      <c r="Y56" s="10">
        <v>2550</v>
      </c>
      <c r="Z56" s="10">
        <v>0</v>
      </c>
      <c r="AA56" s="9" t="s">
        <v>247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1" t="s">
        <v>113</v>
      </c>
      <c r="AI56" s="1" t="s">
        <v>74</v>
      </c>
      <c r="AJ56" s="1">
        <v>2</v>
      </c>
      <c r="AK56" s="3">
        <v>45957</v>
      </c>
      <c r="AL56" s="3">
        <v>0</v>
      </c>
      <c r="AM56" s="3">
        <v>45948</v>
      </c>
      <c r="AN56" s="3">
        <v>45955</v>
      </c>
      <c r="AO56" s="3">
        <v>45956</v>
      </c>
      <c r="AP56" s="3">
        <v>45956</v>
      </c>
      <c r="AQ56" s="3">
        <v>45952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1">
        <v>0</v>
      </c>
      <c r="AX56" s="2" t="s">
        <v>64</v>
      </c>
      <c r="AY56" s="2" t="s">
        <v>70</v>
      </c>
      <c r="AZ56" s="2">
        <v>0</v>
      </c>
      <c r="BA56" s="2">
        <v>0</v>
      </c>
      <c r="BB56" s="2">
        <v>0</v>
      </c>
      <c r="BC56" s="2">
        <v>0</v>
      </c>
      <c r="BD56" s="1" t="s">
        <v>248</v>
      </c>
      <c r="BE56" s="56">
        <v>0</v>
      </c>
    </row>
    <row r="57" spans="1:57" ht="27.75" customHeight="1" x14ac:dyDescent="0.45">
      <c r="A57" s="3">
        <v>45916</v>
      </c>
      <c r="B57" s="14" t="s">
        <v>345</v>
      </c>
      <c r="C57" s="9" t="s">
        <v>246</v>
      </c>
      <c r="D57" s="13" t="s">
        <v>336</v>
      </c>
      <c r="E57" s="9">
        <v>20</v>
      </c>
      <c r="F57" s="9">
        <v>37</v>
      </c>
      <c r="G57" s="9" t="s">
        <v>60</v>
      </c>
      <c r="H57" s="9">
        <v>0</v>
      </c>
      <c r="I57" s="9">
        <v>80</v>
      </c>
      <c r="J57" s="9" t="s">
        <v>78</v>
      </c>
      <c r="K57" s="9">
        <v>0</v>
      </c>
      <c r="L57" s="9" t="s">
        <v>90</v>
      </c>
      <c r="M57" s="84">
        <f t="shared" si="0"/>
        <v>800</v>
      </c>
      <c r="N57" s="10" t="s">
        <v>62</v>
      </c>
      <c r="O57" s="9">
        <v>0</v>
      </c>
      <c r="P57" s="9">
        <v>0</v>
      </c>
      <c r="Q57" s="10">
        <v>0</v>
      </c>
      <c r="R57" s="10">
        <v>0</v>
      </c>
      <c r="S57" s="10">
        <v>0</v>
      </c>
      <c r="T57" s="9" t="s">
        <v>108</v>
      </c>
      <c r="U57" s="12">
        <v>45958</v>
      </c>
      <c r="V57" s="11">
        <v>10000</v>
      </c>
      <c r="W57" s="10">
        <v>9112</v>
      </c>
      <c r="X57" s="10">
        <v>0</v>
      </c>
      <c r="Y57" s="10">
        <v>10200</v>
      </c>
      <c r="Z57" s="10">
        <v>0</v>
      </c>
      <c r="AA57" s="9" t="s">
        <v>247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1" t="s">
        <v>114</v>
      </c>
      <c r="AI57" s="1" t="s">
        <v>74</v>
      </c>
      <c r="AJ57" s="1">
        <v>2</v>
      </c>
      <c r="AK57" s="3">
        <v>45958</v>
      </c>
      <c r="AL57" s="3">
        <v>0</v>
      </c>
      <c r="AM57" s="3">
        <v>45949</v>
      </c>
      <c r="AN57" s="3">
        <v>45956</v>
      </c>
      <c r="AO57" s="3">
        <v>45957</v>
      </c>
      <c r="AP57" s="3">
        <v>45957</v>
      </c>
      <c r="AQ57" s="3">
        <v>45953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1">
        <v>0</v>
      </c>
      <c r="AX57" s="2" t="s">
        <v>64</v>
      </c>
      <c r="AY57" s="2" t="s">
        <v>70</v>
      </c>
      <c r="AZ57" s="2">
        <v>0</v>
      </c>
      <c r="BA57" s="2">
        <v>0</v>
      </c>
      <c r="BB57" s="2">
        <v>0</v>
      </c>
      <c r="BC57" s="2">
        <v>0</v>
      </c>
      <c r="BD57" s="1" t="s">
        <v>248</v>
      </c>
      <c r="BE57" s="56">
        <v>0</v>
      </c>
    </row>
    <row r="58" spans="1:57" ht="27.75" customHeight="1" x14ac:dyDescent="0.45">
      <c r="A58" s="3">
        <v>45916</v>
      </c>
      <c r="B58" s="14" t="s">
        <v>345</v>
      </c>
      <c r="C58" s="9" t="s">
        <v>246</v>
      </c>
      <c r="D58" s="13" t="s">
        <v>343</v>
      </c>
      <c r="E58" s="9">
        <v>20</v>
      </c>
      <c r="F58" s="9">
        <v>39</v>
      </c>
      <c r="G58" s="9" t="s">
        <v>60</v>
      </c>
      <c r="H58" s="9">
        <v>0</v>
      </c>
      <c r="I58" s="9">
        <v>84</v>
      </c>
      <c r="J58" s="9" t="s">
        <v>78</v>
      </c>
      <c r="K58" s="9">
        <v>0</v>
      </c>
      <c r="L58" s="9" t="s">
        <v>90</v>
      </c>
      <c r="M58" s="84">
        <f t="shared" si="0"/>
        <v>504</v>
      </c>
      <c r="N58" s="10" t="s">
        <v>62</v>
      </c>
      <c r="O58" s="9">
        <v>0</v>
      </c>
      <c r="P58" s="9">
        <v>0</v>
      </c>
      <c r="Q58" s="10">
        <v>0</v>
      </c>
      <c r="R58" s="10">
        <v>0</v>
      </c>
      <c r="S58" s="10">
        <v>0</v>
      </c>
      <c r="T58" s="9" t="s">
        <v>108</v>
      </c>
      <c r="U58" s="12">
        <v>45957</v>
      </c>
      <c r="V58" s="11">
        <v>6000</v>
      </c>
      <c r="W58" s="10">
        <v>6000</v>
      </c>
      <c r="X58" s="10">
        <v>0</v>
      </c>
      <c r="Y58" s="10">
        <v>6660</v>
      </c>
      <c r="Z58" s="10">
        <v>0</v>
      </c>
      <c r="AA58" s="9" t="s">
        <v>247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1" t="s">
        <v>113</v>
      </c>
      <c r="AI58" s="1" t="s">
        <v>74</v>
      </c>
      <c r="AJ58" s="1">
        <v>2</v>
      </c>
      <c r="AK58" s="3">
        <v>45957</v>
      </c>
      <c r="AL58" s="3">
        <v>0</v>
      </c>
      <c r="AM58" s="3">
        <v>45948</v>
      </c>
      <c r="AN58" s="3">
        <v>45955</v>
      </c>
      <c r="AO58" s="3">
        <v>45956</v>
      </c>
      <c r="AP58" s="3">
        <v>45956</v>
      </c>
      <c r="AQ58" s="3">
        <v>45952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1">
        <v>0</v>
      </c>
      <c r="AX58" s="2" t="s">
        <v>64</v>
      </c>
      <c r="AY58" s="2" t="s">
        <v>70</v>
      </c>
      <c r="AZ58" s="2">
        <v>0</v>
      </c>
      <c r="BA58" s="2">
        <v>0</v>
      </c>
      <c r="BB58" s="2">
        <v>0</v>
      </c>
      <c r="BC58" s="2">
        <v>0</v>
      </c>
      <c r="BD58" s="1" t="s">
        <v>248</v>
      </c>
      <c r="BE58" s="56">
        <v>0</v>
      </c>
    </row>
    <row r="59" spans="1:57" ht="27.75" customHeight="1" x14ac:dyDescent="0.45">
      <c r="A59" s="3">
        <v>45916</v>
      </c>
      <c r="B59" s="14" t="s">
        <v>345</v>
      </c>
      <c r="C59" s="9" t="s">
        <v>246</v>
      </c>
      <c r="D59" s="13">
        <v>935</v>
      </c>
      <c r="E59" s="9">
        <v>20</v>
      </c>
      <c r="F59" s="9">
        <v>37</v>
      </c>
      <c r="G59" s="9" t="s">
        <v>60</v>
      </c>
      <c r="H59" s="9">
        <v>0</v>
      </c>
      <c r="I59" s="9">
        <v>80</v>
      </c>
      <c r="J59" s="9" t="s">
        <v>78</v>
      </c>
      <c r="K59" s="9">
        <v>0</v>
      </c>
      <c r="L59" s="9" t="s">
        <v>90</v>
      </c>
      <c r="M59" s="84">
        <f t="shared" si="0"/>
        <v>800</v>
      </c>
      <c r="N59" s="10" t="s">
        <v>62</v>
      </c>
      <c r="O59" s="9">
        <v>0</v>
      </c>
      <c r="P59" s="9">
        <v>0</v>
      </c>
      <c r="Q59" s="10">
        <v>0</v>
      </c>
      <c r="R59" s="10">
        <v>0</v>
      </c>
      <c r="S59" s="10">
        <v>0</v>
      </c>
      <c r="T59" s="9" t="s">
        <v>108</v>
      </c>
      <c r="U59" s="12">
        <v>45957</v>
      </c>
      <c r="V59" s="11">
        <v>10000</v>
      </c>
      <c r="W59" s="10">
        <v>10000</v>
      </c>
      <c r="X59" s="10">
        <v>0</v>
      </c>
      <c r="Y59" s="10">
        <v>10500</v>
      </c>
      <c r="Z59" s="10">
        <v>0</v>
      </c>
      <c r="AA59" s="9" t="s">
        <v>247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1" t="s">
        <v>113</v>
      </c>
      <c r="AI59" s="1" t="s">
        <v>74</v>
      </c>
      <c r="AJ59" s="1">
        <v>2</v>
      </c>
      <c r="AK59" s="3">
        <v>45957</v>
      </c>
      <c r="AL59" s="3">
        <v>0</v>
      </c>
      <c r="AM59" s="3">
        <v>45948</v>
      </c>
      <c r="AN59" s="3">
        <v>45955</v>
      </c>
      <c r="AO59" s="3">
        <v>45956</v>
      </c>
      <c r="AP59" s="3">
        <v>45956</v>
      </c>
      <c r="AQ59" s="3">
        <v>45952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1">
        <v>0</v>
      </c>
      <c r="AX59" s="2" t="s">
        <v>64</v>
      </c>
      <c r="AY59" s="2" t="s">
        <v>70</v>
      </c>
      <c r="AZ59" s="2">
        <v>0</v>
      </c>
      <c r="BA59" s="2">
        <v>0</v>
      </c>
      <c r="BB59" s="2">
        <v>0</v>
      </c>
      <c r="BC59" s="2">
        <v>0</v>
      </c>
      <c r="BD59" s="1" t="s">
        <v>248</v>
      </c>
      <c r="BE59" s="56">
        <v>0</v>
      </c>
    </row>
    <row r="60" spans="1:57" ht="27.7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39</v>
      </c>
      <c r="G60" s="9" t="s">
        <v>60</v>
      </c>
      <c r="H60" s="9">
        <v>0</v>
      </c>
      <c r="I60" s="9">
        <v>84</v>
      </c>
      <c r="J60" s="9" t="s">
        <v>78</v>
      </c>
      <c r="K60" s="9">
        <v>0</v>
      </c>
      <c r="L60" s="9" t="s">
        <v>91</v>
      </c>
      <c r="M60" s="84">
        <f t="shared" si="0"/>
        <v>210</v>
      </c>
      <c r="N60" s="10" t="s">
        <v>62</v>
      </c>
      <c r="O60" s="9">
        <v>0</v>
      </c>
      <c r="P60" s="9">
        <v>0</v>
      </c>
      <c r="Q60" s="10">
        <v>0</v>
      </c>
      <c r="R60" s="10">
        <v>0</v>
      </c>
      <c r="S60" s="10">
        <v>0</v>
      </c>
      <c r="T60" s="9" t="s">
        <v>108</v>
      </c>
      <c r="U60" s="12">
        <v>45957</v>
      </c>
      <c r="V60" s="11">
        <v>2500</v>
      </c>
      <c r="W60" s="10">
        <v>0</v>
      </c>
      <c r="X60" s="10">
        <v>2500</v>
      </c>
      <c r="Y60" s="10">
        <v>0</v>
      </c>
      <c r="Z60" s="10">
        <v>2625</v>
      </c>
      <c r="AA60" s="9" t="s">
        <v>247</v>
      </c>
      <c r="AB60" s="8">
        <v>2828.9250000000002</v>
      </c>
      <c r="AC60" s="8">
        <v>2828.9250000000002</v>
      </c>
      <c r="AD60" s="8">
        <v>0</v>
      </c>
      <c r="AE60" s="8">
        <v>0</v>
      </c>
      <c r="AF60" s="8">
        <v>0</v>
      </c>
      <c r="AG60" s="8">
        <v>0</v>
      </c>
      <c r="AH60" s="1" t="s">
        <v>113</v>
      </c>
      <c r="AI60" s="1" t="s">
        <v>74</v>
      </c>
      <c r="AJ60" s="1">
        <v>2</v>
      </c>
      <c r="AK60" s="3">
        <v>45957</v>
      </c>
      <c r="AL60" s="3">
        <v>0</v>
      </c>
      <c r="AM60" s="3">
        <v>45948</v>
      </c>
      <c r="AN60" s="3">
        <v>45955</v>
      </c>
      <c r="AO60" s="3">
        <v>45956</v>
      </c>
      <c r="AP60" s="3">
        <v>45956</v>
      </c>
      <c r="AQ60" s="3">
        <v>45952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1">
        <v>0</v>
      </c>
      <c r="AX60" s="2" t="s">
        <v>64</v>
      </c>
      <c r="AY60" s="2" t="s">
        <v>70</v>
      </c>
      <c r="AZ60" s="2">
        <v>0</v>
      </c>
      <c r="BA60" s="2">
        <v>0</v>
      </c>
      <c r="BB60" s="2">
        <v>0</v>
      </c>
      <c r="BC60" s="2">
        <v>0</v>
      </c>
      <c r="BD60" s="1" t="s">
        <v>248</v>
      </c>
      <c r="BE60" s="56">
        <v>0</v>
      </c>
    </row>
    <row r="61" spans="1:57" ht="27.75" customHeight="1" x14ac:dyDescent="0.45">
      <c r="A61" s="3">
        <v>45916</v>
      </c>
      <c r="B61" s="14" t="s">
        <v>345</v>
      </c>
      <c r="C61" s="9" t="s">
        <v>246</v>
      </c>
      <c r="D61" s="13" t="s">
        <v>334</v>
      </c>
      <c r="E61" s="9">
        <v>20</v>
      </c>
      <c r="F61" s="9">
        <v>39</v>
      </c>
      <c r="G61" s="9" t="s">
        <v>60</v>
      </c>
      <c r="H61" s="9">
        <v>0</v>
      </c>
      <c r="I61" s="9">
        <v>84</v>
      </c>
      <c r="J61" s="9" t="s">
        <v>78</v>
      </c>
      <c r="K61" s="9">
        <v>0</v>
      </c>
      <c r="L61" s="9" t="s">
        <v>91</v>
      </c>
      <c r="M61" s="84">
        <f t="shared" si="0"/>
        <v>504</v>
      </c>
      <c r="N61" s="10" t="s">
        <v>62</v>
      </c>
      <c r="O61" s="9">
        <v>0</v>
      </c>
      <c r="P61" s="9">
        <v>0</v>
      </c>
      <c r="Q61" s="10">
        <v>0</v>
      </c>
      <c r="R61" s="10">
        <v>0</v>
      </c>
      <c r="S61" s="10">
        <v>0</v>
      </c>
      <c r="T61" s="9" t="s">
        <v>108</v>
      </c>
      <c r="U61" s="12">
        <v>45958</v>
      </c>
      <c r="V61" s="11">
        <v>6000</v>
      </c>
      <c r="W61" s="10">
        <v>6000</v>
      </c>
      <c r="X61" s="10">
        <v>0</v>
      </c>
      <c r="Y61" s="10">
        <v>6100</v>
      </c>
      <c r="Z61" s="10">
        <v>0</v>
      </c>
      <c r="AA61" s="9" t="s">
        <v>247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1" t="s">
        <v>113</v>
      </c>
      <c r="AI61" s="1" t="s">
        <v>74</v>
      </c>
      <c r="AJ61" s="1">
        <v>2</v>
      </c>
      <c r="AK61" s="3">
        <v>45958</v>
      </c>
      <c r="AL61" s="3">
        <v>0</v>
      </c>
      <c r="AM61" s="3">
        <v>45949</v>
      </c>
      <c r="AN61" s="3">
        <v>45956</v>
      </c>
      <c r="AO61" s="3">
        <v>45957</v>
      </c>
      <c r="AP61" s="3">
        <v>45957</v>
      </c>
      <c r="AQ61" s="3">
        <v>45953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1">
        <v>0</v>
      </c>
      <c r="AX61" s="2" t="s">
        <v>64</v>
      </c>
      <c r="AY61" s="2" t="s">
        <v>70</v>
      </c>
      <c r="AZ61" s="2">
        <v>0</v>
      </c>
      <c r="BA61" s="2">
        <v>0</v>
      </c>
      <c r="BB61" s="2">
        <v>0</v>
      </c>
      <c r="BC61" s="2">
        <v>0</v>
      </c>
      <c r="BD61" s="1" t="s">
        <v>248</v>
      </c>
      <c r="BE61" s="56">
        <v>0</v>
      </c>
    </row>
    <row r="62" spans="1:57" ht="27.75" customHeight="1" x14ac:dyDescent="0.45">
      <c r="A62" s="3">
        <v>45916</v>
      </c>
      <c r="B62" s="14" t="s">
        <v>345</v>
      </c>
      <c r="C62" s="9" t="s">
        <v>246</v>
      </c>
      <c r="D62" s="13">
        <v>959</v>
      </c>
      <c r="E62" s="9">
        <v>20</v>
      </c>
      <c r="F62" s="9">
        <v>38</v>
      </c>
      <c r="G62" s="9" t="s">
        <v>60</v>
      </c>
      <c r="H62" s="9">
        <v>0</v>
      </c>
      <c r="I62" s="9">
        <v>82</v>
      </c>
      <c r="J62" s="9" t="s">
        <v>78</v>
      </c>
      <c r="K62" s="9">
        <v>0</v>
      </c>
      <c r="L62" s="9" t="s">
        <v>90</v>
      </c>
      <c r="M62" s="84">
        <f t="shared" si="0"/>
        <v>205</v>
      </c>
      <c r="N62" s="10" t="s">
        <v>62</v>
      </c>
      <c r="O62" s="9">
        <v>0</v>
      </c>
      <c r="P62" s="9">
        <v>0</v>
      </c>
      <c r="Q62" s="10">
        <v>0</v>
      </c>
      <c r="R62" s="10">
        <v>0</v>
      </c>
      <c r="S62" s="10">
        <v>0</v>
      </c>
      <c r="T62" s="9" t="s">
        <v>108</v>
      </c>
      <c r="U62" s="12">
        <v>45958</v>
      </c>
      <c r="V62" s="11">
        <v>2500</v>
      </c>
      <c r="W62" s="10">
        <v>2500</v>
      </c>
      <c r="X62" s="10">
        <v>0</v>
      </c>
      <c r="Y62" s="10">
        <v>2550</v>
      </c>
      <c r="Z62" s="10">
        <v>0</v>
      </c>
      <c r="AA62" s="9" t="s">
        <v>247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1" t="s">
        <v>113</v>
      </c>
      <c r="AI62" s="1" t="s">
        <v>74</v>
      </c>
      <c r="AJ62" s="1">
        <v>2</v>
      </c>
      <c r="AK62" s="3">
        <v>45958</v>
      </c>
      <c r="AL62" s="3">
        <v>0</v>
      </c>
      <c r="AM62" s="3">
        <v>45949</v>
      </c>
      <c r="AN62" s="3">
        <v>45956</v>
      </c>
      <c r="AO62" s="3">
        <v>45957</v>
      </c>
      <c r="AP62" s="3">
        <v>45957</v>
      </c>
      <c r="AQ62" s="3">
        <v>45953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1">
        <v>0</v>
      </c>
      <c r="AX62" s="2" t="s">
        <v>64</v>
      </c>
      <c r="AY62" s="2" t="s">
        <v>70</v>
      </c>
      <c r="AZ62" s="2">
        <v>0</v>
      </c>
      <c r="BA62" s="2">
        <v>0</v>
      </c>
      <c r="BB62" s="2">
        <v>0</v>
      </c>
      <c r="BC62" s="2">
        <v>0</v>
      </c>
      <c r="BD62" s="1" t="s">
        <v>248</v>
      </c>
      <c r="BE62" s="56">
        <v>0</v>
      </c>
    </row>
    <row r="63" spans="1:57" ht="27.75" customHeight="1" x14ac:dyDescent="0.45">
      <c r="A63" s="3">
        <v>45916</v>
      </c>
      <c r="B63" s="14" t="s">
        <v>345</v>
      </c>
      <c r="C63" s="9" t="s">
        <v>246</v>
      </c>
      <c r="D63" s="13" t="s">
        <v>333</v>
      </c>
      <c r="E63" s="9">
        <v>20</v>
      </c>
      <c r="F63" s="9">
        <v>39</v>
      </c>
      <c r="G63" s="9" t="s">
        <v>60</v>
      </c>
      <c r="H63" s="9">
        <v>0</v>
      </c>
      <c r="I63" s="9">
        <v>84</v>
      </c>
      <c r="J63" s="9" t="s">
        <v>78</v>
      </c>
      <c r="K63" s="9">
        <v>0</v>
      </c>
      <c r="L63" s="9" t="s">
        <v>91</v>
      </c>
      <c r="M63" s="84">
        <f t="shared" si="0"/>
        <v>840</v>
      </c>
      <c r="N63" s="10" t="s">
        <v>62</v>
      </c>
      <c r="O63" s="9">
        <v>0</v>
      </c>
      <c r="P63" s="9">
        <v>0</v>
      </c>
      <c r="Q63" s="10">
        <v>0</v>
      </c>
      <c r="R63" s="10">
        <v>0</v>
      </c>
      <c r="S63" s="10">
        <v>0</v>
      </c>
      <c r="T63" s="9" t="s">
        <v>108</v>
      </c>
      <c r="U63" s="12">
        <v>45958</v>
      </c>
      <c r="V63" s="11">
        <v>10000</v>
      </c>
      <c r="W63" s="10">
        <v>10000</v>
      </c>
      <c r="X63" s="10">
        <v>0</v>
      </c>
      <c r="Y63" s="10">
        <v>10200</v>
      </c>
      <c r="Z63" s="10">
        <v>0</v>
      </c>
      <c r="AA63" s="9" t="s">
        <v>247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1" t="s">
        <v>113</v>
      </c>
      <c r="AI63" s="1" t="s">
        <v>74</v>
      </c>
      <c r="AJ63" s="1">
        <v>2</v>
      </c>
      <c r="AK63" s="3">
        <v>45958</v>
      </c>
      <c r="AL63" s="3">
        <v>0</v>
      </c>
      <c r="AM63" s="3">
        <v>45949</v>
      </c>
      <c r="AN63" s="3">
        <v>45956</v>
      </c>
      <c r="AO63" s="3">
        <v>45957</v>
      </c>
      <c r="AP63" s="3">
        <v>45957</v>
      </c>
      <c r="AQ63" s="3">
        <v>45953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1">
        <v>0</v>
      </c>
      <c r="AX63" s="2" t="s">
        <v>64</v>
      </c>
      <c r="AY63" s="2" t="s">
        <v>70</v>
      </c>
      <c r="AZ63" s="2">
        <v>0</v>
      </c>
      <c r="BA63" s="2">
        <v>0</v>
      </c>
      <c r="BB63" s="2">
        <v>0</v>
      </c>
      <c r="BC63" s="2">
        <v>0</v>
      </c>
      <c r="BD63" s="1" t="s">
        <v>248</v>
      </c>
      <c r="BE63" s="56">
        <v>0</v>
      </c>
    </row>
    <row r="64" spans="1:57" ht="27.75" customHeight="1" x14ac:dyDescent="0.45">
      <c r="A64" s="3">
        <v>45916</v>
      </c>
      <c r="B64" s="14" t="s">
        <v>345</v>
      </c>
      <c r="C64" s="9" t="s">
        <v>246</v>
      </c>
      <c r="D64" s="13" t="s">
        <v>594</v>
      </c>
      <c r="E64" s="9">
        <v>20</v>
      </c>
      <c r="F64" s="9">
        <v>37</v>
      </c>
      <c r="G64" s="9" t="s">
        <v>60</v>
      </c>
      <c r="H64" s="9">
        <v>0</v>
      </c>
      <c r="I64" s="9">
        <v>80</v>
      </c>
      <c r="J64" s="9" t="s">
        <v>78</v>
      </c>
      <c r="K64" s="9">
        <v>0</v>
      </c>
      <c r="L64" s="9" t="s">
        <v>90</v>
      </c>
      <c r="M64" s="84">
        <f t="shared" si="0"/>
        <v>280</v>
      </c>
      <c r="N64" s="10" t="s">
        <v>62</v>
      </c>
      <c r="O64" s="9">
        <v>0</v>
      </c>
      <c r="P64" s="9">
        <v>0</v>
      </c>
      <c r="Q64" s="10">
        <v>0</v>
      </c>
      <c r="R64" s="10">
        <v>0</v>
      </c>
      <c r="S64" s="10">
        <v>0</v>
      </c>
      <c r="T64" s="9" t="s">
        <v>108</v>
      </c>
      <c r="U64" s="12">
        <v>45959</v>
      </c>
      <c r="V64" s="11">
        <v>3500</v>
      </c>
      <c r="W64" s="10">
        <v>3500</v>
      </c>
      <c r="X64" s="10">
        <v>0</v>
      </c>
      <c r="Y64" s="10">
        <v>3790</v>
      </c>
      <c r="Z64" s="10">
        <v>0</v>
      </c>
      <c r="AA64" s="9" t="s">
        <v>247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1" t="s">
        <v>113</v>
      </c>
      <c r="AI64" s="1" t="s">
        <v>74</v>
      </c>
      <c r="AJ64" s="1">
        <v>2</v>
      </c>
      <c r="AK64" s="3">
        <v>45959</v>
      </c>
      <c r="AL64" s="3">
        <v>0</v>
      </c>
      <c r="AM64" s="3">
        <v>45950</v>
      </c>
      <c r="AN64" s="3">
        <v>45957</v>
      </c>
      <c r="AO64" s="3">
        <v>45958</v>
      </c>
      <c r="AP64" s="3">
        <v>45958</v>
      </c>
      <c r="AQ64" s="3">
        <v>45954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1">
        <v>0</v>
      </c>
      <c r="AX64" s="2" t="s">
        <v>64</v>
      </c>
      <c r="AY64" s="2" t="s">
        <v>70</v>
      </c>
      <c r="AZ64" s="2">
        <v>0</v>
      </c>
      <c r="BA64" s="2">
        <v>0</v>
      </c>
      <c r="BB64" s="2">
        <v>0</v>
      </c>
      <c r="BC64" s="2">
        <v>0</v>
      </c>
      <c r="BD64" s="1" t="s">
        <v>248</v>
      </c>
      <c r="BE64" s="56">
        <v>0</v>
      </c>
    </row>
    <row r="65" spans="1:57" ht="27.75" customHeight="1" x14ac:dyDescent="0.45">
      <c r="A65" s="3">
        <v>45916</v>
      </c>
      <c r="B65" s="14" t="s">
        <v>345</v>
      </c>
      <c r="C65" s="9" t="s">
        <v>246</v>
      </c>
      <c r="D65" s="13">
        <v>931</v>
      </c>
      <c r="E65" s="9">
        <v>20</v>
      </c>
      <c r="F65" s="9">
        <v>39</v>
      </c>
      <c r="G65" s="9" t="s">
        <v>60</v>
      </c>
      <c r="H65" s="9">
        <v>0</v>
      </c>
      <c r="I65" s="9">
        <v>84</v>
      </c>
      <c r="J65" s="9" t="s">
        <v>78</v>
      </c>
      <c r="K65" s="9">
        <v>0</v>
      </c>
      <c r="L65" s="9" t="s">
        <v>90</v>
      </c>
      <c r="M65" s="84">
        <f t="shared" si="0"/>
        <v>210</v>
      </c>
      <c r="N65" s="10" t="s">
        <v>62</v>
      </c>
      <c r="O65" s="9">
        <v>0</v>
      </c>
      <c r="P65" s="9">
        <v>0</v>
      </c>
      <c r="Q65" s="10">
        <v>0</v>
      </c>
      <c r="R65" s="10">
        <v>0</v>
      </c>
      <c r="S65" s="10">
        <v>0</v>
      </c>
      <c r="T65" s="9" t="s">
        <v>108</v>
      </c>
      <c r="U65" s="12">
        <v>45961</v>
      </c>
      <c r="V65" s="11">
        <v>2500</v>
      </c>
      <c r="W65" s="10">
        <v>2500</v>
      </c>
      <c r="X65" s="10">
        <v>0</v>
      </c>
      <c r="Y65" s="10">
        <v>2555</v>
      </c>
      <c r="Z65" s="10">
        <v>0</v>
      </c>
      <c r="AA65" s="9" t="s">
        <v>247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1" t="s">
        <v>113</v>
      </c>
      <c r="AI65" s="1" t="s">
        <v>74</v>
      </c>
      <c r="AJ65" s="1">
        <v>2</v>
      </c>
      <c r="AK65" s="3">
        <v>45961</v>
      </c>
      <c r="AL65" s="3">
        <v>0</v>
      </c>
      <c r="AM65" s="3">
        <v>45952</v>
      </c>
      <c r="AN65" s="3">
        <v>45959</v>
      </c>
      <c r="AO65" s="3">
        <v>45960</v>
      </c>
      <c r="AP65" s="3">
        <v>45960</v>
      </c>
      <c r="AQ65" s="3">
        <v>45956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1">
        <v>0</v>
      </c>
      <c r="AX65" s="2" t="s">
        <v>64</v>
      </c>
      <c r="AY65" s="2" t="s">
        <v>70</v>
      </c>
      <c r="AZ65" s="2">
        <v>0</v>
      </c>
      <c r="BA65" s="2">
        <v>0</v>
      </c>
      <c r="BB65" s="2">
        <v>0</v>
      </c>
      <c r="BC65" s="2">
        <v>0</v>
      </c>
      <c r="BD65" s="1" t="s">
        <v>248</v>
      </c>
      <c r="BE65" s="56">
        <v>0</v>
      </c>
    </row>
    <row r="66" spans="1:57" ht="27.75" customHeight="1" x14ac:dyDescent="0.45">
      <c r="A66" s="3">
        <v>45916</v>
      </c>
      <c r="B66" s="14" t="s">
        <v>345</v>
      </c>
      <c r="C66" s="9" t="s">
        <v>246</v>
      </c>
      <c r="D66" s="13" t="s">
        <v>428</v>
      </c>
      <c r="E66" s="9">
        <v>20</v>
      </c>
      <c r="F66" s="9">
        <v>39</v>
      </c>
      <c r="G66" s="9" t="s">
        <v>60</v>
      </c>
      <c r="H66" s="9">
        <v>0</v>
      </c>
      <c r="I66" s="9">
        <v>84</v>
      </c>
      <c r="J66" s="9" t="s">
        <v>78</v>
      </c>
      <c r="K66" s="9">
        <v>0</v>
      </c>
      <c r="L66" s="9" t="s">
        <v>90</v>
      </c>
      <c r="M66" s="84">
        <f t="shared" si="0"/>
        <v>210</v>
      </c>
      <c r="N66" s="10" t="s">
        <v>62</v>
      </c>
      <c r="O66" s="9">
        <v>0</v>
      </c>
      <c r="P66" s="9">
        <v>0</v>
      </c>
      <c r="Q66" s="10">
        <v>0</v>
      </c>
      <c r="R66" s="10">
        <v>0</v>
      </c>
      <c r="S66" s="10">
        <v>0</v>
      </c>
      <c r="T66" s="9" t="s">
        <v>108</v>
      </c>
      <c r="U66" s="12">
        <v>45960</v>
      </c>
      <c r="V66" s="11">
        <v>2500</v>
      </c>
      <c r="W66" s="10">
        <v>2500</v>
      </c>
      <c r="X66" s="10">
        <v>0</v>
      </c>
      <c r="Y66" s="10">
        <v>2600</v>
      </c>
      <c r="Z66" s="10">
        <v>0</v>
      </c>
      <c r="AA66" s="9" t="s">
        <v>247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1" t="s">
        <v>113</v>
      </c>
      <c r="AI66" s="1" t="s">
        <v>74</v>
      </c>
      <c r="AJ66" s="1">
        <v>2</v>
      </c>
      <c r="AK66" s="3">
        <v>45960</v>
      </c>
      <c r="AL66" s="3">
        <v>0</v>
      </c>
      <c r="AM66" s="3">
        <v>45951</v>
      </c>
      <c r="AN66" s="3">
        <v>45958</v>
      </c>
      <c r="AO66" s="3">
        <v>45959</v>
      </c>
      <c r="AP66" s="3">
        <v>45959</v>
      </c>
      <c r="AQ66" s="3">
        <v>45955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1">
        <v>0</v>
      </c>
      <c r="AX66" s="2" t="s">
        <v>64</v>
      </c>
      <c r="AY66" s="2" t="s">
        <v>70</v>
      </c>
      <c r="AZ66" s="2">
        <v>0</v>
      </c>
      <c r="BA66" s="2">
        <v>0</v>
      </c>
      <c r="BB66" s="2">
        <v>0</v>
      </c>
      <c r="BC66" s="2">
        <v>0</v>
      </c>
      <c r="BD66" s="1" t="s">
        <v>248</v>
      </c>
      <c r="BE66" s="56">
        <v>0</v>
      </c>
    </row>
    <row r="67" spans="1:57" ht="27.75" customHeight="1" x14ac:dyDescent="0.45">
      <c r="A67" s="3">
        <v>45916</v>
      </c>
      <c r="B67" s="14" t="s">
        <v>345</v>
      </c>
      <c r="C67" s="9" t="s">
        <v>246</v>
      </c>
      <c r="D67" s="13" t="s">
        <v>338</v>
      </c>
      <c r="E67" s="9">
        <v>20</v>
      </c>
      <c r="F67" s="9">
        <v>37</v>
      </c>
      <c r="G67" s="9" t="s">
        <v>60</v>
      </c>
      <c r="H67" s="9">
        <v>0</v>
      </c>
      <c r="I67" s="9">
        <v>80</v>
      </c>
      <c r="J67" s="9" t="s">
        <v>78</v>
      </c>
      <c r="K67" s="9">
        <v>0</v>
      </c>
      <c r="L67" s="9" t="s">
        <v>90</v>
      </c>
      <c r="M67" s="84">
        <f t="shared" si="0"/>
        <v>600</v>
      </c>
      <c r="N67" s="10" t="s">
        <v>62</v>
      </c>
      <c r="O67" s="9">
        <v>0</v>
      </c>
      <c r="P67" s="9">
        <v>0</v>
      </c>
      <c r="Q67" s="10">
        <v>0</v>
      </c>
      <c r="R67" s="10">
        <v>0</v>
      </c>
      <c r="S67" s="10">
        <v>0</v>
      </c>
      <c r="T67" s="9" t="s">
        <v>108</v>
      </c>
      <c r="U67" s="12">
        <v>45961</v>
      </c>
      <c r="V67" s="11">
        <v>7500</v>
      </c>
      <c r="W67" s="10">
        <v>6844</v>
      </c>
      <c r="X67" s="10">
        <v>0</v>
      </c>
      <c r="Y67" s="10">
        <v>7500</v>
      </c>
      <c r="Z67" s="10">
        <v>0</v>
      </c>
      <c r="AA67" s="9" t="s">
        <v>247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1" t="s">
        <v>113</v>
      </c>
      <c r="AI67" s="1" t="s">
        <v>74</v>
      </c>
      <c r="AJ67" s="1">
        <v>2</v>
      </c>
      <c r="AK67" s="3">
        <v>45961</v>
      </c>
      <c r="AL67" s="3">
        <v>0</v>
      </c>
      <c r="AM67" s="3">
        <v>45952</v>
      </c>
      <c r="AN67" s="3">
        <v>45959</v>
      </c>
      <c r="AO67" s="3">
        <v>45960</v>
      </c>
      <c r="AP67" s="3">
        <v>45960</v>
      </c>
      <c r="AQ67" s="3">
        <v>45956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1">
        <v>0</v>
      </c>
      <c r="AX67" s="2" t="s">
        <v>64</v>
      </c>
      <c r="AY67" s="2" t="s">
        <v>70</v>
      </c>
      <c r="AZ67" s="2">
        <v>0</v>
      </c>
      <c r="BA67" s="2">
        <v>0</v>
      </c>
      <c r="BB67" s="2">
        <v>0</v>
      </c>
      <c r="BC67" s="2">
        <v>0</v>
      </c>
      <c r="BD67" s="1" t="s">
        <v>248</v>
      </c>
      <c r="BE67" s="56">
        <v>0</v>
      </c>
    </row>
    <row r="68" spans="1:57" ht="27.75" customHeight="1" x14ac:dyDescent="0.45">
      <c r="A68" s="3">
        <v>45916</v>
      </c>
      <c r="B68" s="14" t="s">
        <v>345</v>
      </c>
      <c r="C68" s="9" t="s">
        <v>246</v>
      </c>
      <c r="D68" s="13" t="s">
        <v>333</v>
      </c>
      <c r="E68" s="9">
        <v>20</v>
      </c>
      <c r="F68" s="9">
        <v>39</v>
      </c>
      <c r="G68" s="9" t="s">
        <v>60</v>
      </c>
      <c r="H68" s="9">
        <v>0</v>
      </c>
      <c r="I68" s="9">
        <v>84</v>
      </c>
      <c r="J68" s="9" t="s">
        <v>78</v>
      </c>
      <c r="K68" s="9">
        <v>0</v>
      </c>
      <c r="L68" s="9" t="s">
        <v>91</v>
      </c>
      <c r="M68" s="84">
        <f t="shared" si="0"/>
        <v>420</v>
      </c>
      <c r="N68" s="10" t="s">
        <v>62</v>
      </c>
      <c r="O68" s="9">
        <v>0</v>
      </c>
      <c r="P68" s="9">
        <v>0</v>
      </c>
      <c r="Q68" s="10">
        <v>0</v>
      </c>
      <c r="R68" s="10">
        <v>0</v>
      </c>
      <c r="S68" s="10">
        <v>0</v>
      </c>
      <c r="T68" s="9" t="s">
        <v>108</v>
      </c>
      <c r="U68" s="12">
        <v>45961</v>
      </c>
      <c r="V68" s="11">
        <v>5000</v>
      </c>
      <c r="W68" s="10">
        <v>5000</v>
      </c>
      <c r="X68" s="10">
        <v>0</v>
      </c>
      <c r="Y68" s="10">
        <v>5300</v>
      </c>
      <c r="Z68" s="10">
        <v>0</v>
      </c>
      <c r="AA68" s="9" t="s">
        <v>247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1" t="s">
        <v>113</v>
      </c>
      <c r="AI68" s="1" t="s">
        <v>74</v>
      </c>
      <c r="AJ68" s="1">
        <v>2</v>
      </c>
      <c r="AK68" s="3">
        <v>45961</v>
      </c>
      <c r="AL68" s="3">
        <v>0</v>
      </c>
      <c r="AM68" s="3">
        <v>45952</v>
      </c>
      <c r="AN68" s="3">
        <v>45959</v>
      </c>
      <c r="AO68" s="3">
        <v>45960</v>
      </c>
      <c r="AP68" s="3">
        <v>45960</v>
      </c>
      <c r="AQ68" s="3">
        <v>45956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1">
        <v>0</v>
      </c>
      <c r="AX68" s="2" t="s">
        <v>64</v>
      </c>
      <c r="AY68" s="2" t="s">
        <v>70</v>
      </c>
      <c r="AZ68" s="2" t="s">
        <v>299</v>
      </c>
      <c r="BA68" s="2">
        <v>0</v>
      </c>
      <c r="BB68" s="2">
        <v>0</v>
      </c>
      <c r="BC68" s="2">
        <v>0</v>
      </c>
      <c r="BD68" s="1" t="s">
        <v>248</v>
      </c>
      <c r="BE68" s="56">
        <v>0</v>
      </c>
    </row>
    <row r="69" spans="1:57" ht="27.75" customHeight="1" x14ac:dyDescent="0.45">
      <c r="A69" s="3">
        <v>45916</v>
      </c>
      <c r="B69" s="14" t="s">
        <v>345</v>
      </c>
      <c r="C69" s="9" t="s">
        <v>246</v>
      </c>
      <c r="D69" s="13" t="s">
        <v>337</v>
      </c>
      <c r="E69" s="9">
        <v>20</v>
      </c>
      <c r="F69" s="9">
        <v>38</v>
      </c>
      <c r="G69" s="9" t="s">
        <v>60</v>
      </c>
      <c r="H69" s="9">
        <v>0</v>
      </c>
      <c r="I69" s="9">
        <v>82</v>
      </c>
      <c r="J69" s="9" t="s">
        <v>78</v>
      </c>
      <c r="K69" s="9">
        <v>0</v>
      </c>
      <c r="L69" s="9" t="s">
        <v>90</v>
      </c>
      <c r="M69" s="84">
        <f t="shared" si="0"/>
        <v>410</v>
      </c>
      <c r="N69" s="10" t="s">
        <v>62</v>
      </c>
      <c r="O69" s="9">
        <v>0</v>
      </c>
      <c r="P69" s="9">
        <v>0</v>
      </c>
      <c r="Q69" s="10">
        <v>0</v>
      </c>
      <c r="R69" s="10">
        <v>0</v>
      </c>
      <c r="S69" s="10">
        <v>0</v>
      </c>
      <c r="T69" s="9" t="s">
        <v>108</v>
      </c>
      <c r="U69" s="12">
        <v>45961</v>
      </c>
      <c r="V69" s="11">
        <v>5000</v>
      </c>
      <c r="W69" s="10">
        <v>5100</v>
      </c>
      <c r="X69" s="10">
        <v>0</v>
      </c>
      <c r="Y69" s="10">
        <v>5100</v>
      </c>
      <c r="Z69" s="10">
        <v>0</v>
      </c>
      <c r="AA69" s="9" t="s">
        <v>247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1" t="s">
        <v>113</v>
      </c>
      <c r="AI69" s="1" t="s">
        <v>74</v>
      </c>
      <c r="AJ69" s="1">
        <v>2</v>
      </c>
      <c r="AK69" s="3">
        <v>45961</v>
      </c>
      <c r="AL69" s="3">
        <v>0</v>
      </c>
      <c r="AM69" s="3">
        <v>45952</v>
      </c>
      <c r="AN69" s="3">
        <v>45959</v>
      </c>
      <c r="AO69" s="3">
        <v>45960</v>
      </c>
      <c r="AP69" s="3">
        <v>45960</v>
      </c>
      <c r="AQ69" s="3">
        <v>45956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1">
        <v>0</v>
      </c>
      <c r="AX69" s="2" t="s">
        <v>64</v>
      </c>
      <c r="AY69" s="2" t="s">
        <v>70</v>
      </c>
      <c r="AZ69" s="2">
        <v>0</v>
      </c>
      <c r="BA69" s="2">
        <v>0</v>
      </c>
      <c r="BB69" s="2">
        <v>0</v>
      </c>
      <c r="BC69" s="2">
        <v>0</v>
      </c>
      <c r="BD69" s="1" t="s">
        <v>248</v>
      </c>
      <c r="BE69" s="56">
        <v>0</v>
      </c>
    </row>
    <row r="70" spans="1:57" ht="27.75" customHeight="1" x14ac:dyDescent="0.45">
      <c r="A70" s="3">
        <v>45916</v>
      </c>
      <c r="B70" s="14" t="s">
        <v>345</v>
      </c>
      <c r="C70" s="9" t="s">
        <v>246</v>
      </c>
      <c r="D70" s="13" t="s">
        <v>334</v>
      </c>
      <c r="E70" s="9">
        <v>20</v>
      </c>
      <c r="F70" s="9">
        <v>39</v>
      </c>
      <c r="G70" s="9" t="s">
        <v>60</v>
      </c>
      <c r="H70" s="9">
        <v>0</v>
      </c>
      <c r="I70" s="9">
        <v>84</v>
      </c>
      <c r="J70" s="9" t="s">
        <v>78</v>
      </c>
      <c r="K70" s="9">
        <v>0</v>
      </c>
      <c r="L70" s="9" t="s">
        <v>91</v>
      </c>
      <c r="M70" s="84">
        <f t="shared" si="0"/>
        <v>504</v>
      </c>
      <c r="N70" s="10" t="s">
        <v>62</v>
      </c>
      <c r="O70" s="9">
        <v>0</v>
      </c>
      <c r="P70" s="9">
        <v>0</v>
      </c>
      <c r="Q70" s="10">
        <v>0</v>
      </c>
      <c r="R70" s="10">
        <v>0</v>
      </c>
      <c r="S70" s="10">
        <v>0</v>
      </c>
      <c r="T70" s="9" t="s">
        <v>108</v>
      </c>
      <c r="U70" s="12">
        <v>45961</v>
      </c>
      <c r="V70" s="11">
        <v>6000</v>
      </c>
      <c r="W70" s="10">
        <v>6000</v>
      </c>
      <c r="X70" s="10">
        <v>0</v>
      </c>
      <c r="Y70" s="10">
        <v>6100</v>
      </c>
      <c r="Z70" s="10">
        <v>0</v>
      </c>
      <c r="AA70" s="9" t="s">
        <v>247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1" t="s">
        <v>113</v>
      </c>
      <c r="AI70" s="1" t="s">
        <v>74</v>
      </c>
      <c r="AJ70" s="1">
        <v>2</v>
      </c>
      <c r="AK70" s="3">
        <v>45961</v>
      </c>
      <c r="AL70" s="3">
        <v>0</v>
      </c>
      <c r="AM70" s="3">
        <v>45952</v>
      </c>
      <c r="AN70" s="3">
        <v>45959</v>
      </c>
      <c r="AO70" s="3">
        <v>45960</v>
      </c>
      <c r="AP70" s="3">
        <v>45960</v>
      </c>
      <c r="AQ70" s="3">
        <v>45956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1">
        <v>0</v>
      </c>
      <c r="AX70" s="2" t="s">
        <v>64</v>
      </c>
      <c r="AY70" s="2" t="s">
        <v>70</v>
      </c>
      <c r="AZ70" s="2">
        <v>0</v>
      </c>
      <c r="BA70" s="2">
        <v>0</v>
      </c>
      <c r="BB70" s="2">
        <v>0</v>
      </c>
      <c r="BC70" s="2">
        <v>0</v>
      </c>
      <c r="BD70" s="1" t="s">
        <v>248</v>
      </c>
      <c r="BE70" s="56">
        <v>0</v>
      </c>
    </row>
    <row r="71" spans="1:57" ht="27.75" customHeight="1" x14ac:dyDescent="0.45">
      <c r="A71" s="3">
        <v>45916</v>
      </c>
      <c r="B71" s="14" t="s">
        <v>345</v>
      </c>
      <c r="C71" s="9" t="s">
        <v>246</v>
      </c>
      <c r="D71" s="13" t="s">
        <v>331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84">
        <f t="shared" ref="M71:M104" si="1">I71*V71/1000</f>
        <v>210</v>
      </c>
      <c r="N71" s="10" t="s">
        <v>62</v>
      </c>
      <c r="O71" s="9">
        <v>0</v>
      </c>
      <c r="P71" s="9">
        <v>0</v>
      </c>
      <c r="Q71" s="10">
        <v>0</v>
      </c>
      <c r="R71" s="10">
        <v>0</v>
      </c>
      <c r="S71" s="10">
        <v>0</v>
      </c>
      <c r="T71" s="9" t="s">
        <v>108</v>
      </c>
      <c r="U71" s="12">
        <v>45961</v>
      </c>
      <c r="V71" s="11">
        <v>2500</v>
      </c>
      <c r="W71" s="10">
        <v>2354</v>
      </c>
      <c r="X71" s="10">
        <v>0</v>
      </c>
      <c r="Y71" s="10">
        <v>2521</v>
      </c>
      <c r="Z71" s="10">
        <v>0</v>
      </c>
      <c r="AA71" s="9" t="s">
        <v>247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1" t="s">
        <v>113</v>
      </c>
      <c r="AI71" s="1" t="s">
        <v>74</v>
      </c>
      <c r="AJ71" s="1">
        <v>2</v>
      </c>
      <c r="AK71" s="3">
        <v>45961</v>
      </c>
      <c r="AL71" s="3">
        <v>0</v>
      </c>
      <c r="AM71" s="3">
        <v>45952</v>
      </c>
      <c r="AN71" s="3">
        <v>45959</v>
      </c>
      <c r="AO71" s="3">
        <v>45960</v>
      </c>
      <c r="AP71" s="3">
        <v>45960</v>
      </c>
      <c r="AQ71" s="3">
        <v>45956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1">
        <v>0</v>
      </c>
      <c r="AX71" s="2" t="s">
        <v>64</v>
      </c>
      <c r="AY71" s="2" t="s">
        <v>70</v>
      </c>
      <c r="AZ71" s="2">
        <v>0</v>
      </c>
      <c r="BA71" s="2">
        <v>0</v>
      </c>
      <c r="BB71" s="2">
        <v>0</v>
      </c>
      <c r="BC71" s="2">
        <v>0</v>
      </c>
      <c r="BD71" s="1" t="s">
        <v>248</v>
      </c>
      <c r="BE71" s="56">
        <v>0</v>
      </c>
    </row>
    <row r="72" spans="1:57" ht="27.75" customHeight="1" x14ac:dyDescent="0.45">
      <c r="A72" s="3">
        <v>45916</v>
      </c>
      <c r="B72" s="14" t="s">
        <v>345</v>
      </c>
      <c r="C72" s="9" t="s">
        <v>246</v>
      </c>
      <c r="D72" s="13" t="s">
        <v>336</v>
      </c>
      <c r="E72" s="9">
        <v>20</v>
      </c>
      <c r="F72" s="9">
        <v>37</v>
      </c>
      <c r="G72" s="9" t="s">
        <v>60</v>
      </c>
      <c r="H72" s="9">
        <v>0</v>
      </c>
      <c r="I72" s="9">
        <v>80</v>
      </c>
      <c r="J72" s="9" t="s">
        <v>78</v>
      </c>
      <c r="K72" s="9">
        <v>0</v>
      </c>
      <c r="L72" s="9" t="s">
        <v>90</v>
      </c>
      <c r="M72" s="84">
        <f t="shared" si="1"/>
        <v>400</v>
      </c>
      <c r="N72" s="10" t="s">
        <v>62</v>
      </c>
      <c r="O72" s="9">
        <v>0</v>
      </c>
      <c r="P72" s="9">
        <v>0</v>
      </c>
      <c r="Q72" s="10">
        <v>0</v>
      </c>
      <c r="R72" s="10">
        <v>0</v>
      </c>
      <c r="S72" s="10">
        <v>0</v>
      </c>
      <c r="T72" s="9" t="s">
        <v>108</v>
      </c>
      <c r="U72" s="12">
        <v>45961</v>
      </c>
      <c r="V72" s="11">
        <v>5000</v>
      </c>
      <c r="W72" s="10">
        <v>5000</v>
      </c>
      <c r="X72" s="10">
        <v>0</v>
      </c>
      <c r="Y72" s="10">
        <v>5100</v>
      </c>
      <c r="Z72" s="10">
        <v>0</v>
      </c>
      <c r="AA72" s="9" t="s">
        <v>247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1" t="s">
        <v>113</v>
      </c>
      <c r="AI72" s="1" t="s">
        <v>74</v>
      </c>
      <c r="AJ72" s="1">
        <v>2</v>
      </c>
      <c r="AK72" s="3">
        <v>45961</v>
      </c>
      <c r="AL72" s="3">
        <v>0</v>
      </c>
      <c r="AM72" s="3">
        <v>45952</v>
      </c>
      <c r="AN72" s="3">
        <v>45959</v>
      </c>
      <c r="AO72" s="3">
        <v>45960</v>
      </c>
      <c r="AP72" s="3">
        <v>45960</v>
      </c>
      <c r="AQ72" s="3">
        <v>45956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1">
        <v>0</v>
      </c>
      <c r="AX72" s="2" t="s">
        <v>64</v>
      </c>
      <c r="AY72" s="2" t="s">
        <v>70</v>
      </c>
      <c r="AZ72" s="2">
        <v>0</v>
      </c>
      <c r="BA72" s="2">
        <v>0</v>
      </c>
      <c r="BB72" s="2">
        <v>0</v>
      </c>
      <c r="BC72" s="2">
        <v>0</v>
      </c>
      <c r="BD72" s="1" t="s">
        <v>248</v>
      </c>
      <c r="BE72" s="56">
        <v>0</v>
      </c>
    </row>
    <row r="73" spans="1:57" ht="27.75" customHeight="1" x14ac:dyDescent="0.45">
      <c r="A73" s="3">
        <v>45916</v>
      </c>
      <c r="B73" s="14" t="s">
        <v>345</v>
      </c>
      <c r="C73" s="9" t="s">
        <v>246</v>
      </c>
      <c r="D73" s="13">
        <v>935</v>
      </c>
      <c r="E73" s="9">
        <v>20</v>
      </c>
      <c r="F73" s="9">
        <v>37</v>
      </c>
      <c r="G73" s="9" t="s">
        <v>60</v>
      </c>
      <c r="H73" s="9">
        <v>0</v>
      </c>
      <c r="I73" s="9">
        <v>80</v>
      </c>
      <c r="J73" s="9" t="s">
        <v>78</v>
      </c>
      <c r="K73" s="9">
        <v>0</v>
      </c>
      <c r="L73" s="9" t="s">
        <v>90</v>
      </c>
      <c r="M73" s="84">
        <f t="shared" si="1"/>
        <v>400</v>
      </c>
      <c r="N73" s="10" t="s">
        <v>62</v>
      </c>
      <c r="O73" s="9">
        <v>0</v>
      </c>
      <c r="P73" s="9">
        <v>0</v>
      </c>
      <c r="Q73" s="10">
        <v>0</v>
      </c>
      <c r="R73" s="10">
        <v>0</v>
      </c>
      <c r="S73" s="10">
        <v>0</v>
      </c>
      <c r="T73" s="9" t="s">
        <v>108</v>
      </c>
      <c r="U73" s="12">
        <v>45961</v>
      </c>
      <c r="V73" s="11">
        <v>5000</v>
      </c>
      <c r="W73" s="10">
        <v>5000</v>
      </c>
      <c r="X73" s="10">
        <v>0</v>
      </c>
      <c r="Y73" s="10">
        <v>5324</v>
      </c>
      <c r="Z73" s="10">
        <v>0</v>
      </c>
      <c r="AA73" s="9" t="s">
        <v>247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1" t="s">
        <v>113</v>
      </c>
      <c r="AI73" s="1" t="s">
        <v>74</v>
      </c>
      <c r="AJ73" s="1">
        <v>2</v>
      </c>
      <c r="AK73" s="3">
        <v>45961</v>
      </c>
      <c r="AL73" s="3">
        <v>0</v>
      </c>
      <c r="AM73" s="3">
        <v>45952</v>
      </c>
      <c r="AN73" s="3">
        <v>45959</v>
      </c>
      <c r="AO73" s="3">
        <v>45960</v>
      </c>
      <c r="AP73" s="3">
        <v>45960</v>
      </c>
      <c r="AQ73" s="3">
        <v>45956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1">
        <v>0</v>
      </c>
      <c r="AX73" s="2" t="s">
        <v>64</v>
      </c>
      <c r="AY73" s="2" t="s">
        <v>70</v>
      </c>
      <c r="AZ73" s="2">
        <v>0</v>
      </c>
      <c r="BA73" s="2">
        <v>0</v>
      </c>
      <c r="BB73" s="2">
        <v>0</v>
      </c>
      <c r="BC73" s="2">
        <v>0</v>
      </c>
      <c r="BD73" s="1" t="s">
        <v>248</v>
      </c>
      <c r="BE73" s="56">
        <v>0</v>
      </c>
    </row>
    <row r="74" spans="1:57" ht="27.75" customHeight="1" x14ac:dyDescent="0.45">
      <c r="A74" s="3">
        <v>45916</v>
      </c>
      <c r="B74" s="14" t="s">
        <v>345</v>
      </c>
      <c r="C74" s="9" t="s">
        <v>246</v>
      </c>
      <c r="D74" s="13">
        <v>959</v>
      </c>
      <c r="E74" s="9">
        <v>20</v>
      </c>
      <c r="F74" s="9">
        <v>38</v>
      </c>
      <c r="G74" s="9" t="s">
        <v>60</v>
      </c>
      <c r="H74" s="9">
        <v>0</v>
      </c>
      <c r="I74" s="9">
        <v>82</v>
      </c>
      <c r="J74" s="9" t="s">
        <v>78</v>
      </c>
      <c r="K74" s="9">
        <v>0</v>
      </c>
      <c r="L74" s="9" t="s">
        <v>90</v>
      </c>
      <c r="M74" s="84">
        <f t="shared" si="1"/>
        <v>205</v>
      </c>
      <c r="N74" s="10" t="s">
        <v>62</v>
      </c>
      <c r="O74" s="9">
        <v>0</v>
      </c>
      <c r="P74" s="9">
        <v>0</v>
      </c>
      <c r="Q74" s="10">
        <v>0</v>
      </c>
      <c r="R74" s="10">
        <v>0</v>
      </c>
      <c r="S74" s="10">
        <v>0</v>
      </c>
      <c r="T74" s="9" t="s">
        <v>108</v>
      </c>
      <c r="U74" s="12">
        <v>45958</v>
      </c>
      <c r="V74" s="11">
        <v>2500</v>
      </c>
      <c r="W74" s="10">
        <v>2387</v>
      </c>
      <c r="X74" s="10">
        <v>0</v>
      </c>
      <c r="Y74" s="10">
        <v>2550</v>
      </c>
      <c r="Z74" s="10">
        <v>0</v>
      </c>
      <c r="AA74" s="9" t="s">
        <v>247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1" t="s">
        <v>114</v>
      </c>
      <c r="AI74" s="1" t="s">
        <v>74</v>
      </c>
      <c r="AJ74" s="1">
        <v>2</v>
      </c>
      <c r="AK74" s="3">
        <v>45958</v>
      </c>
      <c r="AL74" s="3">
        <v>0</v>
      </c>
      <c r="AM74" s="3">
        <v>45949</v>
      </c>
      <c r="AN74" s="3">
        <v>45956</v>
      </c>
      <c r="AO74" s="3">
        <v>45957</v>
      </c>
      <c r="AP74" s="3">
        <v>45957</v>
      </c>
      <c r="AQ74" s="3">
        <v>45953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1">
        <v>0</v>
      </c>
      <c r="AX74" s="2" t="s">
        <v>64</v>
      </c>
      <c r="AY74" s="2" t="s">
        <v>70</v>
      </c>
      <c r="AZ74" s="2">
        <v>0</v>
      </c>
      <c r="BA74" s="2">
        <v>0</v>
      </c>
      <c r="BB74" s="2">
        <v>0</v>
      </c>
      <c r="BC74" s="2">
        <v>0</v>
      </c>
      <c r="BD74" s="1" t="s">
        <v>248</v>
      </c>
      <c r="BE74" s="56">
        <v>0</v>
      </c>
    </row>
    <row r="75" spans="1:57" ht="27.75" customHeight="1" x14ac:dyDescent="0.45">
      <c r="A75" s="3">
        <v>45916</v>
      </c>
      <c r="B75" s="14" t="s">
        <v>345</v>
      </c>
      <c r="C75" s="9" t="s">
        <v>246</v>
      </c>
      <c r="D75" s="13" t="s">
        <v>339</v>
      </c>
      <c r="E75" s="9">
        <v>20</v>
      </c>
      <c r="F75" s="9">
        <v>39</v>
      </c>
      <c r="G75" s="9" t="s">
        <v>60</v>
      </c>
      <c r="H75" s="9">
        <v>0</v>
      </c>
      <c r="I75" s="9">
        <v>84</v>
      </c>
      <c r="J75" s="9" t="s">
        <v>78</v>
      </c>
      <c r="K75" s="9">
        <v>0</v>
      </c>
      <c r="L75" s="9" t="s">
        <v>91</v>
      </c>
      <c r="M75" s="84">
        <f t="shared" si="1"/>
        <v>210</v>
      </c>
      <c r="N75" s="10" t="s">
        <v>62</v>
      </c>
      <c r="O75" s="9">
        <v>0</v>
      </c>
      <c r="P75" s="9">
        <v>0</v>
      </c>
      <c r="Q75" s="10">
        <v>0</v>
      </c>
      <c r="R75" s="10">
        <v>0</v>
      </c>
      <c r="S75" s="10">
        <v>0</v>
      </c>
      <c r="T75" s="9" t="s">
        <v>108</v>
      </c>
      <c r="U75" s="12">
        <v>45958</v>
      </c>
      <c r="V75" s="11">
        <v>2500</v>
      </c>
      <c r="W75" s="10">
        <v>1785</v>
      </c>
      <c r="X75" s="10">
        <v>0</v>
      </c>
      <c r="Y75" s="10">
        <v>0</v>
      </c>
      <c r="Z75" s="10">
        <v>750.75</v>
      </c>
      <c r="AA75" s="9" t="s">
        <v>247</v>
      </c>
      <c r="AB75" s="8">
        <v>809.07254999999998</v>
      </c>
      <c r="AC75" s="8">
        <v>809.07254999999998</v>
      </c>
      <c r="AD75" s="8">
        <v>0</v>
      </c>
      <c r="AE75" s="8">
        <v>0</v>
      </c>
      <c r="AF75" s="8">
        <v>0</v>
      </c>
      <c r="AG75" s="8">
        <v>0</v>
      </c>
      <c r="AH75" s="1" t="s">
        <v>114</v>
      </c>
      <c r="AI75" s="1" t="s">
        <v>74</v>
      </c>
      <c r="AJ75" s="1">
        <v>2</v>
      </c>
      <c r="AK75" s="3">
        <v>45958</v>
      </c>
      <c r="AL75" s="3">
        <v>0</v>
      </c>
      <c r="AM75" s="3">
        <v>45949</v>
      </c>
      <c r="AN75" s="3">
        <v>45956</v>
      </c>
      <c r="AO75" s="3">
        <v>45957</v>
      </c>
      <c r="AP75" s="3">
        <v>45957</v>
      </c>
      <c r="AQ75" s="3">
        <v>45953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1">
        <v>0</v>
      </c>
      <c r="AX75" s="2" t="s">
        <v>64</v>
      </c>
      <c r="AY75" s="2" t="s">
        <v>70</v>
      </c>
      <c r="AZ75" s="2">
        <v>0</v>
      </c>
      <c r="BA75" s="2">
        <v>0</v>
      </c>
      <c r="BB75" s="2">
        <v>0</v>
      </c>
      <c r="BC75" s="2">
        <v>0</v>
      </c>
      <c r="BD75" s="1" t="s">
        <v>248</v>
      </c>
      <c r="BE75" s="56">
        <v>0</v>
      </c>
    </row>
    <row r="76" spans="1:57" ht="27.75" customHeight="1" x14ac:dyDescent="0.45">
      <c r="A76" s="3">
        <v>45919</v>
      </c>
      <c r="B76" s="14" t="s">
        <v>371</v>
      </c>
      <c r="C76" s="9" t="s">
        <v>136</v>
      </c>
      <c r="D76" s="13" t="s">
        <v>281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188</v>
      </c>
      <c r="M76" s="84">
        <f t="shared" si="1"/>
        <v>16.224</v>
      </c>
      <c r="N76" s="10" t="s">
        <v>62</v>
      </c>
      <c r="O76" s="9">
        <v>0</v>
      </c>
      <c r="P76" s="9">
        <v>0</v>
      </c>
      <c r="Q76" s="10">
        <v>0</v>
      </c>
      <c r="R76" s="10">
        <v>0</v>
      </c>
      <c r="S76" s="10">
        <v>0</v>
      </c>
      <c r="T76" s="9" t="s">
        <v>106</v>
      </c>
      <c r="U76" s="12">
        <v>45961</v>
      </c>
      <c r="V76" s="11">
        <v>208</v>
      </c>
      <c r="W76" s="10">
        <v>0</v>
      </c>
      <c r="X76" s="10">
        <v>208</v>
      </c>
      <c r="Y76" s="10">
        <v>300</v>
      </c>
      <c r="Z76" s="10">
        <v>0</v>
      </c>
      <c r="AA76" s="9" t="s">
        <v>81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 t="s">
        <v>202</v>
      </c>
      <c r="AH76" s="1" t="s">
        <v>117</v>
      </c>
      <c r="AI76" s="1" t="s">
        <v>74</v>
      </c>
      <c r="AJ76" s="1">
        <v>2</v>
      </c>
      <c r="AK76" s="3">
        <v>45961</v>
      </c>
      <c r="AL76" s="3">
        <v>0</v>
      </c>
      <c r="AM76" s="3">
        <v>45952</v>
      </c>
      <c r="AN76" s="3">
        <v>45959</v>
      </c>
      <c r="AO76" s="3">
        <v>45960</v>
      </c>
      <c r="AP76" s="3">
        <v>45960</v>
      </c>
      <c r="AQ76" s="3">
        <v>45956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1">
        <v>0</v>
      </c>
      <c r="AX76" s="2" t="s">
        <v>64</v>
      </c>
      <c r="AY76" s="2" t="s">
        <v>70</v>
      </c>
      <c r="AZ76" s="2" t="s">
        <v>347</v>
      </c>
      <c r="BA76" s="2">
        <v>0</v>
      </c>
      <c r="BB76" s="2">
        <v>0</v>
      </c>
      <c r="BC76" s="2">
        <v>0</v>
      </c>
      <c r="BD76" s="1" t="s">
        <v>101</v>
      </c>
      <c r="BE76" s="56">
        <v>0</v>
      </c>
    </row>
    <row r="77" spans="1:57" ht="27.75" customHeight="1" x14ac:dyDescent="0.45">
      <c r="A77" s="3">
        <v>45951</v>
      </c>
      <c r="B77" s="14" t="s">
        <v>675</v>
      </c>
      <c r="C77" s="9" t="s">
        <v>136</v>
      </c>
      <c r="D77" s="13" t="s">
        <v>281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188</v>
      </c>
      <c r="M77" s="84">
        <f t="shared" si="1"/>
        <v>780</v>
      </c>
      <c r="N77" s="10" t="s">
        <v>62</v>
      </c>
      <c r="O77" s="9">
        <v>0</v>
      </c>
      <c r="P77" s="9">
        <v>0</v>
      </c>
      <c r="Q77" s="10">
        <v>0</v>
      </c>
      <c r="R77" s="10">
        <v>0</v>
      </c>
      <c r="S77" s="10">
        <v>0</v>
      </c>
      <c r="T77" s="9" t="s">
        <v>106</v>
      </c>
      <c r="U77" s="12">
        <v>45961</v>
      </c>
      <c r="V77" s="11">
        <v>10000</v>
      </c>
      <c r="W77" s="10">
        <v>0</v>
      </c>
      <c r="X77" s="10">
        <v>10000</v>
      </c>
      <c r="Y77" s="10">
        <v>11115</v>
      </c>
      <c r="Z77" s="10">
        <v>0</v>
      </c>
      <c r="AA77" s="9" t="s">
        <v>81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 t="s">
        <v>202</v>
      </c>
      <c r="AH77" s="1" t="s">
        <v>114</v>
      </c>
      <c r="AI77" s="1" t="s">
        <v>74</v>
      </c>
      <c r="AJ77" s="1">
        <v>2</v>
      </c>
      <c r="AK77" s="3">
        <v>45961</v>
      </c>
      <c r="AL77" s="3">
        <v>0</v>
      </c>
      <c r="AM77" s="3">
        <v>45952</v>
      </c>
      <c r="AN77" s="3">
        <v>45959</v>
      </c>
      <c r="AO77" s="3">
        <v>45960</v>
      </c>
      <c r="AP77" s="3">
        <v>45960</v>
      </c>
      <c r="AQ77" s="3">
        <v>45956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1">
        <v>0</v>
      </c>
      <c r="AX77" s="2" t="s">
        <v>64</v>
      </c>
      <c r="AY77" s="2" t="s">
        <v>70</v>
      </c>
      <c r="AZ77" s="2">
        <v>0</v>
      </c>
      <c r="BA77" s="2">
        <v>0</v>
      </c>
      <c r="BB77" s="2">
        <v>0</v>
      </c>
      <c r="BC77" s="2">
        <v>0</v>
      </c>
      <c r="BD77" s="1" t="s">
        <v>101</v>
      </c>
      <c r="BE77" s="56">
        <v>0</v>
      </c>
    </row>
    <row r="78" spans="1:57" ht="27.75" customHeight="1" x14ac:dyDescent="0.45">
      <c r="A78" s="3">
        <v>45919</v>
      </c>
      <c r="B78" s="14" t="s">
        <v>372</v>
      </c>
      <c r="C78" s="9" t="s">
        <v>136</v>
      </c>
      <c r="D78" s="13" t="s">
        <v>350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188</v>
      </c>
      <c r="M78" s="84">
        <f t="shared" si="1"/>
        <v>532.428</v>
      </c>
      <c r="N78" s="10" t="s">
        <v>62</v>
      </c>
      <c r="O78" s="9">
        <v>0</v>
      </c>
      <c r="P78" s="9">
        <v>0</v>
      </c>
      <c r="Q78" s="10">
        <v>0</v>
      </c>
      <c r="R78" s="10">
        <v>0</v>
      </c>
      <c r="S78" s="10">
        <v>0</v>
      </c>
      <c r="T78" s="9" t="s">
        <v>106</v>
      </c>
      <c r="U78" s="12">
        <v>45961</v>
      </c>
      <c r="V78" s="11">
        <v>6826</v>
      </c>
      <c r="W78" s="10">
        <v>5040</v>
      </c>
      <c r="X78" s="10">
        <v>1786</v>
      </c>
      <c r="Y78" s="10">
        <v>7540</v>
      </c>
      <c r="Z78" s="10">
        <v>0</v>
      </c>
      <c r="AA78" s="9" t="s">
        <v>81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 t="s">
        <v>202</v>
      </c>
      <c r="AH78" s="1" t="s">
        <v>114</v>
      </c>
      <c r="AI78" s="1" t="s">
        <v>74</v>
      </c>
      <c r="AJ78" s="1">
        <v>2</v>
      </c>
      <c r="AK78" s="3">
        <v>45961</v>
      </c>
      <c r="AL78" s="3">
        <v>0</v>
      </c>
      <c r="AM78" s="3">
        <v>45952</v>
      </c>
      <c r="AN78" s="3">
        <v>45959</v>
      </c>
      <c r="AO78" s="3">
        <v>45960</v>
      </c>
      <c r="AP78" s="3">
        <v>45960</v>
      </c>
      <c r="AQ78" s="3">
        <v>45956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1">
        <v>0</v>
      </c>
      <c r="AX78" s="2" t="s">
        <v>64</v>
      </c>
      <c r="AY78" s="2" t="s">
        <v>70</v>
      </c>
      <c r="AZ78" s="2">
        <v>0</v>
      </c>
      <c r="BA78" s="2">
        <v>0</v>
      </c>
      <c r="BB78" s="2">
        <v>0</v>
      </c>
      <c r="BC78" s="2">
        <v>0</v>
      </c>
      <c r="BD78" s="1" t="s">
        <v>101</v>
      </c>
      <c r="BE78" s="56">
        <v>0</v>
      </c>
    </row>
    <row r="79" spans="1:57" ht="27.75" customHeight="1" x14ac:dyDescent="0.45">
      <c r="A79" s="3">
        <v>45951</v>
      </c>
      <c r="B79" s="14" t="s">
        <v>676</v>
      </c>
      <c r="C79" s="9" t="s">
        <v>136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188</v>
      </c>
      <c r="M79" s="84">
        <f t="shared" si="1"/>
        <v>7020</v>
      </c>
      <c r="N79" s="10" t="s">
        <v>62</v>
      </c>
      <c r="O79" s="9">
        <v>0</v>
      </c>
      <c r="P79" s="9">
        <v>0</v>
      </c>
      <c r="Q79" s="10">
        <v>0</v>
      </c>
      <c r="R79" s="10">
        <v>0</v>
      </c>
      <c r="S79" s="10">
        <v>0</v>
      </c>
      <c r="T79" s="9" t="s">
        <v>106</v>
      </c>
      <c r="U79" s="12">
        <v>45961</v>
      </c>
      <c r="V79" s="11">
        <v>90000</v>
      </c>
      <c r="W79" s="10">
        <v>0</v>
      </c>
      <c r="X79" s="10">
        <v>90000</v>
      </c>
      <c r="Y79" s="10">
        <v>1839</v>
      </c>
      <c r="Z79" s="10">
        <v>92569.05</v>
      </c>
      <c r="AA79" s="9" t="s">
        <v>81</v>
      </c>
      <c r="AB79" s="8">
        <v>96989.222137500023</v>
      </c>
      <c r="AC79" s="8">
        <v>96989.222137500023</v>
      </c>
      <c r="AD79" s="8">
        <v>0</v>
      </c>
      <c r="AE79" s="8">
        <v>0</v>
      </c>
      <c r="AF79" s="8">
        <v>0</v>
      </c>
      <c r="AG79" s="8" t="s">
        <v>202</v>
      </c>
      <c r="AH79" s="1" t="s">
        <v>113</v>
      </c>
      <c r="AI79" s="1" t="s">
        <v>74</v>
      </c>
      <c r="AJ79" s="1">
        <v>2</v>
      </c>
      <c r="AK79" s="3">
        <v>45961</v>
      </c>
      <c r="AL79" s="3">
        <v>0</v>
      </c>
      <c r="AM79" s="3">
        <v>45952</v>
      </c>
      <c r="AN79" s="3">
        <v>45959</v>
      </c>
      <c r="AO79" s="3">
        <v>45960</v>
      </c>
      <c r="AP79" s="3">
        <v>45960</v>
      </c>
      <c r="AQ79" s="3">
        <v>45956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1">
        <v>0</v>
      </c>
      <c r="AX79" s="2" t="s">
        <v>64</v>
      </c>
      <c r="AY79" s="2" t="s">
        <v>70</v>
      </c>
      <c r="AZ79" s="2" t="s">
        <v>640</v>
      </c>
      <c r="BA79" s="2">
        <v>0</v>
      </c>
      <c r="BB79" s="2">
        <v>0</v>
      </c>
      <c r="BC79" s="2">
        <v>0</v>
      </c>
      <c r="BD79" s="1" t="s">
        <v>101</v>
      </c>
      <c r="BE79" s="56">
        <v>0</v>
      </c>
    </row>
    <row r="80" spans="1:57" ht="27.75" customHeight="1" x14ac:dyDescent="0.45">
      <c r="A80" s="3">
        <v>45919</v>
      </c>
      <c r="B80" s="14" t="s">
        <v>373</v>
      </c>
      <c r="C80" s="9" t="s">
        <v>136</v>
      </c>
      <c r="D80" s="13" t="s">
        <v>244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188</v>
      </c>
      <c r="M80" s="84">
        <f t="shared" si="1"/>
        <v>107.172</v>
      </c>
      <c r="N80" s="10" t="s">
        <v>62</v>
      </c>
      <c r="O80" s="9">
        <v>0</v>
      </c>
      <c r="P80" s="9">
        <v>0</v>
      </c>
      <c r="Q80" s="10">
        <v>0</v>
      </c>
      <c r="R80" s="10">
        <v>0</v>
      </c>
      <c r="S80" s="10">
        <v>0</v>
      </c>
      <c r="T80" s="9" t="s">
        <v>106</v>
      </c>
      <c r="U80" s="12">
        <v>45961</v>
      </c>
      <c r="V80" s="11">
        <v>1374</v>
      </c>
      <c r="W80" s="10">
        <v>0</v>
      </c>
      <c r="X80" s="10">
        <v>1374</v>
      </c>
      <c r="Y80" s="10">
        <v>0</v>
      </c>
      <c r="Z80" s="10">
        <v>1442.7</v>
      </c>
      <c r="AA80" s="9" t="s">
        <v>81</v>
      </c>
      <c r="AB80" s="8">
        <v>1439.6085000000003</v>
      </c>
      <c r="AC80" s="8">
        <v>1439.6085000000003</v>
      </c>
      <c r="AD80" s="8">
        <v>0</v>
      </c>
      <c r="AE80" s="8">
        <v>0</v>
      </c>
      <c r="AF80" s="8">
        <v>0</v>
      </c>
      <c r="AG80" s="8" t="s">
        <v>202</v>
      </c>
      <c r="AH80" s="1" t="s">
        <v>113</v>
      </c>
      <c r="AI80" s="1" t="s">
        <v>74</v>
      </c>
      <c r="AJ80" s="1">
        <v>2</v>
      </c>
      <c r="AK80" s="3">
        <v>45961</v>
      </c>
      <c r="AL80" s="3">
        <v>0</v>
      </c>
      <c r="AM80" s="3">
        <v>45952</v>
      </c>
      <c r="AN80" s="3">
        <v>45959</v>
      </c>
      <c r="AO80" s="3">
        <v>45960</v>
      </c>
      <c r="AP80" s="3">
        <v>45960</v>
      </c>
      <c r="AQ80" s="3">
        <v>45956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1">
        <v>0</v>
      </c>
      <c r="AX80" s="2" t="s">
        <v>64</v>
      </c>
      <c r="AY80" s="2" t="s">
        <v>70</v>
      </c>
      <c r="AZ80" s="2">
        <v>0</v>
      </c>
      <c r="BA80" s="2">
        <v>0</v>
      </c>
      <c r="BB80" s="2">
        <v>0</v>
      </c>
      <c r="BC80" s="2">
        <v>0</v>
      </c>
      <c r="BD80" s="1" t="s">
        <v>101</v>
      </c>
      <c r="BE80" s="56">
        <v>0</v>
      </c>
    </row>
    <row r="81" spans="1:57" ht="27.75" customHeight="1" x14ac:dyDescent="0.45">
      <c r="A81" s="3">
        <v>45951</v>
      </c>
      <c r="B81" s="14" t="s">
        <v>677</v>
      </c>
      <c r="C81" s="9" t="s">
        <v>136</v>
      </c>
      <c r="D81" s="13" t="s">
        <v>244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188</v>
      </c>
      <c r="M81" s="84">
        <f t="shared" si="1"/>
        <v>7020</v>
      </c>
      <c r="N81" s="10" t="s">
        <v>62</v>
      </c>
      <c r="O81" s="9">
        <v>0</v>
      </c>
      <c r="P81" s="9">
        <v>0</v>
      </c>
      <c r="Q81" s="10">
        <v>0</v>
      </c>
      <c r="R81" s="10">
        <v>0</v>
      </c>
      <c r="S81" s="10">
        <v>0</v>
      </c>
      <c r="T81" s="9" t="s">
        <v>106</v>
      </c>
      <c r="U81" s="12">
        <v>45961</v>
      </c>
      <c r="V81" s="11">
        <v>90000</v>
      </c>
      <c r="W81" s="10">
        <v>0</v>
      </c>
      <c r="X81" s="10">
        <v>90000</v>
      </c>
      <c r="Y81" s="10">
        <v>0</v>
      </c>
      <c r="Z81" s="10">
        <v>94500</v>
      </c>
      <c r="AA81" s="9" t="s">
        <v>81</v>
      </c>
      <c r="AB81" s="8">
        <v>94297.500000000015</v>
      </c>
      <c r="AC81" s="8">
        <v>39496</v>
      </c>
      <c r="AD81" s="8">
        <v>54801.500000000015</v>
      </c>
      <c r="AE81" s="8">
        <v>0</v>
      </c>
      <c r="AF81" s="8">
        <v>0</v>
      </c>
      <c r="AG81" s="8" t="s">
        <v>202</v>
      </c>
      <c r="AH81" s="1" t="s">
        <v>61</v>
      </c>
      <c r="AI81" s="1" t="s">
        <v>74</v>
      </c>
      <c r="AJ81" s="1">
        <v>2</v>
      </c>
      <c r="AK81" s="3">
        <v>45961</v>
      </c>
      <c r="AL81" s="3">
        <v>0</v>
      </c>
      <c r="AM81" s="3">
        <v>45952</v>
      </c>
      <c r="AN81" s="3">
        <v>45959</v>
      </c>
      <c r="AO81" s="3">
        <v>45960</v>
      </c>
      <c r="AP81" s="3">
        <v>45960</v>
      </c>
      <c r="AQ81" s="3">
        <v>45956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1">
        <v>0</v>
      </c>
      <c r="AX81" s="2" t="s">
        <v>64</v>
      </c>
      <c r="AY81" s="2" t="s">
        <v>70</v>
      </c>
      <c r="AZ81" s="2" t="s">
        <v>641</v>
      </c>
      <c r="BA81" s="2">
        <v>0</v>
      </c>
      <c r="BB81" s="2">
        <v>0</v>
      </c>
      <c r="BC81" s="2">
        <v>0</v>
      </c>
      <c r="BD81" s="1" t="s">
        <v>101</v>
      </c>
      <c r="BE81" s="56">
        <v>4189.2702222222233</v>
      </c>
    </row>
    <row r="82" spans="1:57" ht="27.75" customHeight="1" x14ac:dyDescent="0.45">
      <c r="A82" s="3">
        <v>45941</v>
      </c>
      <c r="B82" s="14" t="s">
        <v>555</v>
      </c>
      <c r="C82" s="9" t="s">
        <v>73</v>
      </c>
      <c r="D82" s="13" t="s">
        <v>556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90</v>
      </c>
      <c r="M82" s="84">
        <f t="shared" si="1"/>
        <v>360</v>
      </c>
      <c r="N82" s="10" t="s">
        <v>62</v>
      </c>
      <c r="O82" s="9">
        <v>0</v>
      </c>
      <c r="P82" s="9">
        <v>0</v>
      </c>
      <c r="Q82" s="10">
        <v>0</v>
      </c>
      <c r="R82" s="10">
        <v>0</v>
      </c>
      <c r="S82" s="10">
        <v>0</v>
      </c>
      <c r="T82" s="9" t="s">
        <v>300</v>
      </c>
      <c r="U82" s="12">
        <v>45954</v>
      </c>
      <c r="V82" s="11">
        <v>5000</v>
      </c>
      <c r="W82" s="10">
        <v>5000</v>
      </c>
      <c r="X82" s="10">
        <v>0</v>
      </c>
      <c r="Y82" s="10">
        <v>5400</v>
      </c>
      <c r="Z82" s="10">
        <v>0</v>
      </c>
      <c r="AA82" s="9" t="s">
        <v>81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1" t="s">
        <v>113</v>
      </c>
      <c r="AI82" s="1" t="s">
        <v>74</v>
      </c>
      <c r="AJ82" s="1">
        <v>2</v>
      </c>
      <c r="AK82" s="3">
        <v>45954</v>
      </c>
      <c r="AL82" s="3">
        <v>0</v>
      </c>
      <c r="AM82" s="3">
        <v>45945</v>
      </c>
      <c r="AN82" s="3">
        <v>45952</v>
      </c>
      <c r="AO82" s="3">
        <v>45953</v>
      </c>
      <c r="AP82" s="3">
        <v>45953</v>
      </c>
      <c r="AQ82" s="3">
        <v>45949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1">
        <v>0</v>
      </c>
      <c r="AX82" s="2" t="s">
        <v>64</v>
      </c>
      <c r="AY82" s="2">
        <v>0</v>
      </c>
      <c r="AZ82" s="2" t="s">
        <v>299</v>
      </c>
      <c r="BA82" s="2">
        <v>0</v>
      </c>
      <c r="BB82" s="2">
        <v>0</v>
      </c>
      <c r="BC82" s="2">
        <v>0</v>
      </c>
      <c r="BD82" s="1" t="s">
        <v>101</v>
      </c>
      <c r="BE82" s="56">
        <v>0</v>
      </c>
    </row>
    <row r="83" spans="1:57" ht="27.75" customHeight="1" x14ac:dyDescent="0.45">
      <c r="A83" s="3">
        <v>45941</v>
      </c>
      <c r="B83" s="14" t="s">
        <v>555</v>
      </c>
      <c r="C83" s="9" t="s">
        <v>73</v>
      </c>
      <c r="D83" s="13" t="s">
        <v>557</v>
      </c>
      <c r="E83" s="9">
        <v>20</v>
      </c>
      <c r="F83" s="9">
        <v>32</v>
      </c>
      <c r="G83" s="9" t="s">
        <v>60</v>
      </c>
      <c r="H83" s="9">
        <v>0</v>
      </c>
      <c r="I83" s="9">
        <v>72</v>
      </c>
      <c r="J83" s="9" t="s">
        <v>57</v>
      </c>
      <c r="K83" s="9">
        <v>5</v>
      </c>
      <c r="L83" s="9" t="s">
        <v>90</v>
      </c>
      <c r="M83" s="84">
        <f t="shared" si="1"/>
        <v>720</v>
      </c>
      <c r="N83" s="10" t="s">
        <v>62</v>
      </c>
      <c r="O83" s="9">
        <v>0</v>
      </c>
      <c r="P83" s="9">
        <v>0</v>
      </c>
      <c r="Q83" s="10">
        <v>0</v>
      </c>
      <c r="R83" s="10">
        <v>0</v>
      </c>
      <c r="S83" s="10">
        <v>0</v>
      </c>
      <c r="T83" s="9" t="s">
        <v>300</v>
      </c>
      <c r="U83" s="12">
        <v>45954</v>
      </c>
      <c r="V83" s="11">
        <v>10000</v>
      </c>
      <c r="W83" s="10">
        <v>10000</v>
      </c>
      <c r="X83" s="10">
        <v>0</v>
      </c>
      <c r="Y83" s="10">
        <v>10500</v>
      </c>
      <c r="Z83" s="10">
        <v>0</v>
      </c>
      <c r="AA83" s="9" t="s">
        <v>81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1" t="s">
        <v>113</v>
      </c>
      <c r="AI83" s="1" t="s">
        <v>74</v>
      </c>
      <c r="AJ83" s="1">
        <v>2</v>
      </c>
      <c r="AK83" s="3">
        <v>45954</v>
      </c>
      <c r="AL83" s="3">
        <v>0</v>
      </c>
      <c r="AM83" s="3">
        <v>45945</v>
      </c>
      <c r="AN83" s="3">
        <v>45952</v>
      </c>
      <c r="AO83" s="3">
        <v>45953</v>
      </c>
      <c r="AP83" s="3">
        <v>45953</v>
      </c>
      <c r="AQ83" s="3">
        <v>45949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1">
        <v>0</v>
      </c>
      <c r="AX83" s="2" t="s">
        <v>64</v>
      </c>
      <c r="AY83" s="2">
        <v>0</v>
      </c>
      <c r="AZ83" s="2" t="s">
        <v>299</v>
      </c>
      <c r="BA83" s="2">
        <v>0</v>
      </c>
      <c r="BB83" s="2">
        <v>0</v>
      </c>
      <c r="BC83" s="2">
        <v>0</v>
      </c>
      <c r="BD83" s="1" t="s">
        <v>101</v>
      </c>
      <c r="BE83" s="56">
        <v>0</v>
      </c>
    </row>
    <row r="84" spans="1:57" ht="27.75" customHeight="1" x14ac:dyDescent="0.45">
      <c r="A84" s="3">
        <v>45945</v>
      </c>
      <c r="B84" s="14" t="s">
        <v>580</v>
      </c>
      <c r="C84" s="9" t="s">
        <v>196</v>
      </c>
      <c r="D84" s="13" t="s">
        <v>567</v>
      </c>
      <c r="E84" s="9">
        <v>21</v>
      </c>
      <c r="F84" s="9">
        <v>34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91</v>
      </c>
      <c r="M84" s="84">
        <f t="shared" si="1"/>
        <v>1200</v>
      </c>
      <c r="N84" s="10">
        <v>22</v>
      </c>
      <c r="O84" s="9">
        <v>36</v>
      </c>
      <c r="P84" s="9">
        <v>40</v>
      </c>
      <c r="Q84" s="10">
        <v>0</v>
      </c>
      <c r="R84" s="10">
        <v>0</v>
      </c>
      <c r="S84" s="10">
        <v>0</v>
      </c>
      <c r="T84" s="9" t="s">
        <v>67</v>
      </c>
      <c r="U84" s="12">
        <v>45954</v>
      </c>
      <c r="V84" s="11">
        <v>20000</v>
      </c>
      <c r="W84" s="10">
        <v>20000</v>
      </c>
      <c r="X84" s="10">
        <v>0</v>
      </c>
      <c r="Y84" s="10">
        <v>20968</v>
      </c>
      <c r="Z84" s="10">
        <v>0</v>
      </c>
      <c r="AA84" s="9" t="s">
        <v>127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1" t="s">
        <v>113</v>
      </c>
      <c r="AI84" s="1" t="s">
        <v>72</v>
      </c>
      <c r="AJ84" s="1">
        <v>3</v>
      </c>
      <c r="AK84" s="3">
        <v>45954</v>
      </c>
      <c r="AL84" s="3">
        <v>0</v>
      </c>
      <c r="AM84" s="3">
        <v>45944</v>
      </c>
      <c r="AN84" s="3">
        <v>45951</v>
      </c>
      <c r="AO84" s="3">
        <v>45952</v>
      </c>
      <c r="AP84" s="3">
        <v>45952</v>
      </c>
      <c r="AQ84" s="3">
        <v>45949</v>
      </c>
      <c r="AR84" s="3">
        <v>45953</v>
      </c>
      <c r="AS84" s="3">
        <v>0</v>
      </c>
      <c r="AT84" s="3">
        <v>0</v>
      </c>
      <c r="AU84" s="3">
        <v>0</v>
      </c>
      <c r="AV84" s="3">
        <v>0</v>
      </c>
      <c r="AW84" s="1">
        <v>0</v>
      </c>
      <c r="AX84" s="2" t="s">
        <v>64</v>
      </c>
      <c r="AY84" s="2" t="s">
        <v>65</v>
      </c>
      <c r="AZ84" s="2" t="s">
        <v>678</v>
      </c>
      <c r="BA84" s="2">
        <v>0</v>
      </c>
      <c r="BB84" s="2">
        <v>0</v>
      </c>
      <c r="BC84" s="2">
        <v>0</v>
      </c>
      <c r="BD84" s="1" t="s">
        <v>102</v>
      </c>
      <c r="BE84" s="56">
        <v>0</v>
      </c>
    </row>
    <row r="85" spans="1:57" ht="27.75" customHeight="1" x14ac:dyDescent="0.45">
      <c r="A85" s="3">
        <v>45933</v>
      </c>
      <c r="B85" s="14" t="s">
        <v>488</v>
      </c>
      <c r="C85" s="9" t="s">
        <v>456</v>
      </c>
      <c r="D85" s="13" t="s">
        <v>457</v>
      </c>
      <c r="E85" s="9">
        <v>21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84">
        <f t="shared" si="1"/>
        <v>500</v>
      </c>
      <c r="N85" s="10" t="s">
        <v>62</v>
      </c>
      <c r="O85" s="9">
        <v>0</v>
      </c>
      <c r="P85" s="9">
        <v>0</v>
      </c>
      <c r="Q85" s="10">
        <v>0</v>
      </c>
      <c r="R85" s="10">
        <v>0</v>
      </c>
      <c r="S85" s="10">
        <v>0</v>
      </c>
      <c r="T85" s="9" t="s">
        <v>71</v>
      </c>
      <c r="U85" s="12">
        <v>45960</v>
      </c>
      <c r="V85" s="11">
        <v>5000</v>
      </c>
      <c r="W85" s="10">
        <v>4737</v>
      </c>
      <c r="X85" s="10">
        <v>263</v>
      </c>
      <c r="Y85" s="10">
        <v>5200</v>
      </c>
      <c r="Z85" s="10">
        <v>0</v>
      </c>
      <c r="AA85" s="9" t="s">
        <v>118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1" t="s">
        <v>114</v>
      </c>
      <c r="AI85" s="1" t="s">
        <v>68</v>
      </c>
      <c r="AJ85" s="1">
        <v>4</v>
      </c>
      <c r="AK85" s="3">
        <v>45960</v>
      </c>
      <c r="AL85" s="3">
        <v>45956</v>
      </c>
      <c r="AM85" s="3">
        <v>45950</v>
      </c>
      <c r="AN85" s="3">
        <v>45957</v>
      </c>
      <c r="AO85" s="3">
        <v>45958</v>
      </c>
      <c r="AP85" s="3">
        <v>45958</v>
      </c>
      <c r="AQ85" s="3">
        <v>45955</v>
      </c>
      <c r="AR85" s="3">
        <v>45959</v>
      </c>
      <c r="AS85" s="3">
        <v>0</v>
      </c>
      <c r="AT85" s="3">
        <v>0</v>
      </c>
      <c r="AU85" s="3">
        <v>0</v>
      </c>
      <c r="AV85" s="3">
        <v>0</v>
      </c>
      <c r="AW85" s="1">
        <v>0</v>
      </c>
      <c r="AX85" s="2" t="s">
        <v>69</v>
      </c>
      <c r="AY85" s="2" t="s">
        <v>70</v>
      </c>
      <c r="AZ85" s="2" t="s">
        <v>129</v>
      </c>
      <c r="BA85" s="2">
        <v>0</v>
      </c>
      <c r="BB85" s="2">
        <v>0</v>
      </c>
      <c r="BC85" s="2">
        <v>0</v>
      </c>
      <c r="BD85" s="1" t="s">
        <v>119</v>
      </c>
      <c r="BE85" s="56">
        <v>0</v>
      </c>
    </row>
    <row r="86" spans="1:57" ht="27.75" customHeight="1" x14ac:dyDescent="0.45">
      <c r="A86" s="3">
        <v>45933</v>
      </c>
      <c r="B86" s="14" t="s">
        <v>511</v>
      </c>
      <c r="C86" s="9" t="s">
        <v>79</v>
      </c>
      <c r="D86" s="13" t="s">
        <v>490</v>
      </c>
      <c r="E86" s="9">
        <v>21</v>
      </c>
      <c r="F86" s="9">
        <v>38</v>
      </c>
      <c r="G86" s="9" t="s">
        <v>60</v>
      </c>
      <c r="H86" s="9" t="s">
        <v>76</v>
      </c>
      <c r="I86" s="9">
        <v>102</v>
      </c>
      <c r="J86" s="9" t="s">
        <v>57</v>
      </c>
      <c r="K86" s="9">
        <v>5</v>
      </c>
      <c r="L86" s="9" t="s">
        <v>90</v>
      </c>
      <c r="M86" s="84">
        <f t="shared" si="1"/>
        <v>306</v>
      </c>
      <c r="N86" s="10">
        <v>22</v>
      </c>
      <c r="O86" s="9">
        <v>40</v>
      </c>
      <c r="P86" s="9">
        <v>40</v>
      </c>
      <c r="Q86" s="10">
        <v>65.13122457599998</v>
      </c>
      <c r="R86" s="10">
        <v>0</v>
      </c>
      <c r="S86" s="10">
        <v>65.13122457599998</v>
      </c>
      <c r="T86" s="9" t="s">
        <v>67</v>
      </c>
      <c r="U86" s="12">
        <v>45958</v>
      </c>
      <c r="V86" s="11">
        <v>3000</v>
      </c>
      <c r="W86" s="10">
        <v>0</v>
      </c>
      <c r="X86" s="10">
        <v>3000</v>
      </c>
      <c r="Y86" s="10">
        <v>0</v>
      </c>
      <c r="Z86" s="10">
        <v>3150</v>
      </c>
      <c r="AA86" s="9" t="s">
        <v>118</v>
      </c>
      <c r="AB86" s="8">
        <v>3310.89</v>
      </c>
      <c r="AC86" s="8">
        <v>3310.89</v>
      </c>
      <c r="AD86" s="8">
        <v>0</v>
      </c>
      <c r="AE86" s="8">
        <v>3310.89</v>
      </c>
      <c r="AF86" s="8">
        <v>0</v>
      </c>
      <c r="AG86" s="8">
        <v>0</v>
      </c>
      <c r="AH86" s="1" t="s">
        <v>114</v>
      </c>
      <c r="AI86" s="1" t="s">
        <v>68</v>
      </c>
      <c r="AJ86" s="1">
        <v>4</v>
      </c>
      <c r="AK86" s="3">
        <v>45958</v>
      </c>
      <c r="AL86" s="3">
        <v>45954</v>
      </c>
      <c r="AM86" s="3">
        <v>45948</v>
      </c>
      <c r="AN86" s="3">
        <v>45955</v>
      </c>
      <c r="AO86" s="3">
        <v>45956</v>
      </c>
      <c r="AP86" s="3">
        <v>45956</v>
      </c>
      <c r="AQ86" s="3">
        <v>45953</v>
      </c>
      <c r="AR86" s="3">
        <v>45957</v>
      </c>
      <c r="AS86" s="3">
        <v>0</v>
      </c>
      <c r="AT86" s="3">
        <v>0</v>
      </c>
      <c r="AU86" s="3">
        <v>0</v>
      </c>
      <c r="AV86" s="3">
        <v>0</v>
      </c>
      <c r="AW86" s="1">
        <v>0</v>
      </c>
      <c r="AX86" s="2" t="s">
        <v>69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1" t="s">
        <v>119</v>
      </c>
      <c r="BE86" s="56">
        <v>0</v>
      </c>
    </row>
    <row r="87" spans="1:57" ht="27.75" customHeight="1" x14ac:dyDescent="0.45">
      <c r="A87" s="3">
        <v>45952</v>
      </c>
      <c r="B87" s="14" t="s">
        <v>126</v>
      </c>
      <c r="C87" s="9" t="s">
        <v>679</v>
      </c>
      <c r="D87" s="13" t="s">
        <v>643</v>
      </c>
      <c r="E87" s="9">
        <v>21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84">
        <f t="shared" si="1"/>
        <v>1000</v>
      </c>
      <c r="N87" s="10">
        <v>22</v>
      </c>
      <c r="O87" s="9">
        <v>40</v>
      </c>
      <c r="P87" s="9">
        <v>40</v>
      </c>
      <c r="Q87" s="10">
        <v>217.10408191999997</v>
      </c>
      <c r="R87" s="10">
        <v>0</v>
      </c>
      <c r="S87" s="10">
        <v>217.10408191999997</v>
      </c>
      <c r="T87" s="9" t="s">
        <v>71</v>
      </c>
      <c r="U87" s="12">
        <v>45961</v>
      </c>
      <c r="V87" s="11">
        <v>10000</v>
      </c>
      <c r="W87" s="10">
        <v>0</v>
      </c>
      <c r="X87" s="10">
        <v>10000</v>
      </c>
      <c r="Y87" s="10">
        <v>0</v>
      </c>
      <c r="Z87" s="10">
        <v>10500</v>
      </c>
      <c r="AA87" s="9" t="s">
        <v>118</v>
      </c>
      <c r="AB87" s="8">
        <v>10756.900000000001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8">
        <v>0</v>
      </c>
      <c r="AH87" s="1" t="s">
        <v>114</v>
      </c>
      <c r="AI87" s="1" t="s">
        <v>68</v>
      </c>
      <c r="AJ87" s="1">
        <v>4</v>
      </c>
      <c r="AK87" s="3">
        <v>45961</v>
      </c>
      <c r="AL87" s="3">
        <v>45957</v>
      </c>
      <c r="AM87" s="3">
        <v>45951</v>
      </c>
      <c r="AN87" s="3">
        <v>45958</v>
      </c>
      <c r="AO87" s="3">
        <v>45959</v>
      </c>
      <c r="AP87" s="3">
        <v>45959</v>
      </c>
      <c r="AQ87" s="3">
        <v>45956</v>
      </c>
      <c r="AR87" s="3">
        <v>45960</v>
      </c>
      <c r="AS87" s="3">
        <v>0</v>
      </c>
      <c r="AT87" s="3">
        <v>0</v>
      </c>
      <c r="AU87" s="3">
        <v>0</v>
      </c>
      <c r="AV87" s="3">
        <v>0</v>
      </c>
      <c r="AW87" s="1">
        <v>0</v>
      </c>
      <c r="AX87" s="2" t="s">
        <v>69</v>
      </c>
      <c r="AY87" s="2" t="s">
        <v>65</v>
      </c>
      <c r="AZ87" s="2">
        <v>0</v>
      </c>
      <c r="BA87" s="2">
        <v>0</v>
      </c>
      <c r="BB87" s="2">
        <v>0</v>
      </c>
      <c r="BC87" s="2">
        <v>0</v>
      </c>
      <c r="BD87" s="1" t="s">
        <v>119</v>
      </c>
      <c r="BE87" s="56">
        <v>0</v>
      </c>
    </row>
    <row r="88" spans="1:57" ht="27.75" customHeight="1" x14ac:dyDescent="0.45">
      <c r="A88" s="3">
        <v>45953</v>
      </c>
      <c r="B88" s="14" t="s">
        <v>126</v>
      </c>
      <c r="C88" s="9" t="s">
        <v>243</v>
      </c>
      <c r="D88" s="13" t="s">
        <v>680</v>
      </c>
      <c r="E88" s="9">
        <v>21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84">
        <f t="shared" si="1"/>
        <v>3000</v>
      </c>
      <c r="N88" s="10" t="s">
        <v>62</v>
      </c>
      <c r="O88" s="9">
        <v>0</v>
      </c>
      <c r="P88" s="9">
        <v>0</v>
      </c>
      <c r="Q88" s="10">
        <v>0</v>
      </c>
      <c r="R88" s="10">
        <v>0</v>
      </c>
      <c r="S88" s="10">
        <v>0</v>
      </c>
      <c r="T88" s="9" t="s">
        <v>67</v>
      </c>
      <c r="U88" s="12">
        <v>45961</v>
      </c>
      <c r="V88" s="11">
        <v>30000</v>
      </c>
      <c r="W88" s="10">
        <v>0</v>
      </c>
      <c r="X88" s="10">
        <v>30000</v>
      </c>
      <c r="Y88" s="10">
        <v>0</v>
      </c>
      <c r="Z88" s="10">
        <v>31500</v>
      </c>
      <c r="AA88" s="9" t="s">
        <v>118</v>
      </c>
      <c r="AB88" s="8">
        <v>32270.700000000004</v>
      </c>
      <c r="AC88" s="8">
        <v>32270.700000000004</v>
      </c>
      <c r="AD88" s="8">
        <v>0</v>
      </c>
      <c r="AE88" s="8">
        <v>32270.700000000004</v>
      </c>
      <c r="AF88" s="8">
        <v>0</v>
      </c>
      <c r="AG88" s="8">
        <v>0</v>
      </c>
      <c r="AH88" s="1" t="s">
        <v>114</v>
      </c>
      <c r="AI88" s="1" t="s">
        <v>68</v>
      </c>
      <c r="AJ88" s="1">
        <v>4</v>
      </c>
      <c r="AK88" s="3">
        <v>45961</v>
      </c>
      <c r="AL88" s="3">
        <v>45957</v>
      </c>
      <c r="AM88" s="3">
        <v>45951</v>
      </c>
      <c r="AN88" s="3">
        <v>45958</v>
      </c>
      <c r="AO88" s="3">
        <v>45959</v>
      </c>
      <c r="AP88" s="3">
        <v>45959</v>
      </c>
      <c r="AQ88" s="3">
        <v>45956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1">
        <v>0</v>
      </c>
      <c r="AX88" s="2" t="s">
        <v>69</v>
      </c>
      <c r="AY88" s="2" t="s">
        <v>65</v>
      </c>
      <c r="AZ88" s="2">
        <v>0</v>
      </c>
      <c r="BA88" s="2">
        <v>0</v>
      </c>
      <c r="BB88" s="2">
        <v>0</v>
      </c>
      <c r="BC88" s="2">
        <v>0</v>
      </c>
      <c r="BD88" s="1" t="s">
        <v>119</v>
      </c>
      <c r="BE88" s="56">
        <v>0</v>
      </c>
    </row>
    <row r="89" spans="1:57" ht="27.75" customHeight="1" x14ac:dyDescent="0.45">
      <c r="A89" s="3">
        <v>45953</v>
      </c>
      <c r="B89" s="14" t="s">
        <v>126</v>
      </c>
      <c r="C89" s="9" t="s">
        <v>243</v>
      </c>
      <c r="D89" s="13" t="s">
        <v>388</v>
      </c>
      <c r="E89" s="9">
        <v>21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84">
        <f t="shared" si="1"/>
        <v>5000</v>
      </c>
      <c r="N89" s="10" t="s">
        <v>62</v>
      </c>
      <c r="O89" s="9">
        <v>0</v>
      </c>
      <c r="P89" s="9">
        <v>0</v>
      </c>
      <c r="Q89" s="10">
        <v>0</v>
      </c>
      <c r="R89" s="10">
        <v>0</v>
      </c>
      <c r="S89" s="10">
        <v>0</v>
      </c>
      <c r="T89" s="9" t="s">
        <v>67</v>
      </c>
      <c r="U89" s="12">
        <v>45961</v>
      </c>
      <c r="V89" s="11">
        <v>50000</v>
      </c>
      <c r="W89" s="10">
        <v>0</v>
      </c>
      <c r="X89" s="10">
        <v>50000</v>
      </c>
      <c r="Y89" s="10">
        <v>0</v>
      </c>
      <c r="Z89" s="10">
        <v>52500</v>
      </c>
      <c r="AA89" s="9" t="s">
        <v>118</v>
      </c>
      <c r="AB89" s="8">
        <v>53784.500000000007</v>
      </c>
      <c r="AC89" s="8">
        <v>53784.500000000007</v>
      </c>
      <c r="AD89" s="8">
        <v>0</v>
      </c>
      <c r="AE89" s="8">
        <v>53784.500000000007</v>
      </c>
      <c r="AF89" s="8">
        <v>0</v>
      </c>
      <c r="AG89" s="8">
        <v>0</v>
      </c>
      <c r="AH89" s="1" t="s">
        <v>61</v>
      </c>
      <c r="AI89" s="1" t="s">
        <v>68</v>
      </c>
      <c r="AJ89" s="1">
        <v>4</v>
      </c>
      <c r="AK89" s="3">
        <v>45961</v>
      </c>
      <c r="AL89" s="3">
        <v>45957</v>
      </c>
      <c r="AM89" s="3">
        <v>45951</v>
      </c>
      <c r="AN89" s="3">
        <v>45958</v>
      </c>
      <c r="AO89" s="3">
        <v>45959</v>
      </c>
      <c r="AP89" s="3">
        <v>45959</v>
      </c>
      <c r="AQ89" s="3">
        <v>45956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1">
        <v>0</v>
      </c>
      <c r="AX89" s="2" t="s">
        <v>69</v>
      </c>
      <c r="AY89" s="2" t="s">
        <v>65</v>
      </c>
      <c r="AZ89" s="2">
        <v>0</v>
      </c>
      <c r="BA89" s="2">
        <v>0</v>
      </c>
      <c r="BB89" s="2">
        <v>0</v>
      </c>
      <c r="BC89" s="2">
        <v>0</v>
      </c>
      <c r="BD89" s="1" t="s">
        <v>119</v>
      </c>
      <c r="BE89" s="56">
        <v>0</v>
      </c>
    </row>
    <row r="90" spans="1:57" ht="27.75" customHeight="1" x14ac:dyDescent="0.45">
      <c r="A90" s="3">
        <v>45948</v>
      </c>
      <c r="B90" s="14" t="s">
        <v>620</v>
      </c>
      <c r="C90" s="9" t="s">
        <v>601</v>
      </c>
      <c r="D90" s="13" t="s">
        <v>602</v>
      </c>
      <c r="E90" s="9">
        <v>23</v>
      </c>
      <c r="F90" s="9">
        <v>34</v>
      </c>
      <c r="G90" s="9" t="s">
        <v>568</v>
      </c>
      <c r="H90" s="9">
        <v>0</v>
      </c>
      <c r="I90" s="9">
        <v>68</v>
      </c>
      <c r="J90" s="9" t="s">
        <v>57</v>
      </c>
      <c r="K90" s="9">
        <v>5</v>
      </c>
      <c r="L90" s="9" t="s">
        <v>90</v>
      </c>
      <c r="M90" s="84">
        <f t="shared" si="1"/>
        <v>340</v>
      </c>
      <c r="N90" s="10" t="s">
        <v>62</v>
      </c>
      <c r="O90" s="9">
        <v>0</v>
      </c>
      <c r="P90" s="9">
        <v>0</v>
      </c>
      <c r="Q90" s="10">
        <v>0</v>
      </c>
      <c r="R90" s="10">
        <v>0</v>
      </c>
      <c r="S90" s="10">
        <v>0</v>
      </c>
      <c r="T90" s="9" t="s">
        <v>71</v>
      </c>
      <c r="U90" s="12">
        <v>45957</v>
      </c>
      <c r="V90" s="11">
        <v>5000</v>
      </c>
      <c r="W90" s="10">
        <v>0</v>
      </c>
      <c r="X90" s="10">
        <v>5000</v>
      </c>
      <c r="Y90" s="10">
        <v>0</v>
      </c>
      <c r="Z90" s="10">
        <v>5250</v>
      </c>
      <c r="AA90" s="9" t="s">
        <v>572</v>
      </c>
      <c r="AB90" s="8">
        <v>4959.3500000000004</v>
      </c>
      <c r="AC90" s="8">
        <v>4959.3500000000004</v>
      </c>
      <c r="AD90" s="8">
        <v>0</v>
      </c>
      <c r="AE90" s="8">
        <v>0</v>
      </c>
      <c r="AF90" s="8">
        <v>0</v>
      </c>
      <c r="AG90" s="8">
        <v>0</v>
      </c>
      <c r="AH90" s="1" t="s">
        <v>114</v>
      </c>
      <c r="AI90" s="1" t="s">
        <v>74</v>
      </c>
      <c r="AJ90" s="1">
        <v>2</v>
      </c>
      <c r="AK90" s="3">
        <v>45957</v>
      </c>
      <c r="AL90" s="3">
        <v>0</v>
      </c>
      <c r="AM90" s="3">
        <v>45948</v>
      </c>
      <c r="AN90" s="3">
        <v>45955</v>
      </c>
      <c r="AO90" s="3">
        <v>45956</v>
      </c>
      <c r="AP90" s="3">
        <v>45956</v>
      </c>
      <c r="AQ90" s="3">
        <v>45952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1">
        <v>0</v>
      </c>
      <c r="AX90" s="2" t="s">
        <v>64</v>
      </c>
      <c r="AY90" s="2" t="s">
        <v>70</v>
      </c>
      <c r="AZ90" s="2">
        <v>0</v>
      </c>
      <c r="BA90" s="2">
        <v>0</v>
      </c>
      <c r="BB90" s="2">
        <v>0</v>
      </c>
      <c r="BC90" s="2">
        <v>0</v>
      </c>
      <c r="BD90" s="1" t="s">
        <v>569</v>
      </c>
      <c r="BE90" s="56">
        <v>0</v>
      </c>
    </row>
    <row r="91" spans="1:57" ht="27.75" customHeight="1" x14ac:dyDescent="0.45">
      <c r="A91" s="3">
        <v>45948</v>
      </c>
      <c r="B91" s="14" t="s">
        <v>620</v>
      </c>
      <c r="C91" s="9" t="s">
        <v>601</v>
      </c>
      <c r="D91" s="13" t="s">
        <v>603</v>
      </c>
      <c r="E91" s="9">
        <v>23</v>
      </c>
      <c r="F91" s="9">
        <v>34</v>
      </c>
      <c r="G91" s="9" t="s">
        <v>568</v>
      </c>
      <c r="H91" s="9">
        <v>0</v>
      </c>
      <c r="I91" s="9">
        <v>68</v>
      </c>
      <c r="J91" s="9" t="s">
        <v>57</v>
      </c>
      <c r="K91" s="9">
        <v>5</v>
      </c>
      <c r="L91" s="9" t="s">
        <v>90</v>
      </c>
      <c r="M91" s="84">
        <f t="shared" si="1"/>
        <v>340</v>
      </c>
      <c r="N91" s="10" t="s">
        <v>62</v>
      </c>
      <c r="O91" s="9">
        <v>0</v>
      </c>
      <c r="P91" s="9">
        <v>0</v>
      </c>
      <c r="Q91" s="10">
        <v>0</v>
      </c>
      <c r="R91" s="10">
        <v>0</v>
      </c>
      <c r="S91" s="10">
        <v>0</v>
      </c>
      <c r="T91" s="9" t="s">
        <v>71</v>
      </c>
      <c r="U91" s="12">
        <v>45957</v>
      </c>
      <c r="V91" s="11">
        <v>5000</v>
      </c>
      <c r="W91" s="10">
        <v>0</v>
      </c>
      <c r="X91" s="10">
        <v>5000</v>
      </c>
      <c r="Y91" s="10">
        <v>0</v>
      </c>
      <c r="Z91" s="10">
        <v>5250</v>
      </c>
      <c r="AA91" s="9" t="s">
        <v>572</v>
      </c>
      <c r="AB91" s="8">
        <v>4959.3500000000004</v>
      </c>
      <c r="AC91" s="8">
        <v>4959.3500000000004</v>
      </c>
      <c r="AD91" s="8">
        <v>0</v>
      </c>
      <c r="AE91" s="8">
        <v>0</v>
      </c>
      <c r="AF91" s="8">
        <v>0</v>
      </c>
      <c r="AG91" s="8">
        <v>0</v>
      </c>
      <c r="AH91" s="1" t="s">
        <v>114</v>
      </c>
      <c r="AI91" s="1" t="s">
        <v>74</v>
      </c>
      <c r="AJ91" s="1">
        <v>2</v>
      </c>
      <c r="AK91" s="3">
        <v>45957</v>
      </c>
      <c r="AL91" s="3">
        <v>0</v>
      </c>
      <c r="AM91" s="3">
        <v>45948</v>
      </c>
      <c r="AN91" s="3">
        <v>45955</v>
      </c>
      <c r="AO91" s="3">
        <v>45956</v>
      </c>
      <c r="AP91" s="3">
        <v>45956</v>
      </c>
      <c r="AQ91" s="3">
        <v>45952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1">
        <v>0</v>
      </c>
      <c r="AX91" s="2" t="s">
        <v>64</v>
      </c>
      <c r="AY91" s="2" t="s">
        <v>70</v>
      </c>
      <c r="AZ91" s="2">
        <v>0</v>
      </c>
      <c r="BA91" s="2">
        <v>0</v>
      </c>
      <c r="BB91" s="2">
        <v>0</v>
      </c>
      <c r="BC91" s="2">
        <v>0</v>
      </c>
      <c r="BD91" s="1" t="s">
        <v>569</v>
      </c>
      <c r="BE91" s="56">
        <v>0</v>
      </c>
    </row>
    <row r="92" spans="1:57" ht="27.75" customHeight="1" x14ac:dyDescent="0.45">
      <c r="A92" s="3">
        <v>45948</v>
      </c>
      <c r="B92" s="14" t="s">
        <v>620</v>
      </c>
      <c r="C92" s="9" t="s">
        <v>601</v>
      </c>
      <c r="D92" s="13" t="s">
        <v>604</v>
      </c>
      <c r="E92" s="9">
        <v>23</v>
      </c>
      <c r="F92" s="9">
        <v>34</v>
      </c>
      <c r="G92" s="9" t="s">
        <v>568</v>
      </c>
      <c r="H92" s="9">
        <v>0</v>
      </c>
      <c r="I92" s="9">
        <v>68</v>
      </c>
      <c r="J92" s="9" t="s">
        <v>57</v>
      </c>
      <c r="K92" s="9">
        <v>5</v>
      </c>
      <c r="L92" s="9" t="s">
        <v>90</v>
      </c>
      <c r="M92" s="84">
        <f t="shared" si="1"/>
        <v>340</v>
      </c>
      <c r="N92" s="10" t="s">
        <v>62</v>
      </c>
      <c r="O92" s="9">
        <v>0</v>
      </c>
      <c r="P92" s="9">
        <v>0</v>
      </c>
      <c r="Q92" s="10">
        <v>0</v>
      </c>
      <c r="R92" s="10">
        <v>0</v>
      </c>
      <c r="S92" s="10">
        <v>0</v>
      </c>
      <c r="T92" s="9" t="s">
        <v>71</v>
      </c>
      <c r="U92" s="12">
        <v>45957</v>
      </c>
      <c r="V92" s="11">
        <v>5000</v>
      </c>
      <c r="W92" s="10">
        <v>0</v>
      </c>
      <c r="X92" s="10">
        <v>5000</v>
      </c>
      <c r="Y92" s="10">
        <v>0</v>
      </c>
      <c r="Z92" s="10">
        <v>5250</v>
      </c>
      <c r="AA92" s="9" t="s">
        <v>572</v>
      </c>
      <c r="AB92" s="8">
        <v>4959.3500000000004</v>
      </c>
      <c r="AC92" s="8">
        <v>4959.3500000000004</v>
      </c>
      <c r="AD92" s="8">
        <v>0</v>
      </c>
      <c r="AE92" s="8">
        <v>0</v>
      </c>
      <c r="AF92" s="8">
        <v>0</v>
      </c>
      <c r="AG92" s="8">
        <v>0</v>
      </c>
      <c r="AH92" s="1" t="s">
        <v>113</v>
      </c>
      <c r="AI92" s="1" t="s">
        <v>74</v>
      </c>
      <c r="AJ92" s="1">
        <v>2</v>
      </c>
      <c r="AK92" s="3">
        <v>45957</v>
      </c>
      <c r="AL92" s="3">
        <v>0</v>
      </c>
      <c r="AM92" s="3">
        <v>45948</v>
      </c>
      <c r="AN92" s="3">
        <v>45955</v>
      </c>
      <c r="AO92" s="3">
        <v>45956</v>
      </c>
      <c r="AP92" s="3">
        <v>45956</v>
      </c>
      <c r="AQ92" s="3">
        <v>45952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1">
        <v>0</v>
      </c>
      <c r="AX92" s="2" t="s">
        <v>64</v>
      </c>
      <c r="AY92" s="2" t="s">
        <v>70</v>
      </c>
      <c r="AZ92" s="2">
        <v>0</v>
      </c>
      <c r="BA92" s="2">
        <v>0</v>
      </c>
      <c r="BB92" s="2">
        <v>0</v>
      </c>
      <c r="BC92" s="2">
        <v>0</v>
      </c>
      <c r="BD92" s="1" t="s">
        <v>569</v>
      </c>
      <c r="BE92" s="56">
        <v>0</v>
      </c>
    </row>
    <row r="93" spans="1:57" ht="27.75" customHeight="1" x14ac:dyDescent="0.45">
      <c r="A93" s="3">
        <v>45948</v>
      </c>
      <c r="B93" s="14" t="s">
        <v>620</v>
      </c>
      <c r="C93" s="9" t="s">
        <v>601</v>
      </c>
      <c r="D93" s="13" t="s">
        <v>605</v>
      </c>
      <c r="E93" s="9">
        <v>23</v>
      </c>
      <c r="F93" s="9">
        <v>34</v>
      </c>
      <c r="G93" s="9" t="s">
        <v>568</v>
      </c>
      <c r="H93" s="9">
        <v>0</v>
      </c>
      <c r="I93" s="9">
        <v>68</v>
      </c>
      <c r="J93" s="9" t="s">
        <v>57</v>
      </c>
      <c r="K93" s="9">
        <v>5</v>
      </c>
      <c r="L93" s="9" t="s">
        <v>90</v>
      </c>
      <c r="M93" s="84">
        <f t="shared" si="1"/>
        <v>340</v>
      </c>
      <c r="N93" s="10" t="s">
        <v>62</v>
      </c>
      <c r="O93" s="9">
        <v>0</v>
      </c>
      <c r="P93" s="9">
        <v>0</v>
      </c>
      <c r="Q93" s="10">
        <v>0</v>
      </c>
      <c r="R93" s="10">
        <v>0</v>
      </c>
      <c r="S93" s="10">
        <v>0</v>
      </c>
      <c r="T93" s="9" t="s">
        <v>71</v>
      </c>
      <c r="U93" s="12">
        <v>45957</v>
      </c>
      <c r="V93" s="11">
        <v>5000</v>
      </c>
      <c r="W93" s="10">
        <v>0</v>
      </c>
      <c r="X93" s="10">
        <v>5000</v>
      </c>
      <c r="Y93" s="10">
        <v>0</v>
      </c>
      <c r="Z93" s="10">
        <v>5250</v>
      </c>
      <c r="AA93" s="9" t="s">
        <v>572</v>
      </c>
      <c r="AB93" s="8">
        <v>4959.3500000000004</v>
      </c>
      <c r="AC93" s="8">
        <v>2584</v>
      </c>
      <c r="AD93" s="8">
        <v>2375.3500000000004</v>
      </c>
      <c r="AE93" s="8">
        <v>0</v>
      </c>
      <c r="AF93" s="8">
        <v>0</v>
      </c>
      <c r="AG93" s="8">
        <v>0</v>
      </c>
      <c r="AH93" s="1" t="s">
        <v>114</v>
      </c>
      <c r="AI93" s="1" t="s">
        <v>74</v>
      </c>
      <c r="AJ93" s="1">
        <v>2</v>
      </c>
      <c r="AK93" s="3">
        <v>45957</v>
      </c>
      <c r="AL93" s="3">
        <v>0</v>
      </c>
      <c r="AM93" s="3">
        <v>45948</v>
      </c>
      <c r="AN93" s="3">
        <v>45955</v>
      </c>
      <c r="AO93" s="3">
        <v>45956</v>
      </c>
      <c r="AP93" s="3">
        <v>45956</v>
      </c>
      <c r="AQ93" s="3">
        <v>45952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1">
        <v>0</v>
      </c>
      <c r="AX93" s="2" t="s">
        <v>64</v>
      </c>
      <c r="AY93" s="2" t="s">
        <v>70</v>
      </c>
      <c r="AZ93" s="2">
        <v>0</v>
      </c>
      <c r="BA93" s="2">
        <v>0</v>
      </c>
      <c r="BB93" s="2">
        <v>0</v>
      </c>
      <c r="BC93" s="2">
        <v>0</v>
      </c>
      <c r="BD93" s="1" t="s">
        <v>569</v>
      </c>
      <c r="BE93" s="56">
        <v>191.68546644444447</v>
      </c>
    </row>
    <row r="94" spans="1:57" ht="27.75" customHeight="1" x14ac:dyDescent="0.45">
      <c r="A94" s="3">
        <v>45944</v>
      </c>
      <c r="B94" s="14" t="s">
        <v>582</v>
      </c>
      <c r="C94" s="9" t="s">
        <v>570</v>
      </c>
      <c r="D94" s="13" t="s">
        <v>571</v>
      </c>
      <c r="E94" s="9">
        <v>23</v>
      </c>
      <c r="F94" s="9">
        <v>34</v>
      </c>
      <c r="G94" s="9" t="s">
        <v>568</v>
      </c>
      <c r="H94" s="9">
        <v>0</v>
      </c>
      <c r="I94" s="9">
        <v>68</v>
      </c>
      <c r="J94" s="9" t="s">
        <v>57</v>
      </c>
      <c r="K94" s="9">
        <v>5</v>
      </c>
      <c r="L94" s="9" t="s">
        <v>90</v>
      </c>
      <c r="M94" s="84">
        <f t="shared" si="1"/>
        <v>340</v>
      </c>
      <c r="N94" s="10" t="s">
        <v>62</v>
      </c>
      <c r="O94" s="9">
        <v>0</v>
      </c>
      <c r="P94" s="9">
        <v>0</v>
      </c>
      <c r="Q94" s="10">
        <v>0</v>
      </c>
      <c r="R94" s="10">
        <v>0</v>
      </c>
      <c r="S94" s="10">
        <v>0</v>
      </c>
      <c r="T94" s="9" t="s">
        <v>71</v>
      </c>
      <c r="U94" s="12">
        <v>45961</v>
      </c>
      <c r="V94" s="11">
        <v>5000</v>
      </c>
      <c r="W94" s="10">
        <v>0</v>
      </c>
      <c r="X94" s="10">
        <v>5000</v>
      </c>
      <c r="Y94" s="10">
        <v>0</v>
      </c>
      <c r="Z94" s="10">
        <v>5250</v>
      </c>
      <c r="AA94" s="9" t="s">
        <v>572</v>
      </c>
      <c r="AB94" s="8">
        <v>4959.3500000000004</v>
      </c>
      <c r="AC94" s="8">
        <v>0</v>
      </c>
      <c r="AD94" s="8">
        <v>4959.3500000000004</v>
      </c>
      <c r="AE94" s="8">
        <v>0</v>
      </c>
      <c r="AF94" s="8">
        <v>0</v>
      </c>
      <c r="AG94" s="8">
        <v>0</v>
      </c>
      <c r="AH94" s="1" t="s">
        <v>114</v>
      </c>
      <c r="AI94" s="1" t="s">
        <v>74</v>
      </c>
      <c r="AJ94" s="1">
        <v>2</v>
      </c>
      <c r="AK94" s="3">
        <v>45961</v>
      </c>
      <c r="AL94" s="3">
        <v>0</v>
      </c>
      <c r="AM94" s="3">
        <v>45952</v>
      </c>
      <c r="AN94" s="3">
        <v>45959</v>
      </c>
      <c r="AO94" s="3">
        <v>45960</v>
      </c>
      <c r="AP94" s="3">
        <v>45960</v>
      </c>
      <c r="AQ94" s="3">
        <v>45956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1">
        <v>0</v>
      </c>
      <c r="AX94" s="2" t="s">
        <v>64</v>
      </c>
      <c r="AY94" s="2" t="s">
        <v>70</v>
      </c>
      <c r="AZ94" s="2">
        <v>0</v>
      </c>
      <c r="BA94" s="2">
        <v>0</v>
      </c>
      <c r="BB94" s="2">
        <v>0</v>
      </c>
      <c r="BC94" s="2">
        <v>0</v>
      </c>
      <c r="BD94" s="1" t="s">
        <v>569</v>
      </c>
      <c r="BE94" s="56">
        <v>400.2085242222222</v>
      </c>
    </row>
    <row r="95" spans="1:57" ht="27.75" customHeight="1" x14ac:dyDescent="0.45">
      <c r="A95" s="3">
        <v>45944</v>
      </c>
      <c r="B95" s="14" t="s">
        <v>583</v>
      </c>
      <c r="C95" s="9" t="s">
        <v>570</v>
      </c>
      <c r="D95" s="13" t="s">
        <v>573</v>
      </c>
      <c r="E95" s="9">
        <v>23</v>
      </c>
      <c r="F95" s="9">
        <v>34</v>
      </c>
      <c r="G95" s="9" t="s">
        <v>574</v>
      </c>
      <c r="H95" s="9">
        <v>0</v>
      </c>
      <c r="I95" s="9">
        <v>68</v>
      </c>
      <c r="J95" s="9" t="s">
        <v>57</v>
      </c>
      <c r="K95" s="9">
        <v>5</v>
      </c>
      <c r="L95" s="9" t="s">
        <v>90</v>
      </c>
      <c r="M95" s="84">
        <f t="shared" si="1"/>
        <v>340</v>
      </c>
      <c r="N95" s="10" t="s">
        <v>62</v>
      </c>
      <c r="O95" s="9">
        <v>0</v>
      </c>
      <c r="P95" s="9">
        <v>0</v>
      </c>
      <c r="Q95" s="10">
        <v>0</v>
      </c>
      <c r="R95" s="10">
        <v>0</v>
      </c>
      <c r="S95" s="10">
        <v>0</v>
      </c>
      <c r="T95" s="9" t="s">
        <v>71</v>
      </c>
      <c r="U95" s="12">
        <v>45961</v>
      </c>
      <c r="V95" s="11">
        <v>5000</v>
      </c>
      <c r="W95" s="10">
        <v>0</v>
      </c>
      <c r="X95" s="10">
        <v>5000</v>
      </c>
      <c r="Y95" s="10">
        <v>0</v>
      </c>
      <c r="Z95" s="10">
        <v>5250</v>
      </c>
      <c r="AA95" s="9" t="s">
        <v>575</v>
      </c>
      <c r="AB95" s="8">
        <v>4959.3500000000004</v>
      </c>
      <c r="AC95" s="8">
        <v>4959.3500000000004</v>
      </c>
      <c r="AD95" s="8">
        <v>0</v>
      </c>
      <c r="AE95" s="8">
        <v>0</v>
      </c>
      <c r="AF95" s="8">
        <v>0</v>
      </c>
      <c r="AG95" s="8">
        <v>0</v>
      </c>
      <c r="AH95" s="1" t="s">
        <v>113</v>
      </c>
      <c r="AI95" s="1" t="s">
        <v>74</v>
      </c>
      <c r="AJ95" s="1">
        <v>2</v>
      </c>
      <c r="AK95" s="3">
        <v>45961</v>
      </c>
      <c r="AL95" s="3">
        <v>0</v>
      </c>
      <c r="AM95" s="3">
        <v>45952</v>
      </c>
      <c r="AN95" s="3">
        <v>45959</v>
      </c>
      <c r="AO95" s="3">
        <v>45960</v>
      </c>
      <c r="AP95" s="3">
        <v>45960</v>
      </c>
      <c r="AQ95" s="3">
        <v>45956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1">
        <v>0</v>
      </c>
      <c r="AX95" s="2" t="s">
        <v>64</v>
      </c>
      <c r="AY95" s="2" t="s">
        <v>70</v>
      </c>
      <c r="AZ95" s="2">
        <v>0</v>
      </c>
      <c r="BA95" s="2">
        <v>0</v>
      </c>
      <c r="BB95" s="2">
        <v>0</v>
      </c>
      <c r="BC95" s="2">
        <v>0</v>
      </c>
      <c r="BD95" s="1" t="s">
        <v>569</v>
      </c>
      <c r="BE95" s="56">
        <v>0</v>
      </c>
    </row>
    <row r="96" spans="1:57" ht="27.75" customHeight="1" x14ac:dyDescent="0.45">
      <c r="A96" s="3">
        <v>45944</v>
      </c>
      <c r="B96" s="14" t="s">
        <v>583</v>
      </c>
      <c r="C96" s="9" t="s">
        <v>570</v>
      </c>
      <c r="D96" s="13" t="s">
        <v>576</v>
      </c>
      <c r="E96" s="9">
        <v>23</v>
      </c>
      <c r="F96" s="9">
        <v>34</v>
      </c>
      <c r="G96" s="9" t="s">
        <v>574</v>
      </c>
      <c r="H96" s="9">
        <v>0</v>
      </c>
      <c r="I96" s="9">
        <v>68</v>
      </c>
      <c r="J96" s="9" t="s">
        <v>57</v>
      </c>
      <c r="K96" s="9">
        <v>5</v>
      </c>
      <c r="L96" s="9" t="s">
        <v>90</v>
      </c>
      <c r="M96" s="84">
        <f t="shared" si="1"/>
        <v>204</v>
      </c>
      <c r="N96" s="10" t="s">
        <v>62</v>
      </c>
      <c r="O96" s="9">
        <v>0</v>
      </c>
      <c r="P96" s="9">
        <v>0</v>
      </c>
      <c r="Q96" s="10">
        <v>0</v>
      </c>
      <c r="R96" s="10">
        <v>0</v>
      </c>
      <c r="S96" s="10">
        <v>0</v>
      </c>
      <c r="T96" s="9" t="s">
        <v>71</v>
      </c>
      <c r="U96" s="12">
        <v>45961</v>
      </c>
      <c r="V96" s="11">
        <v>3000</v>
      </c>
      <c r="W96" s="10">
        <v>0</v>
      </c>
      <c r="X96" s="10">
        <v>3000</v>
      </c>
      <c r="Y96" s="10">
        <v>0</v>
      </c>
      <c r="Z96" s="10">
        <v>3150</v>
      </c>
      <c r="AA96" s="9" t="s">
        <v>575</v>
      </c>
      <c r="AB96" s="8">
        <v>2975.61</v>
      </c>
      <c r="AC96" s="8">
        <v>2975.61</v>
      </c>
      <c r="AD96" s="8">
        <v>0</v>
      </c>
      <c r="AE96" s="8">
        <v>0</v>
      </c>
      <c r="AF96" s="8">
        <v>0</v>
      </c>
      <c r="AG96" s="8">
        <v>0</v>
      </c>
      <c r="AH96" s="1" t="s">
        <v>113</v>
      </c>
      <c r="AI96" s="1" t="s">
        <v>74</v>
      </c>
      <c r="AJ96" s="1">
        <v>2</v>
      </c>
      <c r="AK96" s="3">
        <v>45961</v>
      </c>
      <c r="AL96" s="3">
        <v>0</v>
      </c>
      <c r="AM96" s="3">
        <v>45952</v>
      </c>
      <c r="AN96" s="3">
        <v>45959</v>
      </c>
      <c r="AO96" s="3">
        <v>45960</v>
      </c>
      <c r="AP96" s="3">
        <v>45960</v>
      </c>
      <c r="AQ96" s="3">
        <v>45956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1">
        <v>0</v>
      </c>
      <c r="AX96" s="2" t="s">
        <v>64</v>
      </c>
      <c r="AY96" s="2" t="s">
        <v>70</v>
      </c>
      <c r="AZ96" s="2">
        <v>0</v>
      </c>
      <c r="BA96" s="2">
        <v>0</v>
      </c>
      <c r="BB96" s="2">
        <v>0</v>
      </c>
      <c r="BC96" s="2">
        <v>0</v>
      </c>
      <c r="BD96" s="1" t="s">
        <v>569</v>
      </c>
      <c r="BE96" s="56">
        <v>0</v>
      </c>
    </row>
    <row r="97" spans="1:57" ht="27.75" customHeight="1" x14ac:dyDescent="0.45">
      <c r="A97" s="3">
        <v>45944</v>
      </c>
      <c r="B97" s="14" t="s">
        <v>583</v>
      </c>
      <c r="C97" s="9" t="s">
        <v>570</v>
      </c>
      <c r="D97" s="13" t="s">
        <v>577</v>
      </c>
      <c r="E97" s="9">
        <v>23</v>
      </c>
      <c r="F97" s="9">
        <v>34</v>
      </c>
      <c r="G97" s="9" t="s">
        <v>574</v>
      </c>
      <c r="H97" s="9">
        <v>0</v>
      </c>
      <c r="I97" s="9">
        <v>68</v>
      </c>
      <c r="J97" s="9" t="s">
        <v>57</v>
      </c>
      <c r="K97" s="9">
        <v>5</v>
      </c>
      <c r="L97" s="9" t="s">
        <v>90</v>
      </c>
      <c r="M97" s="84">
        <f t="shared" si="1"/>
        <v>340</v>
      </c>
      <c r="N97" s="10" t="s">
        <v>62</v>
      </c>
      <c r="O97" s="9">
        <v>0</v>
      </c>
      <c r="P97" s="9">
        <v>0</v>
      </c>
      <c r="Q97" s="10">
        <v>0</v>
      </c>
      <c r="R97" s="10">
        <v>0</v>
      </c>
      <c r="S97" s="10">
        <v>0</v>
      </c>
      <c r="T97" s="9" t="s">
        <v>71</v>
      </c>
      <c r="U97" s="12">
        <v>45961</v>
      </c>
      <c r="V97" s="11">
        <v>5000</v>
      </c>
      <c r="W97" s="10">
        <v>0</v>
      </c>
      <c r="X97" s="10">
        <v>5000</v>
      </c>
      <c r="Y97" s="10">
        <v>0</v>
      </c>
      <c r="Z97" s="10">
        <v>5250</v>
      </c>
      <c r="AA97" s="9" t="s">
        <v>575</v>
      </c>
      <c r="AB97" s="8">
        <v>4959.3500000000004</v>
      </c>
      <c r="AC97" s="8">
        <v>4959.3500000000004</v>
      </c>
      <c r="AD97" s="8">
        <v>0</v>
      </c>
      <c r="AE97" s="8">
        <v>0</v>
      </c>
      <c r="AF97" s="8">
        <v>0</v>
      </c>
      <c r="AG97" s="8">
        <v>0</v>
      </c>
      <c r="AH97" s="1" t="s">
        <v>114</v>
      </c>
      <c r="AI97" s="1" t="s">
        <v>74</v>
      </c>
      <c r="AJ97" s="1">
        <v>2</v>
      </c>
      <c r="AK97" s="3">
        <v>45961</v>
      </c>
      <c r="AL97" s="3">
        <v>0</v>
      </c>
      <c r="AM97" s="3">
        <v>45952</v>
      </c>
      <c r="AN97" s="3">
        <v>45959</v>
      </c>
      <c r="AO97" s="3">
        <v>45960</v>
      </c>
      <c r="AP97" s="3">
        <v>45960</v>
      </c>
      <c r="AQ97" s="3">
        <v>45956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1">
        <v>0</v>
      </c>
      <c r="AX97" s="2" t="s">
        <v>64</v>
      </c>
      <c r="AY97" s="2" t="s">
        <v>70</v>
      </c>
      <c r="AZ97" s="2">
        <v>0</v>
      </c>
      <c r="BA97" s="2">
        <v>0</v>
      </c>
      <c r="BB97" s="2">
        <v>0</v>
      </c>
      <c r="BC97" s="2">
        <v>0</v>
      </c>
      <c r="BD97" s="1" t="s">
        <v>569</v>
      </c>
      <c r="BE97" s="56">
        <v>0</v>
      </c>
    </row>
    <row r="98" spans="1:57" ht="27.75" customHeight="1" x14ac:dyDescent="0.45">
      <c r="A98" s="3">
        <v>45951</v>
      </c>
      <c r="B98" s="14" t="s">
        <v>644</v>
      </c>
      <c r="C98" s="9" t="s">
        <v>645</v>
      </c>
      <c r="D98" s="13" t="s">
        <v>646</v>
      </c>
      <c r="E98" s="9">
        <v>23</v>
      </c>
      <c r="F98" s="9">
        <v>37</v>
      </c>
      <c r="G98" s="9" t="s">
        <v>60</v>
      </c>
      <c r="H98" s="9">
        <v>0</v>
      </c>
      <c r="I98" s="9">
        <v>85</v>
      </c>
      <c r="J98" s="9" t="s">
        <v>57</v>
      </c>
      <c r="K98" s="9">
        <v>5</v>
      </c>
      <c r="L98" s="9" t="s">
        <v>90</v>
      </c>
      <c r="M98" s="84">
        <f t="shared" si="1"/>
        <v>1700</v>
      </c>
      <c r="N98" s="10" t="s">
        <v>62</v>
      </c>
      <c r="O98" s="9">
        <v>0</v>
      </c>
      <c r="P98" s="9">
        <v>0</v>
      </c>
      <c r="Q98" s="10">
        <v>0</v>
      </c>
      <c r="R98" s="10">
        <v>0</v>
      </c>
      <c r="S98" s="10">
        <v>0</v>
      </c>
      <c r="T98" s="9" t="s">
        <v>71</v>
      </c>
      <c r="U98" s="12">
        <v>45961</v>
      </c>
      <c r="V98" s="11">
        <v>20000</v>
      </c>
      <c r="W98" s="10">
        <v>0</v>
      </c>
      <c r="X98" s="10">
        <v>20000</v>
      </c>
      <c r="Y98" s="10">
        <v>0</v>
      </c>
      <c r="Z98" s="10">
        <v>21000</v>
      </c>
      <c r="AA98" s="9" t="s">
        <v>459</v>
      </c>
      <c r="AB98" s="8">
        <v>21513.800000000003</v>
      </c>
      <c r="AC98" s="8">
        <v>3620</v>
      </c>
      <c r="AD98" s="8">
        <v>17893.800000000003</v>
      </c>
      <c r="AE98" s="8">
        <v>0</v>
      </c>
      <c r="AF98" s="8">
        <v>0</v>
      </c>
      <c r="AG98" s="8">
        <v>0</v>
      </c>
      <c r="AH98" s="1" t="s">
        <v>113</v>
      </c>
      <c r="AI98" s="1" t="s">
        <v>74</v>
      </c>
      <c r="AJ98" s="1">
        <v>2</v>
      </c>
      <c r="AK98" s="3">
        <v>45961</v>
      </c>
      <c r="AL98" s="3">
        <v>0</v>
      </c>
      <c r="AM98" s="3">
        <v>45952</v>
      </c>
      <c r="AN98" s="3">
        <v>45959</v>
      </c>
      <c r="AO98" s="3">
        <v>45960</v>
      </c>
      <c r="AP98" s="3">
        <v>45960</v>
      </c>
      <c r="AQ98" s="3">
        <v>45956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1">
        <v>0</v>
      </c>
      <c r="AX98" s="2" t="s">
        <v>64</v>
      </c>
      <c r="AY98" s="2" t="s">
        <v>65</v>
      </c>
      <c r="AZ98" s="2" t="s">
        <v>647</v>
      </c>
      <c r="BA98" s="2">
        <v>0</v>
      </c>
      <c r="BB98" s="2">
        <v>0</v>
      </c>
      <c r="BC98" s="2">
        <v>0</v>
      </c>
      <c r="BD98" s="1" t="s">
        <v>461</v>
      </c>
      <c r="BE98" s="56">
        <v>1577.6367</v>
      </c>
    </row>
    <row r="99" spans="1:57" ht="27.75" customHeight="1" x14ac:dyDescent="0.45">
      <c r="A99" s="3">
        <v>45951</v>
      </c>
      <c r="B99" s="14" t="s">
        <v>648</v>
      </c>
      <c r="C99" s="9" t="s">
        <v>649</v>
      </c>
      <c r="D99" s="13" t="s">
        <v>650</v>
      </c>
      <c r="E99" s="9">
        <v>23</v>
      </c>
      <c r="F99" s="9">
        <v>37</v>
      </c>
      <c r="G99" s="9" t="s">
        <v>60</v>
      </c>
      <c r="H99" s="9">
        <v>0</v>
      </c>
      <c r="I99" s="9">
        <v>85</v>
      </c>
      <c r="J99" s="9" t="s">
        <v>57</v>
      </c>
      <c r="K99" s="9">
        <v>5</v>
      </c>
      <c r="L99" s="9" t="s">
        <v>90</v>
      </c>
      <c r="M99" s="84">
        <f t="shared" si="1"/>
        <v>425</v>
      </c>
      <c r="N99" s="10" t="s">
        <v>62</v>
      </c>
      <c r="O99" s="9">
        <v>0</v>
      </c>
      <c r="P99" s="9">
        <v>0</v>
      </c>
      <c r="Q99" s="10">
        <v>0</v>
      </c>
      <c r="R99" s="10">
        <v>0</v>
      </c>
      <c r="S99" s="10">
        <v>0</v>
      </c>
      <c r="T99" s="9" t="s">
        <v>71</v>
      </c>
      <c r="U99" s="12">
        <v>45961</v>
      </c>
      <c r="V99" s="11">
        <v>5000</v>
      </c>
      <c r="W99" s="10">
        <v>0</v>
      </c>
      <c r="X99" s="10">
        <v>5000</v>
      </c>
      <c r="Y99" s="10">
        <v>0</v>
      </c>
      <c r="Z99" s="10">
        <v>5250</v>
      </c>
      <c r="AA99" s="9" t="s">
        <v>459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8">
        <v>0</v>
      </c>
      <c r="AH99" s="1" t="s">
        <v>113</v>
      </c>
      <c r="AI99" s="1" t="s">
        <v>74</v>
      </c>
      <c r="AJ99" s="1">
        <v>2</v>
      </c>
      <c r="AK99" s="3">
        <v>45961</v>
      </c>
      <c r="AL99" s="3">
        <v>0</v>
      </c>
      <c r="AM99" s="3">
        <v>45952</v>
      </c>
      <c r="AN99" s="3">
        <v>45959</v>
      </c>
      <c r="AO99" s="3">
        <v>45960</v>
      </c>
      <c r="AP99" s="3">
        <v>45960</v>
      </c>
      <c r="AQ99" s="3">
        <v>45956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1">
        <v>0</v>
      </c>
      <c r="AX99" s="2" t="s">
        <v>64</v>
      </c>
      <c r="AY99" s="2" t="s">
        <v>65</v>
      </c>
      <c r="AZ99" s="2" t="s">
        <v>647</v>
      </c>
      <c r="BA99" s="2">
        <v>0</v>
      </c>
      <c r="BB99" s="2">
        <v>0</v>
      </c>
      <c r="BC99" s="2">
        <v>0</v>
      </c>
      <c r="BD99" s="1" t="s">
        <v>461</v>
      </c>
      <c r="BE99" s="56">
        <v>474.2000083333333</v>
      </c>
    </row>
    <row r="100" spans="1:57" ht="27.75" customHeight="1" x14ac:dyDescent="0.45">
      <c r="A100" s="3">
        <v>45934</v>
      </c>
      <c r="B100" s="14" t="s">
        <v>525</v>
      </c>
      <c r="C100" s="9" t="s">
        <v>492</v>
      </c>
      <c r="D100" s="13" t="s">
        <v>59</v>
      </c>
      <c r="E100" s="9">
        <v>26</v>
      </c>
      <c r="F100" s="9">
        <v>39</v>
      </c>
      <c r="G100" s="9" t="s">
        <v>60</v>
      </c>
      <c r="H100" s="9">
        <v>0</v>
      </c>
      <c r="I100" s="9">
        <v>93</v>
      </c>
      <c r="J100" s="9" t="s">
        <v>57</v>
      </c>
      <c r="K100" s="9">
        <v>5</v>
      </c>
      <c r="L100" s="9" t="s">
        <v>91</v>
      </c>
      <c r="M100" s="84">
        <f t="shared" si="1"/>
        <v>465</v>
      </c>
      <c r="N100" s="10" t="s">
        <v>62</v>
      </c>
      <c r="O100" s="9">
        <v>0</v>
      </c>
      <c r="P100" s="9">
        <v>0</v>
      </c>
      <c r="Q100" s="10">
        <v>0</v>
      </c>
      <c r="R100" s="10">
        <v>0</v>
      </c>
      <c r="S100" s="10">
        <v>0</v>
      </c>
      <c r="T100" s="9" t="s">
        <v>121</v>
      </c>
      <c r="U100" s="12">
        <v>45960</v>
      </c>
      <c r="V100" s="11">
        <v>5000</v>
      </c>
      <c r="W100" s="10">
        <v>5000</v>
      </c>
      <c r="X100" s="10">
        <v>0</v>
      </c>
      <c r="Y100" s="10">
        <v>0</v>
      </c>
      <c r="Z100" s="10">
        <v>0</v>
      </c>
      <c r="AA100" s="9" t="s">
        <v>493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1" t="s">
        <v>113</v>
      </c>
      <c r="AI100" s="1" t="s">
        <v>77</v>
      </c>
      <c r="AJ100" s="1">
        <v>1</v>
      </c>
      <c r="AK100" s="3">
        <v>45960</v>
      </c>
      <c r="AL100" s="3">
        <v>0</v>
      </c>
      <c r="AM100" s="3">
        <v>0</v>
      </c>
      <c r="AN100" s="3">
        <v>0</v>
      </c>
      <c r="AO100" s="3">
        <v>0</v>
      </c>
      <c r="AP100" s="3">
        <v>45959</v>
      </c>
      <c r="AQ100" s="3">
        <v>45955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1">
        <v>0</v>
      </c>
      <c r="AX100" s="2" t="s">
        <v>6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1" t="s">
        <v>302</v>
      </c>
      <c r="BE100" s="56">
        <v>0</v>
      </c>
    </row>
    <row r="101" spans="1:57" ht="27.75" customHeight="1" x14ac:dyDescent="0.45">
      <c r="A101" s="3">
        <v>45939</v>
      </c>
      <c r="B101" s="14" t="s">
        <v>532</v>
      </c>
      <c r="C101" s="9" t="s">
        <v>526</v>
      </c>
      <c r="D101" s="13" t="s">
        <v>527</v>
      </c>
      <c r="E101" s="9">
        <v>26</v>
      </c>
      <c r="F101" s="9">
        <v>40</v>
      </c>
      <c r="G101" s="9" t="s">
        <v>60</v>
      </c>
      <c r="H101" s="9">
        <v>0</v>
      </c>
      <c r="I101" s="9">
        <v>108</v>
      </c>
      <c r="J101" s="9" t="s">
        <v>57</v>
      </c>
      <c r="K101" s="9">
        <v>5</v>
      </c>
      <c r="L101" s="9" t="s">
        <v>90</v>
      </c>
      <c r="M101" s="84">
        <f t="shared" si="1"/>
        <v>1080</v>
      </c>
      <c r="N101" s="10">
        <v>27</v>
      </c>
      <c r="O101" s="9">
        <v>43</v>
      </c>
      <c r="P101" s="9">
        <v>40</v>
      </c>
      <c r="Q101" s="10">
        <v>286.42936262399996</v>
      </c>
      <c r="R101" s="10">
        <v>0</v>
      </c>
      <c r="S101" s="10">
        <v>286.42936262399996</v>
      </c>
      <c r="T101" s="9" t="s">
        <v>106</v>
      </c>
      <c r="U101" s="12">
        <v>45960</v>
      </c>
      <c r="V101" s="11">
        <v>10000</v>
      </c>
      <c r="W101" s="10">
        <v>0</v>
      </c>
      <c r="X101" s="10">
        <v>10000</v>
      </c>
      <c r="Y101" s="10">
        <v>0</v>
      </c>
      <c r="Z101" s="10">
        <v>10500</v>
      </c>
      <c r="AA101" s="9" t="s">
        <v>189</v>
      </c>
      <c r="AB101" s="8">
        <v>11595.1</v>
      </c>
      <c r="AC101" s="8">
        <v>11595.1</v>
      </c>
      <c r="AD101" s="8">
        <v>0</v>
      </c>
      <c r="AE101" s="8">
        <v>0</v>
      </c>
      <c r="AF101" s="8">
        <v>0</v>
      </c>
      <c r="AG101" s="8">
        <v>0</v>
      </c>
      <c r="AH101" s="1" t="s">
        <v>116</v>
      </c>
      <c r="AI101" s="1" t="s">
        <v>72</v>
      </c>
      <c r="AJ101" s="1">
        <v>3</v>
      </c>
      <c r="AK101" s="3">
        <v>45960</v>
      </c>
      <c r="AL101" s="3">
        <v>0</v>
      </c>
      <c r="AM101" s="3">
        <v>45950</v>
      </c>
      <c r="AN101" s="3">
        <v>45957</v>
      </c>
      <c r="AO101" s="3">
        <v>45958</v>
      </c>
      <c r="AP101" s="3">
        <v>45958</v>
      </c>
      <c r="AQ101" s="3">
        <v>45955</v>
      </c>
      <c r="AR101" s="3">
        <v>45959</v>
      </c>
      <c r="AS101" s="3">
        <v>0</v>
      </c>
      <c r="AT101" s="3">
        <v>0</v>
      </c>
      <c r="AU101" s="3">
        <v>0</v>
      </c>
      <c r="AV101" s="3">
        <v>0</v>
      </c>
      <c r="AW101" s="1">
        <v>0</v>
      </c>
      <c r="AX101" s="2" t="s">
        <v>64</v>
      </c>
      <c r="AY101" s="2">
        <v>0</v>
      </c>
      <c r="AZ101" s="2" t="s">
        <v>621</v>
      </c>
      <c r="BA101" s="2">
        <v>0</v>
      </c>
      <c r="BB101" s="2">
        <v>0</v>
      </c>
      <c r="BC101" s="2">
        <v>0</v>
      </c>
      <c r="BD101" s="1" t="s">
        <v>101</v>
      </c>
      <c r="BE101" s="56">
        <v>0</v>
      </c>
    </row>
    <row r="102" spans="1:57" ht="27.75" customHeight="1" x14ac:dyDescent="0.45">
      <c r="A102" s="3">
        <v>45950</v>
      </c>
      <c r="B102" s="14" t="s">
        <v>532</v>
      </c>
      <c r="C102" s="9" t="s">
        <v>107</v>
      </c>
      <c r="D102" s="13" t="s">
        <v>634</v>
      </c>
      <c r="E102" s="9">
        <v>26</v>
      </c>
      <c r="F102" s="9">
        <v>43</v>
      </c>
      <c r="G102" s="9" t="s">
        <v>60</v>
      </c>
      <c r="H102" s="9" t="s">
        <v>66</v>
      </c>
      <c r="I102" s="9">
        <v>150</v>
      </c>
      <c r="J102" s="9" t="s">
        <v>57</v>
      </c>
      <c r="K102" s="9">
        <v>5</v>
      </c>
      <c r="L102" s="9" t="s">
        <v>90</v>
      </c>
      <c r="M102" s="84">
        <f t="shared" si="1"/>
        <v>1500</v>
      </c>
      <c r="N102" s="10" t="s">
        <v>62</v>
      </c>
      <c r="O102" s="9">
        <v>0</v>
      </c>
      <c r="P102" s="9">
        <v>0</v>
      </c>
      <c r="Q102" s="10">
        <v>0</v>
      </c>
      <c r="R102" s="10">
        <v>0</v>
      </c>
      <c r="S102" s="10">
        <v>0</v>
      </c>
      <c r="T102" s="9" t="s">
        <v>108</v>
      </c>
      <c r="U102" s="12">
        <v>45960</v>
      </c>
      <c r="V102" s="11">
        <v>10000</v>
      </c>
      <c r="W102" s="10">
        <v>0</v>
      </c>
      <c r="X102" s="10">
        <v>10000</v>
      </c>
      <c r="Y102" s="10">
        <v>0</v>
      </c>
      <c r="Z102" s="10">
        <v>10500</v>
      </c>
      <c r="AA102" s="9" t="s">
        <v>87</v>
      </c>
      <c r="AB102" s="8">
        <v>12433.3</v>
      </c>
      <c r="AC102" s="8">
        <v>12433.3</v>
      </c>
      <c r="AD102" s="8">
        <v>0</v>
      </c>
      <c r="AE102" s="8">
        <v>7347</v>
      </c>
      <c r="AF102" s="8">
        <v>5086.2999999999993</v>
      </c>
      <c r="AG102" s="8">
        <v>0</v>
      </c>
      <c r="AH102" s="1" t="s">
        <v>113</v>
      </c>
      <c r="AI102" s="1" t="s">
        <v>75</v>
      </c>
      <c r="AJ102" s="1">
        <v>4</v>
      </c>
      <c r="AK102" s="3" t="s">
        <v>129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1">
        <v>0</v>
      </c>
      <c r="AX102" s="2" t="s">
        <v>69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1" t="s">
        <v>103</v>
      </c>
      <c r="BE102" s="56">
        <v>0</v>
      </c>
    </row>
    <row r="103" spans="1:57" ht="27.75" customHeight="1" x14ac:dyDescent="0.45">
      <c r="A103" s="3">
        <v>45933</v>
      </c>
      <c r="B103" s="14" t="s">
        <v>496</v>
      </c>
      <c r="C103" s="9" t="s">
        <v>107</v>
      </c>
      <c r="D103" s="13" t="s">
        <v>59</v>
      </c>
      <c r="E103" s="9">
        <v>26</v>
      </c>
      <c r="F103" s="9">
        <v>43</v>
      </c>
      <c r="G103" s="9" t="s">
        <v>60</v>
      </c>
      <c r="H103" s="9" t="s">
        <v>66</v>
      </c>
      <c r="I103" s="9">
        <v>150</v>
      </c>
      <c r="J103" s="9" t="s">
        <v>57</v>
      </c>
      <c r="K103" s="9">
        <v>5</v>
      </c>
      <c r="L103" s="9" t="s">
        <v>90</v>
      </c>
      <c r="M103" s="84">
        <f t="shared" si="1"/>
        <v>2250</v>
      </c>
      <c r="N103" s="10" t="s">
        <v>62</v>
      </c>
      <c r="O103" s="9">
        <v>0</v>
      </c>
      <c r="P103" s="9">
        <v>0</v>
      </c>
      <c r="Q103" s="10">
        <v>0</v>
      </c>
      <c r="R103" s="10">
        <v>0</v>
      </c>
      <c r="S103" s="10">
        <v>0</v>
      </c>
      <c r="T103" s="9" t="s">
        <v>108</v>
      </c>
      <c r="U103" s="12">
        <v>45960</v>
      </c>
      <c r="V103" s="11">
        <v>15000</v>
      </c>
      <c r="W103" s="10">
        <v>17396</v>
      </c>
      <c r="X103" s="10">
        <v>0</v>
      </c>
      <c r="Y103" s="10">
        <v>0</v>
      </c>
      <c r="Z103" s="10">
        <v>0</v>
      </c>
      <c r="AA103" s="9" t="s">
        <v>87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1" t="s">
        <v>115</v>
      </c>
      <c r="AI103" s="1" t="s">
        <v>143</v>
      </c>
      <c r="AJ103" s="1">
        <v>2</v>
      </c>
      <c r="AK103" s="3">
        <v>45960</v>
      </c>
      <c r="AL103" s="3">
        <v>45958</v>
      </c>
      <c r="AM103" s="3">
        <v>0</v>
      </c>
      <c r="AN103" s="3">
        <v>0</v>
      </c>
      <c r="AO103" s="3">
        <v>0</v>
      </c>
      <c r="AP103" s="3">
        <v>45959</v>
      </c>
      <c r="AQ103" s="3">
        <v>45955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1">
        <v>0</v>
      </c>
      <c r="AX103" s="2" t="s">
        <v>140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1" t="s">
        <v>103</v>
      </c>
      <c r="BE103" s="56">
        <v>0</v>
      </c>
    </row>
    <row r="104" spans="1:57" ht="27.75" customHeight="1" x14ac:dyDescent="0.45">
      <c r="A104" s="3">
        <v>45947</v>
      </c>
      <c r="B104" s="14" t="s">
        <v>606</v>
      </c>
      <c r="C104" s="9" t="s">
        <v>144</v>
      </c>
      <c r="D104" s="13" t="s">
        <v>145</v>
      </c>
      <c r="E104" s="9">
        <v>28</v>
      </c>
      <c r="F104" s="9">
        <v>41</v>
      </c>
      <c r="G104" s="9" t="s">
        <v>60</v>
      </c>
      <c r="H104" s="9">
        <v>0</v>
      </c>
      <c r="I104" s="9">
        <v>120</v>
      </c>
      <c r="J104" s="9" t="s">
        <v>78</v>
      </c>
      <c r="K104" s="9">
        <v>3</v>
      </c>
      <c r="L104" s="9" t="s">
        <v>91</v>
      </c>
      <c r="M104" s="84">
        <f t="shared" si="1"/>
        <v>6000</v>
      </c>
      <c r="N104" s="10" t="s">
        <v>62</v>
      </c>
      <c r="O104" s="9">
        <v>0</v>
      </c>
      <c r="P104" s="9">
        <v>0</v>
      </c>
      <c r="Q104" s="10">
        <v>0</v>
      </c>
      <c r="R104" s="10">
        <v>0</v>
      </c>
      <c r="S104" s="10">
        <v>0</v>
      </c>
      <c r="T104" s="9" t="s">
        <v>71</v>
      </c>
      <c r="U104" s="12">
        <v>45955</v>
      </c>
      <c r="V104" s="11">
        <v>50000</v>
      </c>
      <c r="W104" s="10">
        <v>35000</v>
      </c>
      <c r="X104" s="10">
        <v>15000</v>
      </c>
      <c r="Y104" s="10">
        <v>55850</v>
      </c>
      <c r="Z104" s="10">
        <v>0</v>
      </c>
      <c r="AA104" s="9" t="s">
        <v>125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1" t="s">
        <v>113</v>
      </c>
      <c r="AI104" s="1" t="s">
        <v>74</v>
      </c>
      <c r="AJ104" s="1">
        <v>2</v>
      </c>
      <c r="AK104" s="3">
        <v>45955</v>
      </c>
      <c r="AL104" s="3">
        <v>0</v>
      </c>
      <c r="AM104" s="3">
        <v>45946</v>
      </c>
      <c r="AN104" s="3">
        <v>45953</v>
      </c>
      <c r="AO104" s="3">
        <v>45954</v>
      </c>
      <c r="AP104" s="3">
        <v>45954</v>
      </c>
      <c r="AQ104" s="3">
        <v>45950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1">
        <v>0</v>
      </c>
      <c r="AX104" s="2" t="s">
        <v>64</v>
      </c>
      <c r="AY104" s="2">
        <v>0</v>
      </c>
      <c r="AZ104" s="2" t="s">
        <v>622</v>
      </c>
      <c r="BA104" s="2">
        <v>0</v>
      </c>
      <c r="BB104" s="2">
        <v>0</v>
      </c>
      <c r="BC104" s="2">
        <v>0</v>
      </c>
      <c r="BD104" s="1" t="s">
        <v>103</v>
      </c>
      <c r="BE104" s="56">
        <v>0</v>
      </c>
    </row>
    <row r="105" spans="1:57" x14ac:dyDescent="0.45">
      <c r="V105" s="4">
        <f>SUM(V6:V104)</f>
        <v>919650</v>
      </c>
      <c r="W105" s="4">
        <f t="shared" ref="W105:AF105" si="2">SUM(W6:W104)</f>
        <v>333660</v>
      </c>
      <c r="X105" s="4">
        <f t="shared" si="2"/>
        <v>585373</v>
      </c>
      <c r="Y105" s="4">
        <f t="shared" si="2"/>
        <v>373564</v>
      </c>
      <c r="Z105" s="4">
        <f t="shared" si="2"/>
        <v>565395.60000000009</v>
      </c>
      <c r="AA105" s="4">
        <f t="shared" si="2"/>
        <v>0</v>
      </c>
      <c r="AB105" s="4">
        <f t="shared" si="2"/>
        <v>565866.38572749984</v>
      </c>
      <c r="AC105" s="4">
        <f t="shared" si="2"/>
        <v>426645.35242749995</v>
      </c>
      <c r="AD105" s="4">
        <f t="shared" si="2"/>
        <v>139221.03330000004</v>
      </c>
      <c r="AE105" s="4">
        <f t="shared" si="2"/>
        <v>189132.1894</v>
      </c>
      <c r="AF105" s="4">
        <f t="shared" si="2"/>
        <v>76365.285700000008</v>
      </c>
    </row>
    <row r="106" spans="1:57" x14ac:dyDescent="0.45">
      <c r="X106" s="86">
        <f>X105*3/100</f>
        <v>17561.189999999999</v>
      </c>
    </row>
    <row r="107" spans="1:57" x14ac:dyDescent="0.45">
      <c r="X107" s="22">
        <f>X106+X105</f>
        <v>602934.18999999994</v>
      </c>
    </row>
    <row r="108" spans="1:57" x14ac:dyDescent="0.45">
      <c r="Y108" s="85">
        <f>Y105-W105</f>
        <v>39904</v>
      </c>
    </row>
  </sheetData>
  <autoFilter ref="A5:BE104" xr:uid="{00000000-0009-0000-0000-000000000000}"/>
  <mergeCells count="7">
    <mergeCell ref="AA4:AB4"/>
    <mergeCell ref="E3:F3"/>
    <mergeCell ref="G3:H3"/>
    <mergeCell ref="A4:A5"/>
    <mergeCell ref="E4:H4"/>
    <mergeCell ref="I4:K4"/>
    <mergeCell ref="N4:Q4"/>
  </mergeCells>
  <conditionalFormatting sqref="AA6:AA104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4F70-5A08-4ECF-A614-3DDC15988898}">
  <sheetPr>
    <tabColor rgb="FFFFFF00"/>
  </sheetPr>
  <dimension ref="A1:BD328"/>
  <sheetViews>
    <sheetView zoomScale="80" zoomScaleNormal="80" workbookViewId="0">
      <selection activeCell="C18" sqref="C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45952</v>
      </c>
      <c r="E3" s="94" t="s">
        <v>52</v>
      </c>
      <c r="F3" s="94"/>
      <c r="G3" s="95">
        <v>9.5399999999999991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113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7.75" customHeight="1" x14ac:dyDescent="0.45">
      <c r="A8" s="3">
        <v>0</v>
      </c>
      <c r="B8" s="14" t="s">
        <v>126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635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7.75" customHeight="1" x14ac:dyDescent="0.45">
      <c r="A10" s="3">
        <v>45950</v>
      </c>
      <c r="B10" s="14" t="s">
        <v>624</v>
      </c>
      <c r="C10" s="9" t="s">
        <v>610</v>
      </c>
      <c r="D10" s="13" t="s">
        <v>611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4400.55</v>
      </c>
      <c r="AB10" s="8">
        <v>4400.55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45">
      <c r="A11" s="3">
        <v>45950</v>
      </c>
      <c r="B11" s="14" t="s">
        <v>624</v>
      </c>
      <c r="C11" s="9" t="s">
        <v>610</v>
      </c>
      <c r="D11" s="13" t="s">
        <v>449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130</v>
      </c>
      <c r="AA11" s="8">
        <v>17602.2</v>
      </c>
      <c r="AB11" s="8">
        <v>17602.2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45">
      <c r="A12" s="3">
        <v>45950</v>
      </c>
      <c r="B12" s="14" t="s">
        <v>624</v>
      </c>
      <c r="C12" s="9" t="s">
        <v>610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45961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130</v>
      </c>
      <c r="AA12" s="8">
        <v>2640.33</v>
      </c>
      <c r="AB12" s="8">
        <v>2640.33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45966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45966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45961</v>
      </c>
      <c r="AQ13" s="3">
        <v>45965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45">
      <c r="A18" s="3">
        <v>45948</v>
      </c>
      <c r="B18" s="14" t="s">
        <v>612</v>
      </c>
      <c r="C18" s="9" t="s">
        <v>613</v>
      </c>
      <c r="D18" s="13" t="s">
        <v>614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10000</v>
      </c>
      <c r="V18" s="10">
        <v>6000</v>
      </c>
      <c r="W18" s="10">
        <v>4000</v>
      </c>
      <c r="X18" s="10">
        <v>10500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299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45">
      <c r="A19" s="3">
        <v>45948</v>
      </c>
      <c r="B19" s="14" t="s">
        <v>612</v>
      </c>
      <c r="C19" s="9" t="s">
        <v>613</v>
      </c>
      <c r="D19" s="13" t="s">
        <v>615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165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45">
      <c r="A20" s="3">
        <v>45948</v>
      </c>
      <c r="B20" s="14" t="s">
        <v>612</v>
      </c>
      <c r="C20" s="9" t="s">
        <v>613</v>
      </c>
      <c r="D20" s="13" t="s">
        <v>616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4000</v>
      </c>
      <c r="V20" s="10">
        <v>0</v>
      </c>
      <c r="W20" s="10">
        <v>4000</v>
      </c>
      <c r="X20" s="10">
        <v>4200</v>
      </c>
      <c r="Y20" s="10">
        <v>0</v>
      </c>
      <c r="Z20" s="9" t="s">
        <v>165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45">
      <c r="A21" s="3" t="s">
        <v>132</v>
      </c>
      <c r="B21" s="14" t="s">
        <v>132</v>
      </c>
      <c r="C21" s="9" t="s">
        <v>196</v>
      </c>
      <c r="D21" s="13" t="s">
        <v>197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45961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165</v>
      </c>
      <c r="AA21" s="8">
        <v>18501.714330000003</v>
      </c>
      <c r="AB21" s="8">
        <v>18501.714330000003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45961</v>
      </c>
      <c r="AK21" s="3">
        <v>0</v>
      </c>
      <c r="AL21" s="3">
        <v>45951</v>
      </c>
      <c r="AM21" s="3">
        <v>45958</v>
      </c>
      <c r="AN21" s="3">
        <v>45959</v>
      </c>
      <c r="AO21" s="3">
        <v>45959</v>
      </c>
      <c r="AP21" s="3">
        <v>45956</v>
      </c>
      <c r="AQ21" s="3">
        <v>45960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45">
      <c r="A22" s="3">
        <v>45946</v>
      </c>
      <c r="B22" s="14" t="s">
        <v>126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50000</v>
      </c>
      <c r="V22" s="10">
        <v>2563</v>
      </c>
      <c r="W22" s="10">
        <v>47437</v>
      </c>
      <c r="X22" s="10">
        <v>0</v>
      </c>
      <c r="Y22" s="10">
        <v>49808.85</v>
      </c>
      <c r="Z22" s="9" t="s">
        <v>165</v>
      </c>
      <c r="AA22" s="8">
        <v>41749.77807</v>
      </c>
      <c r="AB22" s="8">
        <v>41749.77807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45">
      <c r="A23" s="3">
        <v>45946</v>
      </c>
      <c r="B23" s="14" t="s">
        <v>126</v>
      </c>
      <c r="C23" s="9" t="s">
        <v>133</v>
      </c>
      <c r="D23" s="13" t="s">
        <v>191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60000</v>
      </c>
      <c r="V23" s="10">
        <v>4519</v>
      </c>
      <c r="W23" s="10">
        <v>55481</v>
      </c>
      <c r="X23" s="10">
        <v>0</v>
      </c>
      <c r="Y23" s="10">
        <v>58255.05</v>
      </c>
      <c r="Z23" s="9" t="s">
        <v>165</v>
      </c>
      <c r="AA23" s="8">
        <v>48829.38291</v>
      </c>
      <c r="AB23" s="8">
        <v>17832</v>
      </c>
      <c r="AC23" s="8">
        <v>30997.38291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2251.0988299973337</v>
      </c>
    </row>
    <row r="24" spans="1:56" ht="27.75" customHeight="1" x14ac:dyDescent="0.45">
      <c r="A24" s="3" t="s">
        <v>132</v>
      </c>
      <c r="B24" s="14" t="s">
        <v>132</v>
      </c>
      <c r="C24" s="9" t="s">
        <v>224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2556.6217600000009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165</v>
      </c>
      <c r="AA25" s="8">
        <v>153086.37531</v>
      </c>
      <c r="AB25" s="8">
        <v>86884.592399999994</v>
      </c>
      <c r="AC25" s="8">
        <v>66201.782910000009</v>
      </c>
      <c r="AD25" s="8">
        <v>0</v>
      </c>
      <c r="AE25" s="8">
        <v>0</v>
      </c>
      <c r="AF25" s="8" t="s">
        <v>58</v>
      </c>
      <c r="AG25" s="1" t="s">
        <v>113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0</v>
      </c>
    </row>
    <row r="26" spans="1:56" ht="27.75" customHeight="1" x14ac:dyDescent="0.45">
      <c r="A26" s="3">
        <v>45941</v>
      </c>
      <c r="B26" s="14" t="s">
        <v>538</v>
      </c>
      <c r="C26" s="9" t="s">
        <v>73</v>
      </c>
      <c r="D26" s="13" t="s">
        <v>545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45954</v>
      </c>
      <c r="U26" s="11">
        <v>5000</v>
      </c>
      <c r="V26" s="10">
        <v>4905</v>
      </c>
      <c r="W26" s="10">
        <v>95</v>
      </c>
      <c r="X26" s="10">
        <v>5250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546</v>
      </c>
      <c r="AG26" s="1" t="s">
        <v>113</v>
      </c>
      <c r="AH26" s="1" t="s">
        <v>74</v>
      </c>
      <c r="AI26" s="1">
        <v>2</v>
      </c>
      <c r="AJ26" s="3">
        <v>45954</v>
      </c>
      <c r="AK26" s="3">
        <v>0</v>
      </c>
      <c r="AL26" s="3">
        <v>45945</v>
      </c>
      <c r="AM26" s="3">
        <v>45952</v>
      </c>
      <c r="AN26" s="3">
        <v>45953</v>
      </c>
      <c r="AO26" s="3">
        <v>45953</v>
      </c>
      <c r="AP26" s="3">
        <v>45949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45">
      <c r="A27" s="3">
        <v>45941</v>
      </c>
      <c r="B27" s="14" t="s">
        <v>538</v>
      </c>
      <c r="C27" s="9" t="s">
        <v>73</v>
      </c>
      <c r="D27" s="13" t="s">
        <v>547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546</v>
      </c>
      <c r="AG27" s="1" t="s">
        <v>113</v>
      </c>
      <c r="AH27" s="1" t="s">
        <v>74</v>
      </c>
      <c r="AI27" s="1">
        <v>2</v>
      </c>
      <c r="AJ27" s="3">
        <v>45954</v>
      </c>
      <c r="AK27" s="3">
        <v>0</v>
      </c>
      <c r="AL27" s="3">
        <v>45945</v>
      </c>
      <c r="AM27" s="3">
        <v>45952</v>
      </c>
      <c r="AN27" s="3">
        <v>45953</v>
      </c>
      <c r="AO27" s="3">
        <v>45953</v>
      </c>
      <c r="AP27" s="3">
        <v>45949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45">
      <c r="A28" s="3">
        <v>45941</v>
      </c>
      <c r="B28" s="14" t="s">
        <v>543</v>
      </c>
      <c r="C28" s="9" t="s">
        <v>73</v>
      </c>
      <c r="D28" s="13" t="s">
        <v>255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548</v>
      </c>
      <c r="AG28" s="1" t="s">
        <v>113</v>
      </c>
      <c r="AH28" s="1" t="s">
        <v>74</v>
      </c>
      <c r="AI28" s="1">
        <v>2</v>
      </c>
      <c r="AJ28" s="3">
        <v>45954</v>
      </c>
      <c r="AK28" s="3">
        <v>0</v>
      </c>
      <c r="AL28" s="3">
        <v>45945</v>
      </c>
      <c r="AM28" s="3">
        <v>45952</v>
      </c>
      <c r="AN28" s="3">
        <v>45953</v>
      </c>
      <c r="AO28" s="3">
        <v>45953</v>
      </c>
      <c r="AP28" s="3">
        <v>45949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453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45">
      <c r="A29" s="3">
        <v>45941</v>
      </c>
      <c r="B29" s="14" t="s">
        <v>543</v>
      </c>
      <c r="C29" s="9" t="s">
        <v>73</v>
      </c>
      <c r="D29" s="13" t="s">
        <v>182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45954</v>
      </c>
      <c r="U29" s="11">
        <v>5000</v>
      </c>
      <c r="V29" s="10">
        <v>4826</v>
      </c>
      <c r="W29" s="10">
        <v>174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548</v>
      </c>
      <c r="AG29" s="1" t="s">
        <v>113</v>
      </c>
      <c r="AH29" s="1" t="s">
        <v>74</v>
      </c>
      <c r="AI29" s="1">
        <v>2</v>
      </c>
      <c r="AJ29" s="3">
        <v>45954</v>
      </c>
      <c r="AK29" s="3">
        <v>0</v>
      </c>
      <c r="AL29" s="3">
        <v>45945</v>
      </c>
      <c r="AM29" s="3">
        <v>45952</v>
      </c>
      <c r="AN29" s="3">
        <v>45953</v>
      </c>
      <c r="AO29" s="3">
        <v>45953</v>
      </c>
      <c r="AP29" s="3">
        <v>45949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45954</v>
      </c>
      <c r="U30" s="11">
        <v>5000</v>
      </c>
      <c r="V30" s="10">
        <v>4758</v>
      </c>
      <c r="W30" s="10">
        <v>242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548</v>
      </c>
      <c r="AG30" s="1" t="s">
        <v>113</v>
      </c>
      <c r="AH30" s="1" t="s">
        <v>74</v>
      </c>
      <c r="AI30" s="1">
        <v>2</v>
      </c>
      <c r="AJ30" s="3">
        <v>45954</v>
      </c>
      <c r="AK30" s="3">
        <v>0</v>
      </c>
      <c r="AL30" s="3">
        <v>45945</v>
      </c>
      <c r="AM30" s="3">
        <v>45952</v>
      </c>
      <c r="AN30" s="3">
        <v>45953</v>
      </c>
      <c r="AO30" s="3">
        <v>45953</v>
      </c>
      <c r="AP30" s="3">
        <v>45949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45">
      <c r="A31" s="3">
        <v>45941</v>
      </c>
      <c r="B31" s="14" t="s">
        <v>543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45954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548</v>
      </c>
      <c r="AG31" s="1" t="s">
        <v>113</v>
      </c>
      <c r="AH31" s="1" t="s">
        <v>74</v>
      </c>
      <c r="AI31" s="1">
        <v>2</v>
      </c>
      <c r="AJ31" s="3">
        <v>45954</v>
      </c>
      <c r="AK31" s="3">
        <v>0</v>
      </c>
      <c r="AL31" s="3">
        <v>45945</v>
      </c>
      <c r="AM31" s="3">
        <v>45952</v>
      </c>
      <c r="AN31" s="3">
        <v>45953</v>
      </c>
      <c r="AO31" s="3">
        <v>45953</v>
      </c>
      <c r="AP31" s="3">
        <v>45949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45">
      <c r="A32" s="3">
        <v>45941</v>
      </c>
      <c r="B32" s="14" t="s">
        <v>538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45958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549</v>
      </c>
      <c r="AG32" s="1" t="s">
        <v>113</v>
      </c>
      <c r="AH32" s="1" t="s">
        <v>74</v>
      </c>
      <c r="AI32" s="1">
        <v>2</v>
      </c>
      <c r="AJ32" s="3">
        <v>45958</v>
      </c>
      <c r="AK32" s="3">
        <v>0</v>
      </c>
      <c r="AL32" s="3">
        <v>45949</v>
      </c>
      <c r="AM32" s="3">
        <v>45956</v>
      </c>
      <c r="AN32" s="3">
        <v>45957</v>
      </c>
      <c r="AO32" s="3">
        <v>45957</v>
      </c>
      <c r="AP32" s="3">
        <v>45953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45">
      <c r="A33" s="3">
        <v>45941</v>
      </c>
      <c r="B33" s="14" t="s">
        <v>538</v>
      </c>
      <c r="C33" s="9" t="s">
        <v>73</v>
      </c>
      <c r="D33" s="13" t="s">
        <v>550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45958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549</v>
      </c>
      <c r="AG33" s="1" t="s">
        <v>116</v>
      </c>
      <c r="AH33" s="1" t="s">
        <v>74</v>
      </c>
      <c r="AI33" s="1">
        <v>2</v>
      </c>
      <c r="AJ33" s="3">
        <v>45958</v>
      </c>
      <c r="AK33" s="3">
        <v>0</v>
      </c>
      <c r="AL33" s="3">
        <v>45949</v>
      </c>
      <c r="AM33" s="3">
        <v>45956</v>
      </c>
      <c r="AN33" s="3">
        <v>45957</v>
      </c>
      <c r="AO33" s="3">
        <v>45957</v>
      </c>
      <c r="AP33" s="3">
        <v>45953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299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45">
      <c r="A34" s="3">
        <v>45941</v>
      </c>
      <c r="B34" s="14" t="s">
        <v>538</v>
      </c>
      <c r="C34" s="9" t="s">
        <v>73</v>
      </c>
      <c r="D34" s="13" t="s">
        <v>551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549</v>
      </c>
      <c r="AG34" s="1" t="s">
        <v>116</v>
      </c>
      <c r="AH34" s="1" t="s">
        <v>74</v>
      </c>
      <c r="AI34" s="1">
        <v>2</v>
      </c>
      <c r="AJ34" s="3">
        <v>45958</v>
      </c>
      <c r="AK34" s="3">
        <v>0</v>
      </c>
      <c r="AL34" s="3">
        <v>45949</v>
      </c>
      <c r="AM34" s="3">
        <v>45956</v>
      </c>
      <c r="AN34" s="3">
        <v>45957</v>
      </c>
      <c r="AO34" s="3">
        <v>45957</v>
      </c>
      <c r="AP34" s="3">
        <v>45953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45">
      <c r="A35" s="3">
        <v>45941</v>
      </c>
      <c r="B35" s="14" t="s">
        <v>538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45958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549</v>
      </c>
      <c r="AG35" s="1" t="s">
        <v>61</v>
      </c>
      <c r="AH35" s="1" t="s">
        <v>74</v>
      </c>
      <c r="AI35" s="1">
        <v>2</v>
      </c>
      <c r="AJ35" s="3">
        <v>45958</v>
      </c>
      <c r="AK35" s="3">
        <v>0</v>
      </c>
      <c r="AL35" s="3">
        <v>45949</v>
      </c>
      <c r="AM35" s="3">
        <v>45956</v>
      </c>
      <c r="AN35" s="3">
        <v>45957</v>
      </c>
      <c r="AO35" s="3">
        <v>45957</v>
      </c>
      <c r="AP35" s="3">
        <v>45953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453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45">
      <c r="A36" s="3">
        <v>45919</v>
      </c>
      <c r="B36" s="14" t="s">
        <v>360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45968</v>
      </c>
      <c r="U36" s="11">
        <v>20000</v>
      </c>
      <c r="V36" s="10">
        <v>21000</v>
      </c>
      <c r="W36" s="10">
        <v>0</v>
      </c>
      <c r="X36" s="10">
        <v>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361</v>
      </c>
      <c r="AG36" s="1" t="s">
        <v>61</v>
      </c>
      <c r="AH36" s="1" t="s">
        <v>77</v>
      </c>
      <c r="AI36" s="1">
        <v>1</v>
      </c>
      <c r="AJ36" s="3">
        <v>45968</v>
      </c>
      <c r="AK36" s="3">
        <v>0</v>
      </c>
      <c r="AL36" s="3">
        <v>0</v>
      </c>
      <c r="AM36" s="3">
        <v>0</v>
      </c>
      <c r="AN36" s="3">
        <v>0</v>
      </c>
      <c r="AO36" s="3">
        <v>45967</v>
      </c>
      <c r="AP36" s="3">
        <v>45963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45">
      <c r="A37" s="3">
        <v>45941</v>
      </c>
      <c r="B37" s="14" t="s">
        <v>552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45968</v>
      </c>
      <c r="U37" s="11">
        <v>20000</v>
      </c>
      <c r="V37" s="10">
        <v>20775</v>
      </c>
      <c r="W37" s="10">
        <v>0</v>
      </c>
      <c r="X37" s="10">
        <v>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553</v>
      </c>
      <c r="AG37" s="1" t="s">
        <v>61</v>
      </c>
      <c r="AH37" s="1" t="s">
        <v>77</v>
      </c>
      <c r="AI37" s="1">
        <v>1</v>
      </c>
      <c r="AJ37" s="3">
        <v>45968</v>
      </c>
      <c r="AK37" s="3">
        <v>0</v>
      </c>
      <c r="AL37" s="3">
        <v>0</v>
      </c>
      <c r="AM37" s="3">
        <v>0</v>
      </c>
      <c r="AN37" s="3">
        <v>0</v>
      </c>
      <c r="AO37" s="3">
        <v>45967</v>
      </c>
      <c r="AP37" s="3">
        <v>45963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45">
      <c r="A38" s="3">
        <v>0</v>
      </c>
      <c r="B38" s="14" t="s">
        <v>126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45965</v>
      </c>
      <c r="U38" s="11">
        <v>25000</v>
      </c>
      <c r="V38" s="10">
        <v>0</v>
      </c>
      <c r="W38" s="10">
        <v>25000</v>
      </c>
      <c r="X38" s="10">
        <v>0</v>
      </c>
      <c r="Y38" s="10">
        <v>26250</v>
      </c>
      <c r="Z38" s="9" t="s">
        <v>168</v>
      </c>
      <c r="AA38" s="8">
        <v>23399.750000000004</v>
      </c>
      <c r="AB38" s="8">
        <v>23399.750000000004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45">
      <c r="A39" s="3">
        <v>0</v>
      </c>
      <c r="B39" s="14" t="s">
        <v>126</v>
      </c>
      <c r="C39" s="9" t="s">
        <v>73</v>
      </c>
      <c r="D39" s="13" t="s">
        <v>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45965</v>
      </c>
      <c r="U39" s="11">
        <v>25000</v>
      </c>
      <c r="V39" s="10">
        <v>0</v>
      </c>
      <c r="W39" s="10">
        <v>25000</v>
      </c>
      <c r="X39" s="10">
        <v>0</v>
      </c>
      <c r="Y39" s="10">
        <v>26250</v>
      </c>
      <c r="Z39" s="9" t="s">
        <v>168</v>
      </c>
      <c r="AA39" s="8">
        <v>23399.750000000004</v>
      </c>
      <c r="AB39" s="8">
        <v>23399.750000000004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45">
      <c r="A40" s="3">
        <v>0</v>
      </c>
      <c r="B40" s="14" t="s">
        <v>126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45967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168</v>
      </c>
      <c r="AA40" s="8">
        <v>23399.750000000004</v>
      </c>
      <c r="AB40" s="8">
        <v>23399.750000000004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45">
      <c r="A41" s="3">
        <v>0</v>
      </c>
      <c r="B41" s="14" t="s">
        <v>126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45969</v>
      </c>
      <c r="U41" s="11">
        <v>25000</v>
      </c>
      <c r="V41" s="10">
        <v>0</v>
      </c>
      <c r="W41" s="10">
        <v>25000</v>
      </c>
      <c r="X41" s="10">
        <v>0</v>
      </c>
      <c r="Y41" s="10">
        <v>26250</v>
      </c>
      <c r="Z41" s="9" t="s">
        <v>168</v>
      </c>
      <c r="AA41" s="8">
        <v>23399.750000000004</v>
      </c>
      <c r="AB41" s="8">
        <v>7942</v>
      </c>
      <c r="AC41" s="8">
        <v>15457.750000000004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1164.3464311111113</v>
      </c>
    </row>
    <row r="42" spans="1:56" ht="27.75" customHeight="1" x14ac:dyDescent="0.45">
      <c r="A42" s="3">
        <v>0</v>
      </c>
      <c r="B42" s="14" t="s">
        <v>126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45969</v>
      </c>
      <c r="U42" s="11">
        <v>25000</v>
      </c>
      <c r="V42" s="10">
        <v>0</v>
      </c>
      <c r="W42" s="10">
        <v>25000</v>
      </c>
      <c r="X42" s="10">
        <v>0</v>
      </c>
      <c r="Y42" s="10">
        <v>26250</v>
      </c>
      <c r="Z42" s="9" t="s">
        <v>168</v>
      </c>
      <c r="AA42" s="8">
        <v>23399.750000000004</v>
      </c>
      <c r="AB42" s="8">
        <v>0</v>
      </c>
      <c r="AC42" s="8">
        <v>23399.750000000004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1762.5731688888891</v>
      </c>
    </row>
    <row r="43" spans="1:56" ht="27.75" customHeight="1" x14ac:dyDescent="0.45">
      <c r="A43" s="3" t="s">
        <v>132</v>
      </c>
      <c r="B43" s="14" t="s">
        <v>132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45991</v>
      </c>
      <c r="U43" s="11">
        <v>225000</v>
      </c>
      <c r="V43" s="10">
        <v>0</v>
      </c>
      <c r="W43" s="10">
        <v>225000</v>
      </c>
      <c r="X43" s="10">
        <v>0</v>
      </c>
      <c r="Y43" s="10">
        <v>236250</v>
      </c>
      <c r="Z43" s="9" t="s">
        <v>168</v>
      </c>
      <c r="AA43" s="8">
        <v>210597.75000000003</v>
      </c>
      <c r="AB43" s="8">
        <v>0</v>
      </c>
      <c r="AC43" s="8">
        <v>210597.75000000003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15863.158520000001</v>
      </c>
    </row>
    <row r="44" spans="1:56" ht="27.7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327596.50000000006</v>
      </c>
      <c r="AB45" s="8">
        <v>78141.250000000015</v>
      </c>
      <c r="AC45" s="8">
        <v>249455.25000000003</v>
      </c>
      <c r="AD45" s="8">
        <v>0</v>
      </c>
      <c r="AE45" s="8">
        <v>0</v>
      </c>
      <c r="AF45" s="8" t="s">
        <v>58</v>
      </c>
      <c r="AG45" s="1" t="s">
        <v>114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7.75" customHeight="1" x14ac:dyDescent="0.45">
      <c r="A46" s="3">
        <v>45951</v>
      </c>
      <c r="B46" s="14" t="s">
        <v>126</v>
      </c>
      <c r="C46" s="9" t="s">
        <v>136</v>
      </c>
      <c r="D46" s="13" t="s">
        <v>625</v>
      </c>
      <c r="E46" s="9">
        <v>19</v>
      </c>
      <c r="F46" s="9">
        <v>35</v>
      </c>
      <c r="G46" s="9" t="s">
        <v>60</v>
      </c>
      <c r="H46" s="9" t="s">
        <v>76</v>
      </c>
      <c r="I46" s="9">
        <v>102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45960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110</v>
      </c>
      <c r="AA46" s="8">
        <v>5139.8424000000005</v>
      </c>
      <c r="AB46" s="8">
        <v>5139.8424000000005</v>
      </c>
      <c r="AC46" s="8">
        <v>0</v>
      </c>
      <c r="AD46" s="8">
        <v>3688</v>
      </c>
      <c r="AE46" s="8">
        <v>1451.8424000000005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45960</v>
      </c>
      <c r="AK46" s="3">
        <v>45956</v>
      </c>
      <c r="AL46" s="3">
        <v>45949</v>
      </c>
      <c r="AM46" s="3">
        <v>45957</v>
      </c>
      <c r="AN46" s="3">
        <v>45958</v>
      </c>
      <c r="AO46" s="3">
        <v>45959</v>
      </c>
      <c r="AP46" s="3">
        <v>45955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7.75" customHeight="1" x14ac:dyDescent="0.45">
      <c r="A47" s="3">
        <v>45951</v>
      </c>
      <c r="B47" s="14" t="s">
        <v>126</v>
      </c>
      <c r="C47" s="9" t="s">
        <v>136</v>
      </c>
      <c r="D47" s="13" t="s">
        <v>626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45960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110</v>
      </c>
      <c r="AA47" s="8">
        <v>4999.0247999999992</v>
      </c>
      <c r="AB47" s="8">
        <v>0</v>
      </c>
      <c r="AC47" s="8">
        <v>4999.0247999999992</v>
      </c>
      <c r="AD47" s="8">
        <v>0</v>
      </c>
      <c r="AE47" s="8">
        <v>4999.0247999999992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45960</v>
      </c>
      <c r="AK47" s="3">
        <v>45956</v>
      </c>
      <c r="AL47" s="3">
        <v>45949</v>
      </c>
      <c r="AM47" s="3">
        <v>45957</v>
      </c>
      <c r="AN47" s="3">
        <v>45958</v>
      </c>
      <c r="AO47" s="3">
        <v>45959</v>
      </c>
      <c r="AP47" s="3">
        <v>45955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422.13987199999997</v>
      </c>
    </row>
    <row r="48" spans="1:56" ht="27.75" customHeight="1" x14ac:dyDescent="0.45">
      <c r="A48" s="3">
        <v>45905</v>
      </c>
      <c r="B48" s="14" t="s">
        <v>306</v>
      </c>
      <c r="C48" s="9" t="s">
        <v>136</v>
      </c>
      <c r="D48" s="13" t="s">
        <v>301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183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110</v>
      </c>
      <c r="AA49" s="8">
        <v>10138.867200000001</v>
      </c>
      <c r="AB49" s="8">
        <v>5139.8424000000005</v>
      </c>
      <c r="AC49" s="8">
        <v>4999.0247999999992</v>
      </c>
      <c r="AD49" s="8">
        <v>3688</v>
      </c>
      <c r="AE49" s="8">
        <v>6450.8671999999997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184</v>
      </c>
      <c r="BD49" s="56">
        <v>0</v>
      </c>
    </row>
    <row r="50" spans="1:56" ht="27.75" customHeight="1" x14ac:dyDescent="0.45">
      <c r="A50" s="3">
        <v>45948</v>
      </c>
      <c r="B50" s="14" t="s">
        <v>612</v>
      </c>
      <c r="C50" s="9" t="s">
        <v>613</v>
      </c>
      <c r="D50" s="13" t="s">
        <v>617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90</v>
      </c>
      <c r="M50" s="10">
        <v>21</v>
      </c>
      <c r="N50" s="9">
        <v>40</v>
      </c>
      <c r="O50" s="9">
        <v>40</v>
      </c>
      <c r="P50" s="10">
        <v>82.894285823999994</v>
      </c>
      <c r="Q50" s="10">
        <v>0</v>
      </c>
      <c r="R50" s="10">
        <v>82.894285823999994</v>
      </c>
      <c r="S50" s="9" t="s">
        <v>71</v>
      </c>
      <c r="T50" s="12">
        <v>45954</v>
      </c>
      <c r="U50" s="11">
        <v>4000</v>
      </c>
      <c r="V50" s="10">
        <v>0</v>
      </c>
      <c r="W50" s="10">
        <v>4000</v>
      </c>
      <c r="X50" s="10">
        <v>0</v>
      </c>
      <c r="Y50" s="10">
        <v>4200</v>
      </c>
      <c r="Z50" s="9" t="s">
        <v>382</v>
      </c>
      <c r="AA50" s="8">
        <v>4302.76</v>
      </c>
      <c r="AB50" s="8">
        <v>2587</v>
      </c>
      <c r="AC50" s="8">
        <v>1715.7600000000002</v>
      </c>
      <c r="AD50" s="8">
        <v>0</v>
      </c>
      <c r="AE50" s="8">
        <v>0</v>
      </c>
      <c r="AF50" s="8">
        <v>0</v>
      </c>
      <c r="AG50" s="1" t="s">
        <v>113</v>
      </c>
      <c r="AH50" s="1" t="s">
        <v>72</v>
      </c>
      <c r="AI50" s="1">
        <v>3</v>
      </c>
      <c r="AJ50" s="3">
        <v>45954</v>
      </c>
      <c r="AK50" s="3">
        <v>0</v>
      </c>
      <c r="AL50" s="3">
        <v>45944</v>
      </c>
      <c r="AM50" s="3">
        <v>45951</v>
      </c>
      <c r="AN50" s="3">
        <v>45952</v>
      </c>
      <c r="AO50" s="3">
        <v>45952</v>
      </c>
      <c r="AP50" s="3">
        <v>45949</v>
      </c>
      <c r="AQ50" s="3">
        <v>45953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302</v>
      </c>
      <c r="BD50" s="56">
        <v>123.53472000000002</v>
      </c>
    </row>
    <row r="51" spans="1:56" ht="27.75" customHeight="1" x14ac:dyDescent="0.45">
      <c r="A51" s="3">
        <v>45948</v>
      </c>
      <c r="B51" s="14" t="s">
        <v>618</v>
      </c>
      <c r="C51" s="9" t="s">
        <v>311</v>
      </c>
      <c r="D51" s="13" t="s">
        <v>59</v>
      </c>
      <c r="E51" s="9">
        <v>20</v>
      </c>
      <c r="F51" s="9">
        <v>30</v>
      </c>
      <c r="G51" s="9" t="s">
        <v>60</v>
      </c>
      <c r="H51" s="9">
        <v>0</v>
      </c>
      <c r="I51" s="9">
        <v>53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45952</v>
      </c>
      <c r="U51" s="11">
        <v>5000</v>
      </c>
      <c r="V51" s="10">
        <v>5000</v>
      </c>
      <c r="W51" s="10">
        <v>0</v>
      </c>
      <c r="X51" s="10">
        <v>0</v>
      </c>
      <c r="Y51" s="10">
        <v>0</v>
      </c>
      <c r="Z51" s="9" t="s">
        <v>382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77</v>
      </c>
      <c r="AI51" s="1">
        <v>1</v>
      </c>
      <c r="AJ51" s="3">
        <v>45952</v>
      </c>
      <c r="AK51" s="3">
        <v>0</v>
      </c>
      <c r="AL51" s="3">
        <v>0</v>
      </c>
      <c r="AM51" s="3">
        <v>0</v>
      </c>
      <c r="AN51" s="3">
        <v>0</v>
      </c>
      <c r="AO51" s="3">
        <v>45951</v>
      </c>
      <c r="AP51" s="3">
        <v>45947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302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382</v>
      </c>
      <c r="AA52" s="8">
        <v>4302.76</v>
      </c>
      <c r="AB52" s="8">
        <v>2587</v>
      </c>
      <c r="AC52" s="8">
        <v>1715.7600000000002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302</v>
      </c>
      <c r="BD52" s="56">
        <v>0</v>
      </c>
    </row>
    <row r="53" spans="1:56" ht="27.75" customHeight="1" x14ac:dyDescent="0.45">
      <c r="A53" s="3">
        <v>45916</v>
      </c>
      <c r="B53" s="14" t="s">
        <v>344</v>
      </c>
      <c r="C53" s="9" t="s">
        <v>246</v>
      </c>
      <c r="D53" s="13" t="s">
        <v>332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45953</v>
      </c>
      <c r="U53" s="11">
        <v>2500</v>
      </c>
      <c r="V53" s="10">
        <v>2500</v>
      </c>
      <c r="W53" s="10">
        <v>0</v>
      </c>
      <c r="X53" s="10">
        <v>2550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45953</v>
      </c>
      <c r="AK53" s="3">
        <v>45949</v>
      </c>
      <c r="AL53" s="3">
        <v>45942</v>
      </c>
      <c r="AM53" s="3">
        <v>45950</v>
      </c>
      <c r="AN53" s="3">
        <v>45951</v>
      </c>
      <c r="AO53" s="3">
        <v>45952</v>
      </c>
      <c r="AP53" s="3">
        <v>45948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7.75" customHeight="1" x14ac:dyDescent="0.45">
      <c r="A54" s="3">
        <v>45916</v>
      </c>
      <c r="B54" s="14" t="s">
        <v>344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45953</v>
      </c>
      <c r="U54" s="11">
        <v>2255</v>
      </c>
      <c r="V54" s="10">
        <v>2255</v>
      </c>
      <c r="W54" s="10">
        <v>0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45953</v>
      </c>
      <c r="AK54" s="3">
        <v>45949</v>
      </c>
      <c r="AL54" s="3">
        <v>45942</v>
      </c>
      <c r="AM54" s="3">
        <v>45950</v>
      </c>
      <c r="AN54" s="3">
        <v>45951</v>
      </c>
      <c r="AO54" s="3">
        <v>45952</v>
      </c>
      <c r="AP54" s="3">
        <v>45948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7.75" customHeight="1" x14ac:dyDescent="0.45">
      <c r="A55" s="3">
        <v>45916</v>
      </c>
      <c r="B55" s="14" t="s">
        <v>344</v>
      </c>
      <c r="C55" s="9" t="s">
        <v>246</v>
      </c>
      <c r="D55" s="13">
        <v>952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45953</v>
      </c>
      <c r="U55" s="11">
        <v>2500</v>
      </c>
      <c r="V55" s="10">
        <v>2500</v>
      </c>
      <c r="W55" s="10">
        <v>0</v>
      </c>
      <c r="X55" s="10">
        <v>5050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45953</v>
      </c>
      <c r="AK55" s="3">
        <v>45949</v>
      </c>
      <c r="AL55" s="3">
        <v>45942</v>
      </c>
      <c r="AM55" s="3">
        <v>45950</v>
      </c>
      <c r="AN55" s="3">
        <v>45951</v>
      </c>
      <c r="AO55" s="3">
        <v>45952</v>
      </c>
      <c r="AP55" s="3">
        <v>45948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7.75" customHeight="1" x14ac:dyDescent="0.45">
      <c r="A56" s="3">
        <v>45916</v>
      </c>
      <c r="B56" s="14" t="s">
        <v>344</v>
      </c>
      <c r="C56" s="9" t="s">
        <v>246</v>
      </c>
      <c r="D56" s="13" t="s">
        <v>328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45954</v>
      </c>
      <c r="U56" s="11">
        <v>5000</v>
      </c>
      <c r="V56" s="10">
        <v>5100</v>
      </c>
      <c r="W56" s="10">
        <v>0</v>
      </c>
      <c r="X56" s="10">
        <v>5050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45954</v>
      </c>
      <c r="AK56" s="3">
        <v>45950</v>
      </c>
      <c r="AL56" s="3">
        <v>45943</v>
      </c>
      <c r="AM56" s="3">
        <v>45951</v>
      </c>
      <c r="AN56" s="3">
        <v>45952</v>
      </c>
      <c r="AO56" s="3">
        <v>45953</v>
      </c>
      <c r="AP56" s="3">
        <v>45949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45916</v>
      </c>
      <c r="B57" s="14" t="s">
        <v>344</v>
      </c>
      <c r="C57" s="9" t="s">
        <v>246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45957</v>
      </c>
      <c r="U57" s="11">
        <v>5000</v>
      </c>
      <c r="V57" s="10">
        <v>5000</v>
      </c>
      <c r="W57" s="10">
        <v>0</v>
      </c>
      <c r="X57" s="10">
        <v>5482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45957</v>
      </c>
      <c r="AK57" s="3">
        <v>45953</v>
      </c>
      <c r="AL57" s="3">
        <v>45946</v>
      </c>
      <c r="AM57" s="3">
        <v>45954</v>
      </c>
      <c r="AN57" s="3">
        <v>45955</v>
      </c>
      <c r="AO57" s="3">
        <v>45956</v>
      </c>
      <c r="AP57" s="3">
        <v>45952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45">
      <c r="A58" s="3">
        <v>45916</v>
      </c>
      <c r="B58" s="14" t="s">
        <v>344</v>
      </c>
      <c r="C58" s="9" t="s">
        <v>246</v>
      </c>
      <c r="D58" s="13" t="s">
        <v>592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45957</v>
      </c>
      <c r="U58" s="11">
        <v>3500</v>
      </c>
      <c r="V58" s="10">
        <v>0</v>
      </c>
      <c r="W58" s="10">
        <v>3500</v>
      </c>
      <c r="X58" s="10">
        <v>3700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45957</v>
      </c>
      <c r="AK58" s="3">
        <v>45953</v>
      </c>
      <c r="AL58" s="3">
        <v>45946</v>
      </c>
      <c r="AM58" s="3">
        <v>45954</v>
      </c>
      <c r="AN58" s="3">
        <v>45955</v>
      </c>
      <c r="AO58" s="3">
        <v>45956</v>
      </c>
      <c r="AP58" s="3">
        <v>45952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45916</v>
      </c>
      <c r="B59" s="14" t="s">
        <v>344</v>
      </c>
      <c r="C59" s="9" t="s">
        <v>246</v>
      </c>
      <c r="D59" s="13" t="s">
        <v>329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45958</v>
      </c>
      <c r="U59" s="11">
        <v>5000</v>
      </c>
      <c r="V59" s="10">
        <v>5000</v>
      </c>
      <c r="W59" s="10">
        <v>0</v>
      </c>
      <c r="X59" s="10">
        <v>5100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45958</v>
      </c>
      <c r="AK59" s="3">
        <v>45954</v>
      </c>
      <c r="AL59" s="3">
        <v>45947</v>
      </c>
      <c r="AM59" s="3">
        <v>45955</v>
      </c>
      <c r="AN59" s="3">
        <v>45956</v>
      </c>
      <c r="AO59" s="3">
        <v>45957</v>
      </c>
      <c r="AP59" s="3">
        <v>45953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7.75" customHeight="1" x14ac:dyDescent="0.45">
      <c r="A60" s="3">
        <v>45916</v>
      </c>
      <c r="B60" s="14" t="s">
        <v>344</v>
      </c>
      <c r="C60" s="9" t="s">
        <v>246</v>
      </c>
      <c r="D60" s="13" t="s">
        <v>328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45959</v>
      </c>
      <c r="U60" s="11">
        <v>7500</v>
      </c>
      <c r="V60" s="10">
        <v>7500</v>
      </c>
      <c r="W60" s="10">
        <v>0</v>
      </c>
      <c r="X60" s="10">
        <v>7600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45959</v>
      </c>
      <c r="AK60" s="3">
        <v>45955</v>
      </c>
      <c r="AL60" s="3">
        <v>45948</v>
      </c>
      <c r="AM60" s="3">
        <v>45956</v>
      </c>
      <c r="AN60" s="3">
        <v>45957</v>
      </c>
      <c r="AO60" s="3">
        <v>45958</v>
      </c>
      <c r="AP60" s="3">
        <v>45954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7.75" customHeight="1" x14ac:dyDescent="0.45">
      <c r="A61" s="3">
        <v>45892</v>
      </c>
      <c r="B61" s="14" t="s">
        <v>280</v>
      </c>
      <c r="C61" s="9" t="s">
        <v>79</v>
      </c>
      <c r="D61" s="13" t="s">
        <v>209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45960</v>
      </c>
      <c r="U61" s="11">
        <v>6000</v>
      </c>
      <c r="V61" s="10">
        <v>6000</v>
      </c>
      <c r="W61" s="10">
        <v>0</v>
      </c>
      <c r="X61" s="10">
        <v>6100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7.75" customHeight="1" x14ac:dyDescent="0.45">
      <c r="A62" s="3">
        <v>45916</v>
      </c>
      <c r="B62" s="14" t="s">
        <v>344</v>
      </c>
      <c r="C62" s="9" t="s">
        <v>246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45960</v>
      </c>
      <c r="U62" s="11">
        <v>5000</v>
      </c>
      <c r="V62" s="10">
        <v>4596</v>
      </c>
      <c r="W62" s="10">
        <v>404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45951</v>
      </c>
      <c r="B63" s="14" t="s">
        <v>126</v>
      </c>
      <c r="C63" s="9" t="s">
        <v>136</v>
      </c>
      <c r="D63" s="13" t="s">
        <v>229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45960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5280.6600000000008</v>
      </c>
      <c r="AC63" s="8">
        <v>0</v>
      </c>
      <c r="AD63" s="8">
        <v>5280.6600000000008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45905</v>
      </c>
      <c r="B64" s="14" t="s">
        <v>307</v>
      </c>
      <c r="C64" s="9" t="s">
        <v>136</v>
      </c>
      <c r="D64" s="13" t="s">
        <v>229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45960</v>
      </c>
      <c r="U64" s="11">
        <v>243</v>
      </c>
      <c r="V64" s="10">
        <v>0</v>
      </c>
      <c r="W64" s="10">
        <v>243</v>
      </c>
      <c r="X64" s="10">
        <v>0</v>
      </c>
      <c r="Y64" s="10">
        <v>255.15</v>
      </c>
      <c r="Z64" s="9" t="s">
        <v>80</v>
      </c>
      <c r="AA64" s="8">
        <v>254.60325000000003</v>
      </c>
      <c r="AB64" s="8">
        <v>254.60325000000003</v>
      </c>
      <c r="AC64" s="8">
        <v>0</v>
      </c>
      <c r="AD64" s="8">
        <v>254.60325000000003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299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7.75" customHeight="1" x14ac:dyDescent="0.45">
      <c r="A65" s="3">
        <v>45951</v>
      </c>
      <c r="B65" s="14" t="s">
        <v>126</v>
      </c>
      <c r="C65" s="9" t="s">
        <v>136</v>
      </c>
      <c r="D65" s="13" t="s">
        <v>230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5280.6600000000008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45">
      <c r="A66" s="3">
        <v>45951</v>
      </c>
      <c r="B66" s="14" t="s">
        <v>126</v>
      </c>
      <c r="C66" s="9" t="s">
        <v>136</v>
      </c>
      <c r="D66" s="13" t="s">
        <v>303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45960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20955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 t="s">
        <v>636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45919</v>
      </c>
      <c r="B67" s="14" t="s">
        <v>368</v>
      </c>
      <c r="C67" s="9" t="s">
        <v>136</v>
      </c>
      <c r="D67" s="13" t="s">
        <v>303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45960</v>
      </c>
      <c r="U67" s="11">
        <v>604</v>
      </c>
      <c r="V67" s="10">
        <v>0</v>
      </c>
      <c r="W67" s="10">
        <v>604</v>
      </c>
      <c r="X67" s="10">
        <v>0</v>
      </c>
      <c r="Y67" s="10">
        <v>634.20000000000005</v>
      </c>
      <c r="Z67" s="9" t="s">
        <v>80</v>
      </c>
      <c r="AA67" s="8">
        <v>632.84100000000012</v>
      </c>
      <c r="AB67" s="8">
        <v>632.84100000000012</v>
      </c>
      <c r="AC67" s="8">
        <v>0</v>
      </c>
      <c r="AD67" s="8">
        <v>632.84100000000012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45">
      <c r="A68" s="3">
        <v>45951</v>
      </c>
      <c r="B68" s="14" t="s">
        <v>126</v>
      </c>
      <c r="C68" s="9" t="s">
        <v>136</v>
      </c>
      <c r="D68" s="13" t="s">
        <v>274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10477.5</v>
      </c>
      <c r="AC68" s="8">
        <v>0</v>
      </c>
      <c r="AD68" s="8">
        <v>4759</v>
      </c>
      <c r="AE68" s="8">
        <v>5718.5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45">
      <c r="A69" s="3">
        <v>45951</v>
      </c>
      <c r="B69" s="14" t="s">
        <v>126</v>
      </c>
      <c r="C69" s="9" t="s">
        <v>136</v>
      </c>
      <c r="D69" s="13" t="s">
        <v>627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45960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45">
      <c r="A70" s="3">
        <v>45951</v>
      </c>
      <c r="B70" s="14" t="s">
        <v>126</v>
      </c>
      <c r="C70" s="9" t="s">
        <v>136</v>
      </c>
      <c r="D70" s="13" t="s">
        <v>628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45960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7.75" customHeight="1" x14ac:dyDescent="0.45">
      <c r="A71" s="3">
        <v>45951</v>
      </c>
      <c r="B71" s="14" t="s">
        <v>126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45960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0</v>
      </c>
      <c r="AE71" s="8">
        <v>10477.5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45">
      <c r="A72" s="3">
        <v>45919</v>
      </c>
      <c r="B72" s="14" t="s">
        <v>365</v>
      </c>
      <c r="C72" s="9" t="s">
        <v>136</v>
      </c>
      <c r="D72" s="13" t="s">
        <v>261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45960</v>
      </c>
      <c r="U72" s="11">
        <v>928</v>
      </c>
      <c r="V72" s="10">
        <v>0</v>
      </c>
      <c r="W72" s="10">
        <v>928</v>
      </c>
      <c r="X72" s="10">
        <v>0</v>
      </c>
      <c r="Y72" s="10">
        <v>974.40000000000009</v>
      </c>
      <c r="Z72" s="9" t="s">
        <v>80</v>
      </c>
      <c r="AA72" s="8">
        <v>972.31200000000001</v>
      </c>
      <c r="AB72" s="8">
        <v>972.31200000000001</v>
      </c>
      <c r="AC72" s="8">
        <v>0</v>
      </c>
      <c r="AD72" s="8">
        <v>972.31200000000001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453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45951</v>
      </c>
      <c r="B73" s="14" t="s">
        <v>126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4460</v>
      </c>
      <c r="AC73" s="8">
        <v>16495</v>
      </c>
      <c r="AD73" s="8">
        <v>0</v>
      </c>
      <c r="AE73" s="8">
        <v>20955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 t="s">
        <v>637</v>
      </c>
      <c r="AZ73" s="2">
        <v>0</v>
      </c>
      <c r="BA73" s="2">
        <v>0</v>
      </c>
      <c r="BB73" s="2">
        <v>0</v>
      </c>
      <c r="BC73" s="1" t="s">
        <v>103</v>
      </c>
      <c r="BD73" s="56">
        <v>1246.2888888888886</v>
      </c>
    </row>
    <row r="74" spans="1:56" ht="27.75" customHeight="1" x14ac:dyDescent="0.45">
      <c r="A74" s="3">
        <v>45919</v>
      </c>
      <c r="B74" s="14" t="s">
        <v>369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45960</v>
      </c>
      <c r="U74" s="11">
        <v>1174</v>
      </c>
      <c r="V74" s="10">
        <v>0</v>
      </c>
      <c r="W74" s="10">
        <v>1174</v>
      </c>
      <c r="X74" s="10">
        <v>0</v>
      </c>
      <c r="Y74" s="10">
        <v>1232.7</v>
      </c>
      <c r="Z74" s="9" t="s">
        <v>80</v>
      </c>
      <c r="AA74" s="8">
        <v>1230.0585000000003</v>
      </c>
      <c r="AB74" s="8">
        <v>0</v>
      </c>
      <c r="AC74" s="8">
        <v>1230.0585000000003</v>
      </c>
      <c r="AD74" s="8">
        <v>0</v>
      </c>
      <c r="AE74" s="8">
        <v>1230.0585000000003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92.937753333333347</v>
      </c>
    </row>
    <row r="75" spans="1:56" ht="27.75" customHeight="1" x14ac:dyDescent="0.45">
      <c r="A75" s="3">
        <v>45951</v>
      </c>
      <c r="B75" s="14" t="s">
        <v>126</v>
      </c>
      <c r="C75" s="9" t="s">
        <v>136</v>
      </c>
      <c r="D75" s="13" t="s">
        <v>128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45960</v>
      </c>
      <c r="U75" s="11">
        <v>30000</v>
      </c>
      <c r="V75" s="10">
        <v>0</v>
      </c>
      <c r="W75" s="10">
        <v>30000</v>
      </c>
      <c r="X75" s="10">
        <v>0</v>
      </c>
      <c r="Y75" s="10">
        <v>31500</v>
      </c>
      <c r="Z75" s="9" t="s">
        <v>80</v>
      </c>
      <c r="AA75" s="8">
        <v>31432.500000000004</v>
      </c>
      <c r="AB75" s="8">
        <v>0</v>
      </c>
      <c r="AC75" s="8">
        <v>31432.500000000004</v>
      </c>
      <c r="AD75" s="8">
        <v>0</v>
      </c>
      <c r="AE75" s="8">
        <v>31432.500000000004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 t="s">
        <v>638</v>
      </c>
      <c r="AZ75" s="2">
        <v>0</v>
      </c>
      <c r="BA75" s="2">
        <v>0</v>
      </c>
      <c r="BB75" s="2">
        <v>0</v>
      </c>
      <c r="BC75" s="1" t="s">
        <v>103</v>
      </c>
      <c r="BD75" s="56">
        <v>2374.8999999999996</v>
      </c>
    </row>
    <row r="76" spans="1:56" ht="27.75" customHeight="1" x14ac:dyDescent="0.45">
      <c r="A76" s="3">
        <v>45919</v>
      </c>
      <c r="B76" s="14" t="s">
        <v>367</v>
      </c>
      <c r="C76" s="9" t="s">
        <v>136</v>
      </c>
      <c r="D76" s="13" t="s">
        <v>128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188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45960</v>
      </c>
      <c r="U76" s="11">
        <v>1933</v>
      </c>
      <c r="V76" s="10">
        <v>0</v>
      </c>
      <c r="W76" s="10">
        <v>1933</v>
      </c>
      <c r="X76" s="10">
        <v>0</v>
      </c>
      <c r="Y76" s="10">
        <v>2029.65</v>
      </c>
      <c r="Z76" s="9" t="s">
        <v>80</v>
      </c>
      <c r="AA76" s="8">
        <v>2025.3007500000003</v>
      </c>
      <c r="AB76" s="8">
        <v>0</v>
      </c>
      <c r="AC76" s="8">
        <v>2025.3007500000003</v>
      </c>
      <c r="AD76" s="8">
        <v>0</v>
      </c>
      <c r="AE76" s="8">
        <v>2025.3007500000003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153.02272333333332</v>
      </c>
    </row>
    <row r="77" spans="1:56" ht="27.75" customHeight="1" x14ac:dyDescent="0.45">
      <c r="A77" s="3">
        <v>45951</v>
      </c>
      <c r="B77" s="14" t="s">
        <v>126</v>
      </c>
      <c r="C77" s="9" t="s">
        <v>136</v>
      </c>
      <c r="D77" s="13" t="s">
        <v>629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227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398.98320000000001</v>
      </c>
    </row>
    <row r="78" spans="1:56" ht="27.75" customHeight="1" x14ac:dyDescent="0.45">
      <c r="A78" s="3">
        <v>45951</v>
      </c>
      <c r="B78" s="14" t="s">
        <v>126</v>
      </c>
      <c r="C78" s="9" t="s">
        <v>136</v>
      </c>
      <c r="D78" s="13" t="s">
        <v>349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227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398.98320000000001</v>
      </c>
    </row>
    <row r="79" spans="1:56" ht="27.75" customHeight="1" x14ac:dyDescent="0.45">
      <c r="A79" s="3">
        <v>45951</v>
      </c>
      <c r="B79" s="14" t="s">
        <v>126</v>
      </c>
      <c r="C79" s="9" t="s">
        <v>136</v>
      </c>
      <c r="D79" s="13" t="s">
        <v>630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0</v>
      </c>
      <c r="AC79" s="8">
        <v>5139.8424000000005</v>
      </c>
      <c r="AD79" s="8">
        <v>0</v>
      </c>
      <c r="AE79" s="8">
        <v>5139.8424000000005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388.34364799999992</v>
      </c>
    </row>
    <row r="80" spans="1:56" ht="27.75" customHeight="1" x14ac:dyDescent="0.45">
      <c r="A80" s="3">
        <v>45916</v>
      </c>
      <c r="B80" s="14" t="s">
        <v>344</v>
      </c>
      <c r="C80" s="9" t="s">
        <v>246</v>
      </c>
      <c r="D80" s="13" t="s">
        <v>332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2500</v>
      </c>
      <c r="W80" s="10">
        <v>0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45911</v>
      </c>
      <c r="B81" s="14" t="s">
        <v>318</v>
      </c>
      <c r="C81" s="9" t="s">
        <v>105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45891</v>
      </c>
      <c r="B82" s="14" t="s">
        <v>288</v>
      </c>
      <c r="C82" s="9" t="s">
        <v>79</v>
      </c>
      <c r="D82" s="13" t="s">
        <v>289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45962</v>
      </c>
      <c r="U82" s="11">
        <v>6000</v>
      </c>
      <c r="V82" s="10">
        <v>5500</v>
      </c>
      <c r="W82" s="10">
        <v>500</v>
      </c>
      <c r="X82" s="10">
        <v>9455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5</v>
      </c>
      <c r="AJ82" s="3">
        <v>45962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8500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45916</v>
      </c>
      <c r="B83" s="14" t="s">
        <v>344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45964</v>
      </c>
      <c r="AK83" s="3">
        <v>45960</v>
      </c>
      <c r="AL83" s="3">
        <v>45953</v>
      </c>
      <c r="AM83" s="3">
        <v>45961</v>
      </c>
      <c r="AN83" s="3">
        <v>45962</v>
      </c>
      <c r="AO83" s="3">
        <v>45963</v>
      </c>
      <c r="AP83" s="3">
        <v>45959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45916</v>
      </c>
      <c r="B84" s="14" t="s">
        <v>344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45965</v>
      </c>
      <c r="U84" s="11">
        <v>2500</v>
      </c>
      <c r="V84" s="10">
        <v>1371</v>
      </c>
      <c r="W84" s="10">
        <v>1129</v>
      </c>
      <c r="X84" s="10">
        <v>0</v>
      </c>
      <c r="Y84" s="10">
        <v>1185.45</v>
      </c>
      <c r="Z84" s="9" t="s">
        <v>80</v>
      </c>
      <c r="AA84" s="8">
        <v>1245.9982699999998</v>
      </c>
      <c r="AB84" s="8">
        <v>0</v>
      </c>
      <c r="AC84" s="8">
        <v>1245.9982699999998</v>
      </c>
      <c r="AD84" s="8">
        <v>0</v>
      </c>
      <c r="AE84" s="8">
        <v>1245.9982699999998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94.142091511111104</v>
      </c>
    </row>
    <row r="85" spans="1:56" ht="27.75" customHeight="1" x14ac:dyDescent="0.45">
      <c r="A85" s="3">
        <v>45916</v>
      </c>
      <c r="B85" s="14" t="s">
        <v>344</v>
      </c>
      <c r="C85" s="9" t="s">
        <v>246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45965</v>
      </c>
      <c r="U85" s="11">
        <v>5000</v>
      </c>
      <c r="V85" s="10">
        <v>0</v>
      </c>
      <c r="W85" s="10">
        <v>5000</v>
      </c>
      <c r="X85" s="10">
        <v>5482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45916</v>
      </c>
      <c r="B86" s="14" t="s">
        <v>344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45965</v>
      </c>
      <c r="U86" s="11">
        <v>5000</v>
      </c>
      <c r="V86" s="10">
        <v>4900</v>
      </c>
      <c r="W86" s="10">
        <v>100</v>
      </c>
      <c r="X86" s="10">
        <v>5385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45916</v>
      </c>
      <c r="B87" s="14" t="s">
        <v>344</v>
      </c>
      <c r="C87" s="9" t="s">
        <v>246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45965</v>
      </c>
      <c r="U87" s="11">
        <v>5000</v>
      </c>
      <c r="V87" s="10">
        <v>3000</v>
      </c>
      <c r="W87" s="10">
        <v>2000</v>
      </c>
      <c r="X87" s="10">
        <v>4400</v>
      </c>
      <c r="Y87" s="10">
        <v>630</v>
      </c>
      <c r="Z87" s="9" t="s">
        <v>80</v>
      </c>
      <c r="AA87" s="8">
        <v>695.28689999999995</v>
      </c>
      <c r="AB87" s="8">
        <v>695.28689999999995</v>
      </c>
      <c r="AC87" s="8">
        <v>0</v>
      </c>
      <c r="AD87" s="8">
        <v>695.28689999999995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45965</v>
      </c>
      <c r="AK87" s="3">
        <v>45961</v>
      </c>
      <c r="AL87" s="3">
        <v>45954</v>
      </c>
      <c r="AM87" s="3">
        <v>45962</v>
      </c>
      <c r="AN87" s="3">
        <v>45963</v>
      </c>
      <c r="AO87" s="3">
        <v>45964</v>
      </c>
      <c r="AP87" s="3">
        <v>45960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0</v>
      </c>
      <c r="B88" s="14" t="s">
        <v>126</v>
      </c>
      <c r="C88" s="9" t="s">
        <v>565</v>
      </c>
      <c r="D88" s="13" t="s">
        <v>639</v>
      </c>
      <c r="E88" s="9">
        <v>20</v>
      </c>
      <c r="F88" s="9">
        <v>32</v>
      </c>
      <c r="G88" s="9" t="s">
        <v>60</v>
      </c>
      <c r="H88" s="9" t="s">
        <v>66</v>
      </c>
      <c r="I88" s="9">
        <v>85</v>
      </c>
      <c r="J88" s="9" t="s">
        <v>57</v>
      </c>
      <c r="K88" s="9">
        <v>5</v>
      </c>
      <c r="L88" s="9" t="s">
        <v>91</v>
      </c>
      <c r="M88" s="10">
        <v>21</v>
      </c>
      <c r="N88" s="9">
        <v>35</v>
      </c>
      <c r="O88" s="9">
        <v>40</v>
      </c>
      <c r="P88" s="10">
        <v>90.665625120000001</v>
      </c>
      <c r="Q88" s="10">
        <v>0</v>
      </c>
      <c r="R88" s="10">
        <v>90.665625120000001</v>
      </c>
      <c r="S88" s="9" t="s">
        <v>67</v>
      </c>
      <c r="T88" s="12">
        <v>45966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4679.9500000000007</v>
      </c>
      <c r="AB88" s="8">
        <v>4679.9500000000007</v>
      </c>
      <c r="AC88" s="8">
        <v>0</v>
      </c>
      <c r="AD88" s="8">
        <v>4679.9500000000007</v>
      </c>
      <c r="AE88" s="8">
        <v>0</v>
      </c>
      <c r="AF88" s="8">
        <v>0</v>
      </c>
      <c r="AG88" s="1" t="s">
        <v>114</v>
      </c>
      <c r="AH88" s="1" t="s">
        <v>68</v>
      </c>
      <c r="AI88" s="1">
        <v>4</v>
      </c>
      <c r="AJ88" s="3">
        <v>45966</v>
      </c>
      <c r="AK88" s="3">
        <v>45962</v>
      </c>
      <c r="AL88" s="3">
        <v>45956</v>
      </c>
      <c r="AM88" s="3">
        <v>45963</v>
      </c>
      <c r="AN88" s="3">
        <v>45964</v>
      </c>
      <c r="AO88" s="3">
        <v>45964</v>
      </c>
      <c r="AP88" s="3">
        <v>45961</v>
      </c>
      <c r="AQ88" s="3">
        <v>45965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45968</v>
      </c>
      <c r="AK89" s="3">
        <v>45964</v>
      </c>
      <c r="AL89" s="3">
        <v>45957</v>
      </c>
      <c r="AM89" s="3">
        <v>45965</v>
      </c>
      <c r="AN89" s="3">
        <v>45966</v>
      </c>
      <c r="AO89" s="3">
        <v>45967</v>
      </c>
      <c r="AP89" s="3">
        <v>45963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45916</v>
      </c>
      <c r="B90" s="14" t="s">
        <v>344</v>
      </c>
      <c r="C90" s="9" t="s">
        <v>246</v>
      </c>
      <c r="D90" s="13" t="s">
        <v>332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45968</v>
      </c>
      <c r="U90" s="11">
        <v>2500</v>
      </c>
      <c r="V90" s="10">
        <v>1129</v>
      </c>
      <c r="W90" s="10">
        <v>1371</v>
      </c>
      <c r="X90" s="10">
        <v>2550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45968</v>
      </c>
      <c r="AK90" s="3">
        <v>45964</v>
      </c>
      <c r="AL90" s="3">
        <v>45957</v>
      </c>
      <c r="AM90" s="3">
        <v>45965</v>
      </c>
      <c r="AN90" s="3">
        <v>45966</v>
      </c>
      <c r="AO90" s="3">
        <v>45967</v>
      </c>
      <c r="AP90" s="3">
        <v>45963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45916</v>
      </c>
      <c r="B91" s="14" t="s">
        <v>344</v>
      </c>
      <c r="C91" s="9" t="s">
        <v>246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416.92688888888887</v>
      </c>
    </row>
    <row r="92" spans="1:56" ht="27.75" customHeight="1" x14ac:dyDescent="0.45">
      <c r="A92" s="3">
        <v>45916</v>
      </c>
      <c r="B92" s="14" t="s">
        <v>344</v>
      </c>
      <c r="C92" s="9" t="s">
        <v>246</v>
      </c>
      <c r="D92" s="13">
        <v>957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208.46344444444443</v>
      </c>
    </row>
    <row r="93" spans="1:56" ht="27.75" customHeight="1" x14ac:dyDescent="0.45">
      <c r="A93" s="3">
        <v>45916</v>
      </c>
      <c r="B93" s="14" t="s">
        <v>344</v>
      </c>
      <c r="C93" s="9" t="s">
        <v>246</v>
      </c>
      <c r="D93" s="13">
        <v>964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45972</v>
      </c>
      <c r="U93" s="11">
        <v>3500</v>
      </c>
      <c r="V93" s="10">
        <v>0</v>
      </c>
      <c r="W93" s="10">
        <v>3500</v>
      </c>
      <c r="X93" s="10">
        <v>0</v>
      </c>
      <c r="Y93" s="10">
        <v>3675</v>
      </c>
      <c r="Z93" s="9" t="s">
        <v>80</v>
      </c>
      <c r="AA93" s="8">
        <v>3960.4950000000003</v>
      </c>
      <c r="AB93" s="8">
        <v>0</v>
      </c>
      <c r="AC93" s="8">
        <v>3960.4950000000003</v>
      </c>
      <c r="AD93" s="8">
        <v>0</v>
      </c>
      <c r="AE93" s="8">
        <v>3960.4950000000003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299.23740000000004</v>
      </c>
    </row>
    <row r="94" spans="1:56" ht="27.7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45972</v>
      </c>
      <c r="AK94" s="3">
        <v>45968</v>
      </c>
      <c r="AL94" s="3">
        <v>45961</v>
      </c>
      <c r="AM94" s="3">
        <v>45969</v>
      </c>
      <c r="AN94" s="3">
        <v>45970</v>
      </c>
      <c r="AO94" s="3">
        <v>45971</v>
      </c>
      <c r="AP94" s="3">
        <v>45967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7.7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7.75" customHeight="1" x14ac:dyDescent="0.45">
      <c r="A96" s="3">
        <v>45923</v>
      </c>
      <c r="B96" s="14" t="s">
        <v>394</v>
      </c>
      <c r="C96" s="9" t="s">
        <v>79</v>
      </c>
      <c r="D96" s="13" t="s">
        <v>395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45972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13243.56</v>
      </c>
      <c r="AC96" s="8">
        <v>0</v>
      </c>
      <c r="AD96" s="8">
        <v>13243.56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45972</v>
      </c>
      <c r="AK96" s="3">
        <v>45968</v>
      </c>
      <c r="AL96" s="3">
        <v>45961</v>
      </c>
      <c r="AM96" s="3">
        <v>45969</v>
      </c>
      <c r="AN96" s="3">
        <v>45970</v>
      </c>
      <c r="AO96" s="3">
        <v>45971</v>
      </c>
      <c r="AP96" s="3">
        <v>45967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45916</v>
      </c>
      <c r="B97" s="14" t="s">
        <v>344</v>
      </c>
      <c r="C97" s="9" t="s">
        <v>246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416.92688888888887</v>
      </c>
    </row>
    <row r="98" spans="1:56" ht="27.75" customHeight="1" x14ac:dyDescent="0.45">
      <c r="A98" s="3">
        <v>45916</v>
      </c>
      <c r="B98" s="14" t="s">
        <v>344</v>
      </c>
      <c r="C98" s="9" t="s">
        <v>246</v>
      </c>
      <c r="D98" s="13" t="s">
        <v>332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45974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45974</v>
      </c>
      <c r="AK98" s="3">
        <v>45970</v>
      </c>
      <c r="AL98" s="3">
        <v>45963</v>
      </c>
      <c r="AM98" s="3">
        <v>45971</v>
      </c>
      <c r="AN98" s="3">
        <v>45972</v>
      </c>
      <c r="AO98" s="3">
        <v>45973</v>
      </c>
      <c r="AP98" s="3">
        <v>45969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208.46344444444443</v>
      </c>
    </row>
    <row r="99" spans="1:56" ht="27.75" customHeight="1" x14ac:dyDescent="0.45">
      <c r="A99" s="3">
        <v>45941</v>
      </c>
      <c r="B99" s="14" t="s">
        <v>126</v>
      </c>
      <c r="C99" s="9" t="s">
        <v>105</v>
      </c>
      <c r="D99" s="13" t="s">
        <v>554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45896</v>
      </c>
      <c r="B100" s="14" t="s">
        <v>291</v>
      </c>
      <c r="C100" s="9" t="s">
        <v>79</v>
      </c>
      <c r="D100" s="13" t="s">
        <v>292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45975</v>
      </c>
      <c r="U100" s="11">
        <v>3000</v>
      </c>
      <c r="V100" s="10">
        <v>3194</v>
      </c>
      <c r="W100" s="10">
        <v>0</v>
      </c>
      <c r="X100" s="10">
        <v>8100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45975</v>
      </c>
      <c r="AK100" s="3">
        <v>45970</v>
      </c>
      <c r="AL100" s="3">
        <v>45963</v>
      </c>
      <c r="AM100" s="3">
        <v>45971</v>
      </c>
      <c r="AN100" s="3">
        <v>45972</v>
      </c>
      <c r="AO100" s="3">
        <v>45973</v>
      </c>
      <c r="AP100" s="3">
        <v>45970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45916</v>
      </c>
      <c r="B101" s="14" t="s">
        <v>344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45978</v>
      </c>
      <c r="AK102" s="3">
        <v>45974</v>
      </c>
      <c r="AL102" s="3">
        <v>45967</v>
      </c>
      <c r="AM102" s="3">
        <v>45975</v>
      </c>
      <c r="AN102" s="3">
        <v>45976</v>
      </c>
      <c r="AO102" s="3">
        <v>45977</v>
      </c>
      <c r="AP102" s="3">
        <v>45973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7.75" customHeight="1" x14ac:dyDescent="0.45">
      <c r="A103" s="3">
        <v>45948</v>
      </c>
      <c r="B103" s="14" t="s">
        <v>631</v>
      </c>
      <c r="C103" s="9" t="s">
        <v>105</v>
      </c>
      <c r="D103" s="13" t="s">
        <v>632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45978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80</v>
      </c>
      <c r="AA103" s="8">
        <v>6621.78</v>
      </c>
      <c r="AB103" s="8">
        <v>6621.78</v>
      </c>
      <c r="AC103" s="8">
        <v>0</v>
      </c>
      <c r="AD103" s="8">
        <v>6621.78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45978</v>
      </c>
      <c r="AK103" s="3">
        <v>45974</v>
      </c>
      <c r="AL103" s="3">
        <v>45967</v>
      </c>
      <c r="AM103" s="3">
        <v>45975</v>
      </c>
      <c r="AN103" s="3">
        <v>45976</v>
      </c>
      <c r="AO103" s="3">
        <v>45977</v>
      </c>
      <c r="AP103" s="3">
        <v>45973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45916</v>
      </c>
      <c r="B104" s="14" t="s">
        <v>344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45979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7.75" customHeight="1" x14ac:dyDescent="0.45">
      <c r="A105" s="3">
        <v>45916</v>
      </c>
      <c r="B105" s="14" t="s">
        <v>344</v>
      </c>
      <c r="C105" s="9" t="s">
        <v>246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45979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45979</v>
      </c>
      <c r="AK105" s="3">
        <v>45975</v>
      </c>
      <c r="AL105" s="3">
        <v>45968</v>
      </c>
      <c r="AM105" s="3">
        <v>45976</v>
      </c>
      <c r="AN105" s="3">
        <v>45977</v>
      </c>
      <c r="AO105" s="3">
        <v>45978</v>
      </c>
      <c r="AP105" s="3">
        <v>45974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45979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45979</v>
      </c>
      <c r="AK106" s="3">
        <v>45975</v>
      </c>
      <c r="AL106" s="3">
        <v>45968</v>
      </c>
      <c r="AM106" s="3">
        <v>45976</v>
      </c>
      <c r="AN106" s="3">
        <v>45977</v>
      </c>
      <c r="AO106" s="3">
        <v>45978</v>
      </c>
      <c r="AP106" s="3">
        <v>45974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344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45981</v>
      </c>
      <c r="AK107" s="3">
        <v>45977</v>
      </c>
      <c r="AL107" s="3">
        <v>45970</v>
      </c>
      <c r="AM107" s="3">
        <v>45978</v>
      </c>
      <c r="AN107" s="3">
        <v>45979</v>
      </c>
      <c r="AO107" s="3">
        <v>45980</v>
      </c>
      <c r="AP107" s="3">
        <v>45976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344</v>
      </c>
      <c r="C108" s="9" t="s">
        <v>246</v>
      </c>
      <c r="D108" s="13" t="s">
        <v>328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45982</v>
      </c>
      <c r="AK108" s="3">
        <v>45978</v>
      </c>
      <c r="AL108" s="3">
        <v>45971</v>
      </c>
      <c r="AM108" s="3">
        <v>45979</v>
      </c>
      <c r="AN108" s="3">
        <v>45980</v>
      </c>
      <c r="AO108" s="3">
        <v>45981</v>
      </c>
      <c r="AP108" s="3">
        <v>45977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344</v>
      </c>
      <c r="C109" s="9" t="s">
        <v>246</v>
      </c>
      <c r="D109" s="13">
        <v>575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45982</v>
      </c>
      <c r="U109" s="11">
        <v>3500</v>
      </c>
      <c r="V109" s="10">
        <v>0</v>
      </c>
      <c r="W109" s="10">
        <v>3500</v>
      </c>
      <c r="X109" s="10">
        <v>0</v>
      </c>
      <c r="Y109" s="10">
        <v>3675</v>
      </c>
      <c r="Z109" s="9" t="s">
        <v>80</v>
      </c>
      <c r="AA109" s="8">
        <v>3862.7049999999999</v>
      </c>
      <c r="AB109" s="8">
        <v>0</v>
      </c>
      <c r="AC109" s="8">
        <v>3862.7049999999999</v>
      </c>
      <c r="AD109" s="8">
        <v>0</v>
      </c>
      <c r="AE109" s="8">
        <v>3862.7049999999999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45982</v>
      </c>
      <c r="AK109" s="3">
        <v>45978</v>
      </c>
      <c r="AL109" s="3">
        <v>45971</v>
      </c>
      <c r="AM109" s="3">
        <v>45979</v>
      </c>
      <c r="AN109" s="3">
        <v>45980</v>
      </c>
      <c r="AO109" s="3">
        <v>45981</v>
      </c>
      <c r="AP109" s="3">
        <v>45977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291.84882222222222</v>
      </c>
    </row>
    <row r="110" spans="1:56" ht="27.75" customHeight="1" x14ac:dyDescent="0.45">
      <c r="A110" s="3">
        <v>45916</v>
      </c>
      <c r="B110" s="14" t="s">
        <v>344</v>
      </c>
      <c r="C110" s="9" t="s">
        <v>246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45985</v>
      </c>
      <c r="U110" s="11">
        <v>2500</v>
      </c>
      <c r="V110" s="10">
        <v>2500</v>
      </c>
      <c r="W110" s="10">
        <v>0</v>
      </c>
      <c r="X110" s="10">
        <v>2550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45985</v>
      </c>
      <c r="AK110" s="3">
        <v>45981</v>
      </c>
      <c r="AL110" s="3">
        <v>45974</v>
      </c>
      <c r="AM110" s="3">
        <v>45982</v>
      </c>
      <c r="AN110" s="3">
        <v>45983</v>
      </c>
      <c r="AO110" s="3">
        <v>45984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45">
      <c r="A111" s="3">
        <v>45933</v>
      </c>
      <c r="B111" s="14" t="s">
        <v>507</v>
      </c>
      <c r="C111" s="9" t="s">
        <v>105</v>
      </c>
      <c r="D111" s="13" t="s">
        <v>483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45985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45985</v>
      </c>
      <c r="AK111" s="3">
        <v>45981</v>
      </c>
      <c r="AL111" s="3">
        <v>45974</v>
      </c>
      <c r="AM111" s="3">
        <v>45982</v>
      </c>
      <c r="AN111" s="3">
        <v>45983</v>
      </c>
      <c r="AO111" s="3">
        <v>45984</v>
      </c>
      <c r="AP111" s="3">
        <v>45980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45896</v>
      </c>
      <c r="B112" s="14" t="s">
        <v>290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45985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5</v>
      </c>
      <c r="AJ112" s="3">
        <v>45985</v>
      </c>
      <c r="AK112" s="3">
        <v>45980</v>
      </c>
      <c r="AL112" s="3">
        <v>45973</v>
      </c>
      <c r="AM112" s="3">
        <v>45981</v>
      </c>
      <c r="AN112" s="3">
        <v>45982</v>
      </c>
      <c r="AO112" s="3">
        <v>45983</v>
      </c>
      <c r="AP112" s="3">
        <v>45980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45909</v>
      </c>
      <c r="B113" s="14" t="s">
        <v>313</v>
      </c>
      <c r="C113" s="9" t="s">
        <v>79</v>
      </c>
      <c r="D113" s="13" t="s">
        <v>308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45986</v>
      </c>
      <c r="U113" s="11">
        <v>3179</v>
      </c>
      <c r="V113" s="10">
        <v>2531</v>
      </c>
      <c r="W113" s="10">
        <v>648</v>
      </c>
      <c r="X113" s="10">
        <v>6100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45916</v>
      </c>
      <c r="B114" s="14" t="s">
        <v>344</v>
      </c>
      <c r="C114" s="9" t="s">
        <v>246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45986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45986</v>
      </c>
      <c r="AK114" s="3">
        <v>45982</v>
      </c>
      <c r="AL114" s="3">
        <v>45975</v>
      </c>
      <c r="AM114" s="3">
        <v>45983</v>
      </c>
      <c r="AN114" s="3">
        <v>45984</v>
      </c>
      <c r="AO114" s="3">
        <v>45985</v>
      </c>
      <c r="AP114" s="3">
        <v>45981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7.75" customHeight="1" x14ac:dyDescent="0.45">
      <c r="A115" s="3">
        <v>45916</v>
      </c>
      <c r="B115" s="14" t="s">
        <v>344</v>
      </c>
      <c r="C115" s="9" t="s">
        <v>246</v>
      </c>
      <c r="D115" s="13" t="s">
        <v>328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45986</v>
      </c>
      <c r="AK115" s="3">
        <v>45982</v>
      </c>
      <c r="AL115" s="3">
        <v>45975</v>
      </c>
      <c r="AM115" s="3">
        <v>45983</v>
      </c>
      <c r="AN115" s="3">
        <v>45984</v>
      </c>
      <c r="AO115" s="3">
        <v>45985</v>
      </c>
      <c r="AP115" s="3">
        <v>45981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416.92688888888887</v>
      </c>
    </row>
    <row r="116" spans="1:56" ht="27.75" customHeight="1" x14ac:dyDescent="0.45">
      <c r="A116" s="3">
        <v>45916</v>
      </c>
      <c r="B116" s="14" t="s">
        <v>344</v>
      </c>
      <c r="C116" s="9" t="s">
        <v>246</v>
      </c>
      <c r="D116" s="13" t="s">
        <v>329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45986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45986</v>
      </c>
      <c r="AK116" s="3">
        <v>45982</v>
      </c>
      <c r="AL116" s="3">
        <v>45975</v>
      </c>
      <c r="AM116" s="3">
        <v>45983</v>
      </c>
      <c r="AN116" s="3">
        <v>45984</v>
      </c>
      <c r="AO116" s="3">
        <v>45985</v>
      </c>
      <c r="AP116" s="3">
        <v>45981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7.75" customHeight="1" x14ac:dyDescent="0.45">
      <c r="A117" s="3">
        <v>45916</v>
      </c>
      <c r="B117" s="14" t="s">
        <v>344</v>
      </c>
      <c r="C117" s="9" t="s">
        <v>246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45987</v>
      </c>
      <c r="AK117" s="3">
        <v>45983</v>
      </c>
      <c r="AL117" s="3">
        <v>45976</v>
      </c>
      <c r="AM117" s="3">
        <v>45984</v>
      </c>
      <c r="AN117" s="3">
        <v>45985</v>
      </c>
      <c r="AO117" s="3">
        <v>45986</v>
      </c>
      <c r="AP117" s="3">
        <v>45982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7.75" customHeight="1" x14ac:dyDescent="0.45">
      <c r="A118" s="3">
        <v>45933</v>
      </c>
      <c r="B118" s="14" t="s">
        <v>503</v>
      </c>
      <c r="C118" s="9" t="s">
        <v>105</v>
      </c>
      <c r="D118" s="13" t="s">
        <v>479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45987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45987</v>
      </c>
      <c r="AK118" s="3">
        <v>45983</v>
      </c>
      <c r="AL118" s="3">
        <v>45976</v>
      </c>
      <c r="AM118" s="3">
        <v>45984</v>
      </c>
      <c r="AN118" s="3">
        <v>45985</v>
      </c>
      <c r="AO118" s="3">
        <v>45986</v>
      </c>
      <c r="AP118" s="3">
        <v>45982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45933</v>
      </c>
      <c r="B119" s="14" t="s">
        <v>508</v>
      </c>
      <c r="C119" s="9" t="s">
        <v>105</v>
      </c>
      <c r="D119" s="13" t="s">
        <v>484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45987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80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45987</v>
      </c>
      <c r="AK119" s="3">
        <v>45983</v>
      </c>
      <c r="AL119" s="3">
        <v>45976</v>
      </c>
      <c r="AM119" s="3">
        <v>45984</v>
      </c>
      <c r="AN119" s="3">
        <v>45985</v>
      </c>
      <c r="AO119" s="3">
        <v>45986</v>
      </c>
      <c r="AP119" s="3">
        <v>45982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45916</v>
      </c>
      <c r="B120" s="14" t="s">
        <v>344</v>
      </c>
      <c r="C120" s="9" t="s">
        <v>246</v>
      </c>
      <c r="D120" s="13">
        <v>956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208.46344444444443</v>
      </c>
    </row>
    <row r="121" spans="1:56" ht="27.75" customHeight="1" x14ac:dyDescent="0.45">
      <c r="A121" s="3">
        <v>45916</v>
      </c>
      <c r="B121" s="14" t="s">
        <v>344</v>
      </c>
      <c r="C121" s="9" t="s">
        <v>246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45989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45989</v>
      </c>
      <c r="AK121" s="3">
        <v>45985</v>
      </c>
      <c r="AL121" s="3">
        <v>45978</v>
      </c>
      <c r="AM121" s="3">
        <v>45986</v>
      </c>
      <c r="AN121" s="3">
        <v>45987</v>
      </c>
      <c r="AO121" s="3">
        <v>45988</v>
      </c>
      <c r="AP121" s="3">
        <v>45984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416.92688888888887</v>
      </c>
    </row>
    <row r="122" spans="1:56" ht="27.75" customHeight="1" x14ac:dyDescent="0.45">
      <c r="A122" s="3">
        <v>45916</v>
      </c>
      <c r="B122" s="14" t="s">
        <v>344</v>
      </c>
      <c r="C122" s="9" t="s">
        <v>246</v>
      </c>
      <c r="D122" s="13" t="s">
        <v>332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45989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61</v>
      </c>
      <c r="AH122" s="1" t="s">
        <v>75</v>
      </c>
      <c r="AI122" s="1">
        <v>4</v>
      </c>
      <c r="AJ122" s="3">
        <v>45989</v>
      </c>
      <c r="AK122" s="3">
        <v>45985</v>
      </c>
      <c r="AL122" s="3">
        <v>45978</v>
      </c>
      <c r="AM122" s="3">
        <v>45986</v>
      </c>
      <c r="AN122" s="3">
        <v>45987</v>
      </c>
      <c r="AO122" s="3">
        <v>45988</v>
      </c>
      <c r="AP122" s="3">
        <v>45984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208.46344444444443</v>
      </c>
    </row>
    <row r="123" spans="1:56" ht="27.75" customHeight="1" x14ac:dyDescent="0.45">
      <c r="A123" s="3">
        <v>45916</v>
      </c>
      <c r="B123" s="14" t="s">
        <v>344</v>
      </c>
      <c r="C123" s="9" t="s">
        <v>246</v>
      </c>
      <c r="D123" s="13">
        <v>957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45989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45989</v>
      </c>
      <c r="AK123" s="3">
        <v>45985</v>
      </c>
      <c r="AL123" s="3">
        <v>45978</v>
      </c>
      <c r="AM123" s="3">
        <v>45986</v>
      </c>
      <c r="AN123" s="3">
        <v>45987</v>
      </c>
      <c r="AO123" s="3">
        <v>45988</v>
      </c>
      <c r="AP123" s="3">
        <v>45984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208.46344444444443</v>
      </c>
    </row>
    <row r="124" spans="1:56" ht="27.75" customHeight="1" x14ac:dyDescent="0.45">
      <c r="A124" s="3">
        <v>45891</v>
      </c>
      <c r="B124" s="14" t="s">
        <v>286</v>
      </c>
      <c r="C124" s="9" t="s">
        <v>79</v>
      </c>
      <c r="D124" s="13" t="s">
        <v>287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6000</v>
      </c>
      <c r="V124" s="10">
        <v>5447</v>
      </c>
      <c r="W124" s="10">
        <v>553</v>
      </c>
      <c r="X124" s="10">
        <v>9150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75</v>
      </c>
      <c r="AI124" s="1">
        <v>5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8447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132</v>
      </c>
      <c r="B125" s="14" t="s">
        <v>132</v>
      </c>
      <c r="C125" s="9" t="s">
        <v>136</v>
      </c>
      <c r="D125" s="13" t="s">
        <v>61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80</v>
      </c>
      <c r="AA125" s="8">
        <v>104775.00000000001</v>
      </c>
      <c r="AB125" s="8">
        <v>0</v>
      </c>
      <c r="AC125" s="8">
        <v>104775.00000000001</v>
      </c>
      <c r="AD125" s="8">
        <v>0</v>
      </c>
      <c r="AE125" s="8">
        <v>104775.00000000001</v>
      </c>
      <c r="AF125" s="8">
        <v>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7916.333333333333</v>
      </c>
    </row>
    <row r="126" spans="1:56" ht="27.75" customHeight="1" x14ac:dyDescent="0.45">
      <c r="A126" s="3">
        <v>45933</v>
      </c>
      <c r="B126" s="14" t="s">
        <v>504</v>
      </c>
      <c r="C126" s="9" t="s">
        <v>79</v>
      </c>
      <c r="D126" s="13" t="s">
        <v>480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61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7.75" customHeight="1" x14ac:dyDescent="0.45">
      <c r="A127" s="3" t="s">
        <v>132</v>
      </c>
      <c r="B127" s="14" t="s">
        <v>132</v>
      </c>
      <c r="C127" s="9" t="s">
        <v>79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80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22072.6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1667.7075555555555</v>
      </c>
    </row>
    <row r="128" spans="1:56" ht="27.75" customHeight="1" x14ac:dyDescent="0.45">
      <c r="A128" s="3" t="s">
        <v>132</v>
      </c>
      <c r="B128" s="14" t="s">
        <v>132</v>
      </c>
      <c r="C128" s="9" t="s">
        <v>96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80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21513.800000000003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1625.4871111111113</v>
      </c>
    </row>
    <row r="129" spans="1:56" ht="27.75" customHeight="1" x14ac:dyDescent="0.45">
      <c r="A129" s="3" t="s">
        <v>132</v>
      </c>
      <c r="B129" s="14" t="s">
        <v>132</v>
      </c>
      <c r="C129" s="9" t="s">
        <v>246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25432.540222222222</v>
      </c>
    </row>
    <row r="130" spans="1:56" ht="27.75" customHeight="1" x14ac:dyDescent="0.45">
      <c r="A130" s="3">
        <v>45933</v>
      </c>
      <c r="B130" s="14" t="s">
        <v>502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3310.89</v>
      </c>
      <c r="AC130" s="8">
        <v>0</v>
      </c>
      <c r="AD130" s="8">
        <v>3310.89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45919</v>
      </c>
      <c r="B131" s="14" t="s">
        <v>367</v>
      </c>
      <c r="C131" s="9" t="s">
        <v>136</v>
      </c>
      <c r="D131" s="13" t="s">
        <v>213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188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1172</v>
      </c>
      <c r="V131" s="10">
        <v>0</v>
      </c>
      <c r="W131" s="10">
        <v>1172</v>
      </c>
      <c r="X131" s="10">
        <v>21290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348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45919</v>
      </c>
      <c r="B132" s="14" t="s">
        <v>366</v>
      </c>
      <c r="C132" s="9" t="s">
        <v>136</v>
      </c>
      <c r="D132" s="13" t="s">
        <v>349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227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622</v>
      </c>
      <c r="V132" s="10">
        <v>0</v>
      </c>
      <c r="W132" s="10">
        <v>622</v>
      </c>
      <c r="X132" s="10">
        <v>6150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45923</v>
      </c>
      <c r="B133" s="14" t="s">
        <v>394</v>
      </c>
      <c r="C133" s="9" t="s">
        <v>79</v>
      </c>
      <c r="D133" s="13" t="s">
        <v>395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13000</v>
      </c>
      <c r="V133" s="10">
        <v>0</v>
      </c>
      <c r="W133" s="10">
        <v>13000</v>
      </c>
      <c r="X133" s="10">
        <v>0</v>
      </c>
      <c r="Y133" s="10">
        <v>13650</v>
      </c>
      <c r="Z133" s="9" t="s">
        <v>80</v>
      </c>
      <c r="AA133" s="8">
        <v>14347.189999999999</v>
      </c>
      <c r="AB133" s="8">
        <v>14347.189999999999</v>
      </c>
      <c r="AC133" s="8">
        <v>0</v>
      </c>
      <c r="AD133" s="8">
        <v>14347.189999999999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131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45877</v>
      </c>
      <c r="B134" s="14" t="s">
        <v>269</v>
      </c>
      <c r="C134" s="9" t="s">
        <v>79</v>
      </c>
      <c r="D134" s="13" t="s">
        <v>270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3500</v>
      </c>
      <c r="V134" s="10">
        <v>1217</v>
      </c>
      <c r="W134" s="10">
        <v>2283</v>
      </c>
      <c r="X134" s="10">
        <v>1545</v>
      </c>
      <c r="Y134" s="10">
        <v>2052.75</v>
      </c>
      <c r="Z134" s="9" t="s">
        <v>80</v>
      </c>
      <c r="AA134" s="8">
        <v>2265.4764825000002</v>
      </c>
      <c r="AB134" s="8">
        <v>2265.4764825000002</v>
      </c>
      <c r="AC134" s="8">
        <v>0</v>
      </c>
      <c r="AD134" s="8">
        <v>2265.4764825000002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45911</v>
      </c>
      <c r="B139" s="14" t="s">
        <v>316</v>
      </c>
      <c r="C139" s="9" t="s">
        <v>105</v>
      </c>
      <c r="D139" s="13" t="s">
        <v>317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129</v>
      </c>
      <c r="U139" s="11">
        <v>3000</v>
      </c>
      <c r="V139" s="10">
        <v>3000</v>
      </c>
      <c r="W139" s="10">
        <v>0</v>
      </c>
      <c r="X139" s="10">
        <v>8465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45908</v>
      </c>
      <c r="B140" s="14" t="s">
        <v>312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45908</v>
      </c>
      <c r="B141" s="14" t="s">
        <v>312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45799</v>
      </c>
      <c r="B143" s="14" t="s">
        <v>240</v>
      </c>
      <c r="C143" s="9" t="s">
        <v>235</v>
      </c>
      <c r="D143" s="13" t="s">
        <v>277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113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80</v>
      </c>
      <c r="AA147" s="8">
        <v>806770.26955249999</v>
      </c>
      <c r="AB147" s="8">
        <v>143210.9096325</v>
      </c>
      <c r="AC147" s="8">
        <v>663559.35991999996</v>
      </c>
      <c r="AD147" s="8">
        <v>111993.58963250001</v>
      </c>
      <c r="AE147" s="8">
        <v>694776.67991999991</v>
      </c>
      <c r="AF147" s="8" t="s">
        <v>58</v>
      </c>
      <c r="AG147" s="1" t="s">
        <v>113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45916</v>
      </c>
      <c r="B148" s="14" t="s">
        <v>345</v>
      </c>
      <c r="C148" s="9" t="s">
        <v>246</v>
      </c>
      <c r="D148" s="13" t="s">
        <v>334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7.7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45953</v>
      </c>
      <c r="U149" s="11">
        <v>2300</v>
      </c>
      <c r="V149" s="10">
        <v>2500</v>
      </c>
      <c r="W149" s="10">
        <v>0</v>
      </c>
      <c r="X149" s="10">
        <v>5100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7.75" customHeight="1" x14ac:dyDescent="0.45">
      <c r="A150" s="3">
        <v>45916</v>
      </c>
      <c r="B150" s="14" t="s">
        <v>345</v>
      </c>
      <c r="C150" s="9" t="s">
        <v>246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45953</v>
      </c>
      <c r="U150" s="11">
        <v>7500</v>
      </c>
      <c r="V150" s="10">
        <v>7500</v>
      </c>
      <c r="W150" s="10">
        <v>0</v>
      </c>
      <c r="X150" s="10">
        <v>5165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7.75" customHeight="1" x14ac:dyDescent="0.45">
      <c r="A151" s="3">
        <v>45916</v>
      </c>
      <c r="B151" s="14" t="s">
        <v>345</v>
      </c>
      <c r="C151" s="9" t="s">
        <v>246</v>
      </c>
      <c r="D151" s="13" t="s">
        <v>338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7.75" customHeight="1" x14ac:dyDescent="0.45">
      <c r="A152" s="3">
        <v>45916</v>
      </c>
      <c r="B152" s="14" t="s">
        <v>345</v>
      </c>
      <c r="C152" s="9" t="s">
        <v>246</v>
      </c>
      <c r="D152" s="13" t="s">
        <v>336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7.7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7.7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7.7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7.7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7.75" customHeight="1" x14ac:dyDescent="0.45">
      <c r="A157" s="3">
        <v>45916</v>
      </c>
      <c r="B157" s="14" t="s">
        <v>345</v>
      </c>
      <c r="C157" s="9" t="s">
        <v>246</v>
      </c>
      <c r="D157" s="13" t="s">
        <v>343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5000</v>
      </c>
      <c r="W157" s="10">
        <v>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7.7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7.75" customHeight="1" x14ac:dyDescent="0.45">
      <c r="A159" s="3">
        <v>45916</v>
      </c>
      <c r="B159" s="14" t="s">
        <v>345</v>
      </c>
      <c r="C159" s="9" t="s">
        <v>246</v>
      </c>
      <c r="D159" s="13" t="s">
        <v>330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7.7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7.75" customHeight="1" x14ac:dyDescent="0.45">
      <c r="A161" s="3">
        <v>45916</v>
      </c>
      <c r="B161" s="14" t="s">
        <v>345</v>
      </c>
      <c r="C161" s="9" t="s">
        <v>246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7.7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10000</v>
      </c>
      <c r="V162" s="10">
        <v>8300</v>
      </c>
      <c r="W162" s="10">
        <v>1700</v>
      </c>
      <c r="X162" s="10">
        <v>10200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7.7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7.7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7.75" customHeight="1" x14ac:dyDescent="0.45">
      <c r="A165" s="3">
        <v>45916</v>
      </c>
      <c r="B165" s="14" t="s">
        <v>345</v>
      </c>
      <c r="C165" s="9" t="s">
        <v>246</v>
      </c>
      <c r="D165" s="13" t="s">
        <v>594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247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7.7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7.75" customHeight="1" x14ac:dyDescent="0.45">
      <c r="A167" s="3">
        <v>45916</v>
      </c>
      <c r="B167" s="14" t="s">
        <v>345</v>
      </c>
      <c r="C167" s="9" t="s">
        <v>246</v>
      </c>
      <c r="D167" s="13" t="s">
        <v>428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7.75" customHeight="1" x14ac:dyDescent="0.45">
      <c r="A168" s="3">
        <v>45916</v>
      </c>
      <c r="B168" s="14" t="s">
        <v>345</v>
      </c>
      <c r="C168" s="9" t="s">
        <v>246</v>
      </c>
      <c r="D168" s="13" t="s">
        <v>338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7.7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5000</v>
      </c>
      <c r="V169" s="10">
        <v>0</v>
      </c>
      <c r="W169" s="10">
        <v>5000</v>
      </c>
      <c r="X169" s="10">
        <v>5300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7.75" customHeight="1" x14ac:dyDescent="0.45">
      <c r="A170" s="3">
        <v>45916</v>
      </c>
      <c r="B170" s="14" t="s">
        <v>345</v>
      </c>
      <c r="C170" s="9" t="s">
        <v>246</v>
      </c>
      <c r="D170" s="13" t="s">
        <v>337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7.7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7.75" customHeight="1" x14ac:dyDescent="0.45">
      <c r="A172" s="3">
        <v>45916</v>
      </c>
      <c r="B172" s="14" t="s">
        <v>345</v>
      </c>
      <c r="C172" s="9" t="s">
        <v>246</v>
      </c>
      <c r="D172" s="13" t="s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7.7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7.7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5324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7.75" customHeight="1" x14ac:dyDescent="0.45">
      <c r="A175" s="3">
        <v>45916</v>
      </c>
      <c r="B175" s="14" t="s">
        <v>345</v>
      </c>
      <c r="C175" s="9" t="s">
        <v>246</v>
      </c>
      <c r="D175" s="13" t="s">
        <v>341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7.7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45964</v>
      </c>
      <c r="U176" s="11">
        <v>5000</v>
      </c>
      <c r="V176" s="10">
        <v>5000</v>
      </c>
      <c r="W176" s="10">
        <v>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7.7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45964</v>
      </c>
      <c r="U177" s="11">
        <v>5000</v>
      </c>
      <c r="V177" s="10">
        <v>0</v>
      </c>
      <c r="W177" s="10">
        <v>5000</v>
      </c>
      <c r="X177" s="10">
        <v>2780</v>
      </c>
      <c r="Y177" s="10">
        <v>2331</v>
      </c>
      <c r="Z177" s="9" t="s">
        <v>247</v>
      </c>
      <c r="AA177" s="8">
        <v>2637.6896700000002</v>
      </c>
      <c r="AB177" s="8">
        <v>2637.6896700000002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7.7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7.75" customHeight="1" x14ac:dyDescent="0.45">
      <c r="A179" s="3">
        <v>45916</v>
      </c>
      <c r="B179" s="14" t="s">
        <v>345</v>
      </c>
      <c r="C179" s="9" t="s">
        <v>246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7.75" customHeight="1" x14ac:dyDescent="0.45">
      <c r="A180" s="3">
        <v>45916</v>
      </c>
      <c r="B180" s="14" t="s">
        <v>345</v>
      </c>
      <c r="C180" s="9" t="s">
        <v>246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7.75" customHeight="1" x14ac:dyDescent="0.45">
      <c r="A181" s="3">
        <v>45916</v>
      </c>
      <c r="B181" s="14" t="s">
        <v>345</v>
      </c>
      <c r="C181" s="9" t="s">
        <v>246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45965</v>
      </c>
      <c r="U181" s="11">
        <v>2500</v>
      </c>
      <c r="V181" s="10">
        <v>2387</v>
      </c>
      <c r="W181" s="10">
        <v>113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7.75" customHeight="1" x14ac:dyDescent="0.45">
      <c r="A182" s="3">
        <v>45916</v>
      </c>
      <c r="B182" s="14" t="s">
        <v>345</v>
      </c>
      <c r="C182" s="9" t="s">
        <v>246</v>
      </c>
      <c r="D182" s="13" t="s">
        <v>343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5000</v>
      </c>
      <c r="V182" s="10">
        <v>3000</v>
      </c>
      <c r="W182" s="10">
        <v>2000</v>
      </c>
      <c r="X182" s="10">
        <v>5300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7.7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247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635.55350833333341</v>
      </c>
    </row>
    <row r="185" spans="1:56" ht="27.75" customHeight="1" x14ac:dyDescent="0.45">
      <c r="A185" s="3">
        <v>45916</v>
      </c>
      <c r="B185" s="14" t="s">
        <v>345</v>
      </c>
      <c r="C185" s="9" t="s">
        <v>246</v>
      </c>
      <c r="D185" s="13" t="s">
        <v>339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1785</v>
      </c>
      <c r="W185" s="10">
        <v>715</v>
      </c>
      <c r="X185" s="10">
        <v>0</v>
      </c>
      <c r="Y185" s="10">
        <v>750.75</v>
      </c>
      <c r="Z185" s="9" t="s">
        <v>247</v>
      </c>
      <c r="AA185" s="8">
        <v>809.07254999999998</v>
      </c>
      <c r="AB185" s="8">
        <v>809.07254999999998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7.7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5000</v>
      </c>
      <c r="W186" s="10">
        <v>0</v>
      </c>
      <c r="X186" s="10">
        <v>5100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7.75" customHeight="1" x14ac:dyDescent="0.45">
      <c r="A187" s="3">
        <v>45916</v>
      </c>
      <c r="B187" s="14" t="s">
        <v>345</v>
      </c>
      <c r="C187" s="9" t="s">
        <v>246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7.7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345</v>
      </c>
      <c r="C189" s="9" t="s">
        <v>246</v>
      </c>
      <c r="D189" s="13" t="s">
        <v>333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247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891.42570000000023</v>
      </c>
    </row>
    <row r="190" spans="1:56" ht="27.7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345</v>
      </c>
      <c r="C191" s="9" t="s">
        <v>246</v>
      </c>
      <c r="D191" s="13" t="s">
        <v>428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45968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7.75" customHeight="1" x14ac:dyDescent="0.45">
      <c r="A192" s="3">
        <v>45916</v>
      </c>
      <c r="B192" s="14" t="s">
        <v>345</v>
      </c>
      <c r="C192" s="9" t="s">
        <v>246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115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345</v>
      </c>
      <c r="C193" s="9" t="s">
        <v>246</v>
      </c>
      <c r="D193" s="13" t="s">
        <v>336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45968</v>
      </c>
      <c r="U193" s="11">
        <v>10000</v>
      </c>
      <c r="V193" s="10">
        <v>10000</v>
      </c>
      <c r="W193" s="10">
        <v>0</v>
      </c>
      <c r="X193" s="10">
        <v>10200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7.7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345</v>
      </c>
      <c r="C195" s="9" t="s">
        <v>246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247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117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0</v>
      </c>
    </row>
    <row r="196" spans="1:56" ht="27.75" customHeight="1" x14ac:dyDescent="0.45">
      <c r="A196" s="3">
        <v>45916</v>
      </c>
      <c r="B196" s="14" t="s">
        <v>345</v>
      </c>
      <c r="C196" s="9" t="s">
        <v>246</v>
      </c>
      <c r="D196" s="13" t="s">
        <v>330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0</v>
      </c>
    </row>
    <row r="197" spans="1:56" ht="27.75" customHeight="1" x14ac:dyDescent="0.45">
      <c r="A197" s="3">
        <v>45916</v>
      </c>
      <c r="B197" s="14" t="s">
        <v>345</v>
      </c>
      <c r="C197" s="9" t="s">
        <v>246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7.75" customHeight="1" x14ac:dyDescent="0.45">
      <c r="A198" s="3">
        <v>45916</v>
      </c>
      <c r="B198" s="14" t="s">
        <v>345</v>
      </c>
      <c r="C198" s="9" t="s">
        <v>246</v>
      </c>
      <c r="D198" s="13" t="s">
        <v>343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45971</v>
      </c>
      <c r="U198" s="11">
        <v>5000</v>
      </c>
      <c r="V198" s="10">
        <v>0</v>
      </c>
      <c r="W198" s="10">
        <v>5000</v>
      </c>
      <c r="X198" s="10">
        <v>1460</v>
      </c>
      <c r="Y198" s="10">
        <v>3717</v>
      </c>
      <c r="Z198" s="9" t="s">
        <v>247</v>
      </c>
      <c r="AA198" s="8">
        <v>4206.0456899999999</v>
      </c>
      <c r="AB198" s="8">
        <v>0</v>
      </c>
      <c r="AC198" s="8">
        <v>4206.0456899999999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331.34293269000005</v>
      </c>
    </row>
    <row r="199" spans="1:56" ht="27.75" customHeight="1" x14ac:dyDescent="0.45">
      <c r="A199" s="3">
        <v>45916</v>
      </c>
      <c r="B199" s="14" t="s">
        <v>345</v>
      </c>
      <c r="C199" s="9" t="s">
        <v>246</v>
      </c>
      <c r="D199" s="13" t="s">
        <v>338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247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5000</v>
      </c>
      <c r="V200" s="10">
        <v>5000</v>
      </c>
      <c r="W200" s="10">
        <v>0</v>
      </c>
      <c r="X200" s="10">
        <v>5050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7.75" customHeight="1" x14ac:dyDescent="0.45">
      <c r="A201" s="3">
        <v>45916</v>
      </c>
      <c r="B201" s="14" t="s">
        <v>345</v>
      </c>
      <c r="C201" s="9" t="s">
        <v>246</v>
      </c>
      <c r="D201" s="13" t="s">
        <v>333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345</v>
      </c>
      <c r="C202" s="9" t="s">
        <v>246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345</v>
      </c>
      <c r="C203" s="9" t="s">
        <v>246</v>
      </c>
      <c r="D203" s="13" t="s">
        <v>335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7.75" customHeight="1" x14ac:dyDescent="0.45">
      <c r="A204" s="3">
        <v>45916</v>
      </c>
      <c r="B204" s="14" t="s">
        <v>345</v>
      </c>
      <c r="C204" s="9" t="s">
        <v>246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247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0</v>
      </c>
    </row>
    <row r="205" spans="1:56" ht="27.75" customHeight="1" x14ac:dyDescent="0.45">
      <c r="A205" s="3">
        <v>45916</v>
      </c>
      <c r="B205" s="14" t="s">
        <v>345</v>
      </c>
      <c r="C205" s="9" t="s">
        <v>246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0</v>
      </c>
    </row>
    <row r="206" spans="1:56" ht="27.75" customHeight="1" x14ac:dyDescent="0.45">
      <c r="A206" s="3">
        <v>45916</v>
      </c>
      <c r="B206" s="14" t="s">
        <v>345</v>
      </c>
      <c r="C206" s="9" t="s">
        <v>246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0</v>
      </c>
      <c r="W207" s="10">
        <v>5000</v>
      </c>
      <c r="X207" s="10">
        <v>5050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7.75" customHeight="1" x14ac:dyDescent="0.45">
      <c r="A208" s="3">
        <v>45916</v>
      </c>
      <c r="B208" s="14" t="s">
        <v>345</v>
      </c>
      <c r="C208" s="9" t="s">
        <v>246</v>
      </c>
      <c r="D208" s="13" t="s">
        <v>595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247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304.29531611111116</v>
      </c>
    </row>
    <row r="209" spans="1:56" ht="27.75" customHeight="1" x14ac:dyDescent="0.45">
      <c r="A209" s="3">
        <v>45916</v>
      </c>
      <c r="B209" s="14" t="s">
        <v>345</v>
      </c>
      <c r="C209" s="9" t="s">
        <v>246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345</v>
      </c>
      <c r="C210" s="9" t="s">
        <v>246</v>
      </c>
      <c r="D210" s="13" t="s">
        <v>428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45974</v>
      </c>
      <c r="U210" s="11">
        <v>2500</v>
      </c>
      <c r="V210" s="10">
        <v>2500</v>
      </c>
      <c r="W210" s="10">
        <v>0</v>
      </c>
      <c r="X210" s="10">
        <v>2600</v>
      </c>
      <c r="Y210" s="10">
        <v>0</v>
      </c>
      <c r="Z210" s="9" t="s">
        <v>247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7.75" customHeight="1" x14ac:dyDescent="0.45">
      <c r="A211" s="3">
        <v>45916</v>
      </c>
      <c r="B211" s="14" t="s">
        <v>345</v>
      </c>
      <c r="C211" s="9" t="s">
        <v>246</v>
      </c>
      <c r="D211" s="13" t="s">
        <v>600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7.7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247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847.40467777777781</v>
      </c>
    </row>
    <row r="213" spans="1:56" ht="27.75" customHeight="1" x14ac:dyDescent="0.45">
      <c r="A213" s="3">
        <v>45916</v>
      </c>
      <c r="B213" s="14" t="s">
        <v>345</v>
      </c>
      <c r="C213" s="9" t="s">
        <v>246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345</v>
      </c>
      <c r="C214" s="9" t="s">
        <v>246</v>
      </c>
      <c r="D214" s="13" t="s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222.85642500000006</v>
      </c>
    </row>
    <row r="215" spans="1:56" ht="27.75" customHeight="1" x14ac:dyDescent="0.45">
      <c r="A215" s="3">
        <v>45916</v>
      </c>
      <c r="B215" s="14" t="s">
        <v>345</v>
      </c>
      <c r="C215" s="9" t="s">
        <v>246</v>
      </c>
      <c r="D215" s="13" t="s">
        <v>338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247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345</v>
      </c>
      <c r="C216" s="9" t="s">
        <v>246</v>
      </c>
      <c r="D216" s="13" t="s">
        <v>336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45975</v>
      </c>
      <c r="U216" s="11">
        <v>5000</v>
      </c>
      <c r="V216" s="10">
        <v>0</v>
      </c>
      <c r="W216" s="10">
        <v>5000</v>
      </c>
      <c r="X216" s="10">
        <v>6400</v>
      </c>
      <c r="Y216" s="10">
        <v>0</v>
      </c>
      <c r="Z216" s="9" t="s">
        <v>247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0</v>
      </c>
    </row>
    <row r="217" spans="1:56" ht="27.75" customHeight="1" x14ac:dyDescent="0.45">
      <c r="A217" s="3">
        <v>45916</v>
      </c>
      <c r="B217" s="14" t="s">
        <v>345</v>
      </c>
      <c r="C217" s="9" t="s">
        <v>246</v>
      </c>
      <c r="D217" s="13" t="s">
        <v>337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7.75" customHeight="1" x14ac:dyDescent="0.45">
      <c r="A218" s="3">
        <v>45916</v>
      </c>
      <c r="B218" s="14" t="s">
        <v>345</v>
      </c>
      <c r="C218" s="9" t="s">
        <v>246</v>
      </c>
      <c r="D218" s="13" t="s">
        <v>333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345</v>
      </c>
      <c r="C219" s="9" t="s">
        <v>246</v>
      </c>
      <c r="D219" s="13" t="s">
        <v>334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247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668.56927500000018</v>
      </c>
    </row>
    <row r="220" spans="1:56" ht="27.75" customHeight="1" x14ac:dyDescent="0.45">
      <c r="A220" s="3">
        <v>45916</v>
      </c>
      <c r="B220" s="14" t="s">
        <v>345</v>
      </c>
      <c r="C220" s="9" t="s">
        <v>246</v>
      </c>
      <c r="D220" s="13" t="s">
        <v>343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247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345</v>
      </c>
      <c r="C221" s="9" t="s">
        <v>246</v>
      </c>
      <c r="D221" s="13" t="s">
        <v>336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345</v>
      </c>
      <c r="C222" s="9" t="s">
        <v>246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247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217.3537972222222</v>
      </c>
    </row>
    <row r="223" spans="1:56" ht="27.75" customHeight="1" x14ac:dyDescent="0.45">
      <c r="A223" s="3">
        <v>45916</v>
      </c>
      <c r="B223" s="14" t="s">
        <v>345</v>
      </c>
      <c r="C223" s="9" t="s">
        <v>246</v>
      </c>
      <c r="D223" s="13" t="s">
        <v>333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247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891.42570000000023</v>
      </c>
    </row>
    <row r="224" spans="1:56" ht="27.75" customHeight="1" x14ac:dyDescent="0.45">
      <c r="A224" s="3">
        <v>45916</v>
      </c>
      <c r="B224" s="14" t="s">
        <v>345</v>
      </c>
      <c r="C224" s="9" t="s">
        <v>246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345</v>
      </c>
      <c r="C225" s="9" t="s">
        <v>246</v>
      </c>
      <c r="D225" s="13" t="s">
        <v>330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222.85642500000006</v>
      </c>
    </row>
    <row r="226" spans="1:56" ht="27.75" customHeight="1" x14ac:dyDescent="0.45">
      <c r="A226" s="3">
        <v>45916</v>
      </c>
      <c r="B226" s="14" t="s">
        <v>345</v>
      </c>
      <c r="C226" s="9" t="s">
        <v>246</v>
      </c>
      <c r="D226" s="13" t="s">
        <v>339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247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222.85642500000006</v>
      </c>
    </row>
    <row r="227" spans="1:56" ht="27.75" customHeight="1" x14ac:dyDescent="0.45">
      <c r="A227" s="3">
        <v>45916</v>
      </c>
      <c r="B227" s="14" t="s">
        <v>345</v>
      </c>
      <c r="C227" s="9" t="s">
        <v>246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247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0</v>
      </c>
    </row>
    <row r="228" spans="1:56" ht="27.75" customHeight="1" x14ac:dyDescent="0.45">
      <c r="A228" s="3">
        <v>45916</v>
      </c>
      <c r="B228" s="14" t="s">
        <v>345</v>
      </c>
      <c r="C228" s="9" t="s">
        <v>246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247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423.7023388888889</v>
      </c>
    </row>
    <row r="229" spans="1:56" ht="27.75" customHeight="1" x14ac:dyDescent="0.45">
      <c r="A229" s="3">
        <v>45916</v>
      </c>
      <c r="B229" s="14" t="s">
        <v>345</v>
      </c>
      <c r="C229" s="9" t="s">
        <v>246</v>
      </c>
      <c r="D229" s="13" t="s">
        <v>338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247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423.7023388888889</v>
      </c>
    </row>
    <row r="230" spans="1:56" ht="27.75" customHeight="1" x14ac:dyDescent="0.45">
      <c r="A230" s="3">
        <v>45916</v>
      </c>
      <c r="B230" s="14" t="s">
        <v>345</v>
      </c>
      <c r="C230" s="9" t="s">
        <v>246</v>
      </c>
      <c r="D230" s="13" t="s">
        <v>331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247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222.85642500000006</v>
      </c>
    </row>
    <row r="231" spans="1:56" ht="27.75" customHeight="1" x14ac:dyDescent="0.45">
      <c r="A231" s="3">
        <v>45916</v>
      </c>
      <c r="B231" s="14" t="s">
        <v>345</v>
      </c>
      <c r="C231" s="9" t="s">
        <v>246</v>
      </c>
      <c r="D231" s="13" t="s">
        <v>428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45980</v>
      </c>
      <c r="U231" s="11">
        <v>2500</v>
      </c>
      <c r="V231" s="10">
        <v>2500</v>
      </c>
      <c r="W231" s="10">
        <v>0</v>
      </c>
      <c r="X231" s="10">
        <v>2600</v>
      </c>
      <c r="Y231" s="10">
        <v>0</v>
      </c>
      <c r="Z231" s="9" t="s">
        <v>247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7.75" customHeight="1" x14ac:dyDescent="0.45">
      <c r="A232" s="3">
        <v>45916</v>
      </c>
      <c r="B232" s="14" t="s">
        <v>345</v>
      </c>
      <c r="C232" s="9" t="s">
        <v>246</v>
      </c>
      <c r="D232" s="13" t="s">
        <v>336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345</v>
      </c>
      <c r="C233" s="9" t="s">
        <v>246</v>
      </c>
      <c r="D233" s="13" t="s">
        <v>341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247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434.7075944444444</v>
      </c>
    </row>
    <row r="234" spans="1:56" ht="27.75" customHeight="1" x14ac:dyDescent="0.45">
      <c r="A234" s="3">
        <v>45916</v>
      </c>
      <c r="B234" s="14" t="s">
        <v>345</v>
      </c>
      <c r="C234" s="9" t="s">
        <v>246</v>
      </c>
      <c r="D234" s="13" t="s">
        <v>333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345</v>
      </c>
      <c r="C235" s="9" t="s">
        <v>246</v>
      </c>
      <c r="D235" s="13" t="s">
        <v>600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0</v>
      </c>
    </row>
    <row r="236" spans="1:56" ht="27.75" customHeight="1" x14ac:dyDescent="0.45">
      <c r="A236" s="3">
        <v>45916</v>
      </c>
      <c r="B236" s="14" t="s">
        <v>345</v>
      </c>
      <c r="C236" s="9" t="s">
        <v>246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847.40467777777781</v>
      </c>
    </row>
    <row r="237" spans="1:56" ht="27.75" customHeight="1" x14ac:dyDescent="0.45">
      <c r="A237" s="3">
        <v>45916</v>
      </c>
      <c r="B237" s="14" t="s">
        <v>345</v>
      </c>
      <c r="C237" s="9" t="s">
        <v>246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247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217.3537972222222</v>
      </c>
    </row>
    <row r="238" spans="1:56" ht="27.75" customHeight="1" x14ac:dyDescent="0.45">
      <c r="A238" s="3">
        <v>45916</v>
      </c>
      <c r="B238" s="14" t="s">
        <v>345</v>
      </c>
      <c r="C238" s="9" t="s">
        <v>246</v>
      </c>
      <c r="D238" s="13" t="s">
        <v>334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247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668.56927500000018</v>
      </c>
    </row>
    <row r="239" spans="1:56" ht="27.75" customHeight="1" x14ac:dyDescent="0.45">
      <c r="A239" s="3">
        <v>45916</v>
      </c>
      <c r="B239" s="14" t="s">
        <v>345</v>
      </c>
      <c r="C239" s="9" t="s">
        <v>246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247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0</v>
      </c>
    </row>
    <row r="240" spans="1:56" ht="27.75" customHeight="1" x14ac:dyDescent="0.45">
      <c r="A240" s="3">
        <v>45916</v>
      </c>
      <c r="B240" s="14" t="s">
        <v>345</v>
      </c>
      <c r="C240" s="9" t="s">
        <v>246</v>
      </c>
      <c r="D240" s="13" t="s">
        <v>338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423.7023388888889</v>
      </c>
    </row>
    <row r="241" spans="1:56" ht="27.75" customHeight="1" x14ac:dyDescent="0.45">
      <c r="A241" s="3">
        <v>45916</v>
      </c>
      <c r="B241" s="14" t="s">
        <v>345</v>
      </c>
      <c r="C241" s="9" t="s">
        <v>246</v>
      </c>
      <c r="D241" s="13" t="s">
        <v>336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247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423.7023388888889</v>
      </c>
    </row>
    <row r="242" spans="1:56" ht="27.75" customHeight="1" x14ac:dyDescent="0.45">
      <c r="A242" s="3">
        <v>45916</v>
      </c>
      <c r="B242" s="14" t="s">
        <v>345</v>
      </c>
      <c r="C242" s="9" t="s">
        <v>246</v>
      </c>
      <c r="D242" s="13" t="s">
        <v>333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247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445.71285000000012</v>
      </c>
    </row>
    <row r="243" spans="1:56" ht="27.75" customHeight="1" x14ac:dyDescent="0.45">
      <c r="A243" s="3">
        <v>45916</v>
      </c>
      <c r="B243" s="14" t="s">
        <v>345</v>
      </c>
      <c r="C243" s="9" t="s">
        <v>246</v>
      </c>
      <c r="D243" s="13" t="s">
        <v>343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445.71285000000012</v>
      </c>
    </row>
    <row r="244" spans="1:56" ht="27.7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7.75" customHeight="1" x14ac:dyDescent="0.45">
      <c r="A245" s="3">
        <v>45916</v>
      </c>
      <c r="B245" s="14" t="s">
        <v>345</v>
      </c>
      <c r="C245" s="9" t="s">
        <v>246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247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217.3537972222222</v>
      </c>
    </row>
    <row r="246" spans="1:56" ht="27.75" customHeight="1" x14ac:dyDescent="0.45">
      <c r="A246" s="3">
        <v>45916</v>
      </c>
      <c r="B246" s="14" t="s">
        <v>345</v>
      </c>
      <c r="C246" s="9" t="s">
        <v>246</v>
      </c>
      <c r="D246" s="13" t="s">
        <v>333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7.75" customHeight="1" x14ac:dyDescent="0.45">
      <c r="A247" s="3">
        <v>45916</v>
      </c>
      <c r="B247" s="14" t="s">
        <v>345</v>
      </c>
      <c r="C247" s="9" t="s">
        <v>246</v>
      </c>
      <c r="D247" s="13" t="s">
        <v>334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445.71285000000012</v>
      </c>
    </row>
    <row r="248" spans="1:56" ht="27.75" customHeight="1" x14ac:dyDescent="0.45">
      <c r="A248" s="3">
        <v>45916</v>
      </c>
      <c r="B248" s="14" t="s">
        <v>345</v>
      </c>
      <c r="C248" s="9" t="s">
        <v>246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7.75" customHeight="1" x14ac:dyDescent="0.45">
      <c r="A249" s="3">
        <v>45916</v>
      </c>
      <c r="B249" s="14" t="s">
        <v>345</v>
      </c>
      <c r="C249" s="9" t="s">
        <v>246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423.7023388888889</v>
      </c>
    </row>
    <row r="250" spans="1:56" ht="27.75" customHeight="1" x14ac:dyDescent="0.45">
      <c r="A250" s="3">
        <v>45916</v>
      </c>
      <c r="B250" s="14" t="s">
        <v>345</v>
      </c>
      <c r="C250" s="9" t="s">
        <v>246</v>
      </c>
      <c r="D250" s="13" t="s">
        <v>600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0</v>
      </c>
    </row>
    <row r="251" spans="1:56" ht="27.75" customHeight="1" x14ac:dyDescent="0.45">
      <c r="A251" s="3">
        <v>45916</v>
      </c>
      <c r="B251" s="14" t="s">
        <v>345</v>
      </c>
      <c r="C251" s="9" t="s">
        <v>246</v>
      </c>
      <c r="D251" s="13" t="s">
        <v>428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45987</v>
      </c>
      <c r="U251" s="11">
        <v>5000</v>
      </c>
      <c r="V251" s="10">
        <v>5000</v>
      </c>
      <c r="W251" s="10">
        <v>0</v>
      </c>
      <c r="X251" s="10">
        <v>5100</v>
      </c>
      <c r="Y251" s="10">
        <v>0</v>
      </c>
      <c r="Z251" s="9" t="s">
        <v>247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0</v>
      </c>
    </row>
    <row r="252" spans="1:56" ht="27.7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7.75" customHeight="1" x14ac:dyDescent="0.45">
      <c r="A253" s="3">
        <v>45916</v>
      </c>
      <c r="B253" s="14" t="s">
        <v>345</v>
      </c>
      <c r="C253" s="9" t="s">
        <v>246</v>
      </c>
      <c r="D253" s="13" t="s">
        <v>338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247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635.55350833333341</v>
      </c>
    </row>
    <row r="254" spans="1:56" ht="27.75" customHeight="1" x14ac:dyDescent="0.45">
      <c r="A254" s="3">
        <v>45916</v>
      </c>
      <c r="B254" s="14" t="s">
        <v>345</v>
      </c>
      <c r="C254" s="9" t="s">
        <v>246</v>
      </c>
      <c r="D254" s="13" t="s">
        <v>336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847.40467777777781</v>
      </c>
    </row>
    <row r="255" spans="1:56" ht="27.75" customHeight="1" x14ac:dyDescent="0.45">
      <c r="A255" s="3">
        <v>45916</v>
      </c>
      <c r="B255" s="14" t="s">
        <v>345</v>
      </c>
      <c r="C255" s="9" t="s">
        <v>246</v>
      </c>
      <c r="D255" s="13" t="s">
        <v>333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247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891.42570000000023</v>
      </c>
    </row>
    <row r="256" spans="1:56" ht="27.75" customHeight="1" x14ac:dyDescent="0.45">
      <c r="A256" s="3">
        <v>45916</v>
      </c>
      <c r="B256" s="14" t="s">
        <v>345</v>
      </c>
      <c r="C256" s="9" t="s">
        <v>246</v>
      </c>
      <c r="D256" s="13" t="s">
        <v>331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247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222.85642500000006</v>
      </c>
    </row>
    <row r="257" spans="1:56" ht="27.75" customHeight="1" x14ac:dyDescent="0.45">
      <c r="A257" s="3">
        <v>45916</v>
      </c>
      <c r="B257" s="14" t="s">
        <v>345</v>
      </c>
      <c r="C257" s="9" t="s">
        <v>246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247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222.85642500000006</v>
      </c>
    </row>
    <row r="258" spans="1:56" ht="27.7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7.75" customHeight="1" x14ac:dyDescent="0.45">
      <c r="A259" s="3">
        <v>45916</v>
      </c>
      <c r="B259" s="14" t="s">
        <v>345</v>
      </c>
      <c r="C259" s="9" t="s">
        <v>246</v>
      </c>
      <c r="D259" s="13" t="s">
        <v>336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423.7023388888889</v>
      </c>
    </row>
    <row r="260" spans="1:56" ht="27.75" customHeight="1" x14ac:dyDescent="0.45">
      <c r="A260" s="3">
        <v>45916</v>
      </c>
      <c r="B260" s="14" t="s">
        <v>345</v>
      </c>
      <c r="C260" s="9" t="s">
        <v>246</v>
      </c>
      <c r="D260" s="13" t="s">
        <v>337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247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434.7075944444444</v>
      </c>
    </row>
    <row r="261" spans="1:56" ht="27.7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445.71285000000012</v>
      </c>
    </row>
    <row r="262" spans="1:56" ht="27.75" customHeight="1" x14ac:dyDescent="0.45">
      <c r="A262" s="3">
        <v>45916</v>
      </c>
      <c r="B262" s="14" t="s">
        <v>345</v>
      </c>
      <c r="C262" s="9" t="s">
        <v>246</v>
      </c>
      <c r="D262" s="13" t="s">
        <v>334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247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668.56927500000018</v>
      </c>
    </row>
    <row r="263" spans="1:56" ht="27.75" customHeight="1" x14ac:dyDescent="0.45">
      <c r="A263" s="3">
        <v>45916</v>
      </c>
      <c r="B263" s="14" t="s">
        <v>345</v>
      </c>
      <c r="C263" s="9" t="s">
        <v>246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7.75" customHeight="1" x14ac:dyDescent="0.45">
      <c r="A264" s="3">
        <v>45916</v>
      </c>
      <c r="B264" s="14" t="s">
        <v>345</v>
      </c>
      <c r="C264" s="9" t="s">
        <v>246</v>
      </c>
      <c r="D264" s="13" t="s">
        <v>330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247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222.85642500000006</v>
      </c>
    </row>
    <row r="265" spans="1:56" ht="27.75" customHeight="1" x14ac:dyDescent="0.45">
      <c r="A265" s="3">
        <v>45916</v>
      </c>
      <c r="B265" s="14" t="s">
        <v>345</v>
      </c>
      <c r="C265" s="9" t="s">
        <v>246</v>
      </c>
      <c r="D265" s="13" t="s">
        <v>339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247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222.85642500000006</v>
      </c>
    </row>
    <row r="266" spans="1:56" ht="27.75" customHeight="1" x14ac:dyDescent="0.45">
      <c r="A266" s="3" t="s">
        <v>132</v>
      </c>
      <c r="B266" s="14" t="s">
        <v>132</v>
      </c>
      <c r="C266" s="9" t="s">
        <v>246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247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112988.20747500002</v>
      </c>
    </row>
    <row r="267" spans="1:56" ht="27.7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247</v>
      </c>
      <c r="AA267" s="8">
        <v>1792229.5029100003</v>
      </c>
      <c r="AB267" s="8">
        <v>12869.52722</v>
      </c>
      <c r="AC267" s="8">
        <v>1779359.9756900002</v>
      </c>
      <c r="AD267" s="8">
        <v>0</v>
      </c>
      <c r="AE267" s="8">
        <v>0</v>
      </c>
      <c r="AF267" s="8" t="s">
        <v>58</v>
      </c>
      <c r="AG267" s="1" t="s">
        <v>114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249</v>
      </c>
      <c r="BD267" s="56">
        <v>0</v>
      </c>
    </row>
    <row r="268" spans="1:56" ht="27.75" customHeight="1" x14ac:dyDescent="0.45">
      <c r="A268" s="3">
        <v>45919</v>
      </c>
      <c r="B268" s="14" t="s">
        <v>371</v>
      </c>
      <c r="C268" s="9" t="s">
        <v>136</v>
      </c>
      <c r="D268" s="13" t="s">
        <v>281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188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45961</v>
      </c>
      <c r="U268" s="11">
        <v>208</v>
      </c>
      <c r="V268" s="10">
        <v>0</v>
      </c>
      <c r="W268" s="10">
        <v>208</v>
      </c>
      <c r="X268" s="10">
        <v>0</v>
      </c>
      <c r="Y268" s="10">
        <v>218.4</v>
      </c>
      <c r="Z268" s="9" t="s">
        <v>81</v>
      </c>
      <c r="AA268" s="8">
        <v>217.93200000000002</v>
      </c>
      <c r="AB268" s="8">
        <v>217.93200000000002</v>
      </c>
      <c r="AC268" s="8">
        <v>0</v>
      </c>
      <c r="AD268" s="8">
        <v>0</v>
      </c>
      <c r="AE268" s="8">
        <v>0</v>
      </c>
      <c r="AF268" s="8" t="s">
        <v>202</v>
      </c>
      <c r="AG268" s="1" t="s">
        <v>114</v>
      </c>
      <c r="AH268" s="1" t="s">
        <v>74</v>
      </c>
      <c r="AI268" s="1">
        <v>2</v>
      </c>
      <c r="AJ268" s="3">
        <v>45961</v>
      </c>
      <c r="AK268" s="3">
        <v>0</v>
      </c>
      <c r="AL268" s="3">
        <v>45952</v>
      </c>
      <c r="AM268" s="3">
        <v>45959</v>
      </c>
      <c r="AN268" s="3">
        <v>45960</v>
      </c>
      <c r="AO268" s="3">
        <v>45960</v>
      </c>
      <c r="AP268" s="3">
        <v>45956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347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45951</v>
      </c>
      <c r="B269" s="14" t="s">
        <v>126</v>
      </c>
      <c r="C269" s="9" t="s">
        <v>136</v>
      </c>
      <c r="D269" s="13" t="s">
        <v>281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188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45961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81</v>
      </c>
      <c r="AA269" s="8">
        <v>10477.5</v>
      </c>
      <c r="AB269" s="8">
        <v>10477.5</v>
      </c>
      <c r="AC269" s="8">
        <v>0</v>
      </c>
      <c r="AD269" s="8">
        <v>0</v>
      </c>
      <c r="AE269" s="8">
        <v>0</v>
      </c>
      <c r="AF269" s="8" t="s">
        <v>202</v>
      </c>
      <c r="AG269" s="1" t="s">
        <v>114</v>
      </c>
      <c r="AH269" s="1" t="s">
        <v>74</v>
      </c>
      <c r="AI269" s="1">
        <v>2</v>
      </c>
      <c r="AJ269" s="3">
        <v>45961</v>
      </c>
      <c r="AK269" s="3">
        <v>0</v>
      </c>
      <c r="AL269" s="3">
        <v>45952</v>
      </c>
      <c r="AM269" s="3">
        <v>45959</v>
      </c>
      <c r="AN269" s="3">
        <v>45960</v>
      </c>
      <c r="AO269" s="3">
        <v>45960</v>
      </c>
      <c r="AP269" s="3">
        <v>45956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101</v>
      </c>
      <c r="BD269" s="56">
        <v>0</v>
      </c>
    </row>
    <row r="270" spans="1:56" ht="27.75" customHeight="1" x14ac:dyDescent="0.45">
      <c r="A270" s="3">
        <v>45919</v>
      </c>
      <c r="B270" s="14" t="s">
        <v>372</v>
      </c>
      <c r="C270" s="9" t="s">
        <v>136</v>
      </c>
      <c r="D270" s="13" t="s">
        <v>350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188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45961</v>
      </c>
      <c r="U270" s="11">
        <v>6826</v>
      </c>
      <c r="V270" s="10">
        <v>5040</v>
      </c>
      <c r="W270" s="10">
        <v>1786</v>
      </c>
      <c r="X270" s="10">
        <v>0</v>
      </c>
      <c r="Y270" s="10">
        <v>1875.3000000000002</v>
      </c>
      <c r="Z270" s="9" t="s">
        <v>81</v>
      </c>
      <c r="AA270" s="8">
        <v>1871.2815000000001</v>
      </c>
      <c r="AB270" s="8">
        <v>1871.2815000000001</v>
      </c>
      <c r="AC270" s="8">
        <v>0</v>
      </c>
      <c r="AD270" s="8">
        <v>0</v>
      </c>
      <c r="AE270" s="8">
        <v>0</v>
      </c>
      <c r="AF270" s="8" t="s">
        <v>202</v>
      </c>
      <c r="AG270" s="1" t="s">
        <v>114</v>
      </c>
      <c r="AH270" s="1" t="s">
        <v>74</v>
      </c>
      <c r="AI270" s="1">
        <v>2</v>
      </c>
      <c r="AJ270" s="3">
        <v>45961</v>
      </c>
      <c r="AK270" s="3">
        <v>0</v>
      </c>
      <c r="AL270" s="3">
        <v>45952</v>
      </c>
      <c r="AM270" s="3">
        <v>45959</v>
      </c>
      <c r="AN270" s="3">
        <v>45960</v>
      </c>
      <c r="AO270" s="3">
        <v>45960</v>
      </c>
      <c r="AP270" s="3">
        <v>45956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101</v>
      </c>
      <c r="BD270" s="56">
        <v>0</v>
      </c>
    </row>
    <row r="271" spans="1:56" ht="27.75" customHeight="1" x14ac:dyDescent="0.45">
      <c r="A271" s="3">
        <v>45951</v>
      </c>
      <c r="B271" s="14" t="s">
        <v>126</v>
      </c>
      <c r="C271" s="9" t="s">
        <v>136</v>
      </c>
      <c r="D271" s="13" t="s">
        <v>350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45961</v>
      </c>
      <c r="U271" s="11">
        <v>90000</v>
      </c>
      <c r="V271" s="10">
        <v>0</v>
      </c>
      <c r="W271" s="10">
        <v>90000</v>
      </c>
      <c r="X271" s="10">
        <v>0</v>
      </c>
      <c r="Y271" s="10">
        <v>94500</v>
      </c>
      <c r="Z271" s="9" t="s">
        <v>81</v>
      </c>
      <c r="AA271" s="8">
        <v>94297.500000000015</v>
      </c>
      <c r="AB271" s="8">
        <v>94297.500000000015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113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640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7.75" customHeight="1" x14ac:dyDescent="0.45">
      <c r="A272" s="3">
        <v>45919</v>
      </c>
      <c r="B272" s="14" t="s">
        <v>373</v>
      </c>
      <c r="C272" s="9" t="s">
        <v>136</v>
      </c>
      <c r="D272" s="13" t="s">
        <v>244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45961</v>
      </c>
      <c r="U272" s="11">
        <v>1374</v>
      </c>
      <c r="V272" s="10">
        <v>0</v>
      </c>
      <c r="W272" s="10">
        <v>1374</v>
      </c>
      <c r="X272" s="10">
        <v>0</v>
      </c>
      <c r="Y272" s="10">
        <v>1442.7</v>
      </c>
      <c r="Z272" s="9" t="s">
        <v>81</v>
      </c>
      <c r="AA272" s="8">
        <v>1439.6085000000003</v>
      </c>
      <c r="AB272" s="8">
        <v>1439.6085000000003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113</v>
      </c>
      <c r="AH272" s="1" t="s">
        <v>74</v>
      </c>
      <c r="AI272" s="1">
        <v>2</v>
      </c>
      <c r="AJ272" s="3">
        <v>45961</v>
      </c>
      <c r="AK272" s="3">
        <v>0</v>
      </c>
      <c r="AL272" s="3">
        <v>45952</v>
      </c>
      <c r="AM272" s="3">
        <v>45959</v>
      </c>
      <c r="AN272" s="3">
        <v>45960</v>
      </c>
      <c r="AO272" s="3">
        <v>45960</v>
      </c>
      <c r="AP272" s="3">
        <v>45956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7.75" customHeight="1" x14ac:dyDescent="0.45">
      <c r="A273" s="3">
        <v>45951</v>
      </c>
      <c r="B273" s="14" t="s">
        <v>126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45961</v>
      </c>
      <c r="U273" s="11">
        <v>90000</v>
      </c>
      <c r="V273" s="10">
        <v>0</v>
      </c>
      <c r="W273" s="10">
        <v>90000</v>
      </c>
      <c r="X273" s="10">
        <v>0</v>
      </c>
      <c r="Y273" s="10">
        <v>94500</v>
      </c>
      <c r="Z273" s="9" t="s">
        <v>81</v>
      </c>
      <c r="AA273" s="8">
        <v>94297.500000000015</v>
      </c>
      <c r="AB273" s="8">
        <v>8124</v>
      </c>
      <c r="AC273" s="8">
        <v>86173.500000000015</v>
      </c>
      <c r="AD273" s="8">
        <v>0</v>
      </c>
      <c r="AE273" s="8">
        <v>0</v>
      </c>
      <c r="AF273" s="8" t="s">
        <v>202</v>
      </c>
      <c r="AG273" s="1" t="s">
        <v>61</v>
      </c>
      <c r="AH273" s="1" t="s">
        <v>74</v>
      </c>
      <c r="AI273" s="1">
        <v>2</v>
      </c>
      <c r="AJ273" s="3">
        <v>45961</v>
      </c>
      <c r="AK273" s="3">
        <v>0</v>
      </c>
      <c r="AL273" s="3">
        <v>45952</v>
      </c>
      <c r="AM273" s="3">
        <v>45959</v>
      </c>
      <c r="AN273" s="3">
        <v>45960</v>
      </c>
      <c r="AO273" s="3">
        <v>45960</v>
      </c>
      <c r="AP273" s="3">
        <v>45956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641</v>
      </c>
      <c r="AZ273" s="2">
        <v>0</v>
      </c>
      <c r="BA273" s="2">
        <v>0</v>
      </c>
      <c r="BB273" s="2">
        <v>0</v>
      </c>
      <c r="BC273" s="1" t="s">
        <v>101</v>
      </c>
      <c r="BD273" s="56">
        <v>6587.4853333333349</v>
      </c>
    </row>
    <row r="274" spans="1:56" ht="27.7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5000</v>
      </c>
      <c r="W274" s="10">
        <v>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113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299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7.7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10000</v>
      </c>
      <c r="W275" s="10">
        <v>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299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7.75" customHeight="1" x14ac:dyDescent="0.45">
      <c r="A276" s="3" t="s">
        <v>132</v>
      </c>
      <c r="B276" s="14" t="s">
        <v>132</v>
      </c>
      <c r="C276" s="9" t="s">
        <v>136</v>
      </c>
      <c r="D276" s="13" t="s">
        <v>61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188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 t="s">
        <v>63</v>
      </c>
      <c r="U276" s="11">
        <v>290000</v>
      </c>
      <c r="V276" s="10">
        <v>0</v>
      </c>
      <c r="W276" s="10">
        <v>290000</v>
      </c>
      <c r="X276" s="10">
        <v>0</v>
      </c>
      <c r="Y276" s="10">
        <v>304500</v>
      </c>
      <c r="Z276" s="9" t="s">
        <v>81</v>
      </c>
      <c r="AA276" s="8">
        <v>303847.5</v>
      </c>
      <c r="AB276" s="8">
        <v>0</v>
      </c>
      <c r="AC276" s="8">
        <v>303847.5</v>
      </c>
      <c r="AD276" s="8">
        <v>0</v>
      </c>
      <c r="AE276" s="8">
        <v>0</v>
      </c>
      <c r="AF276" s="8" t="s">
        <v>202</v>
      </c>
      <c r="AG276" s="1" t="s">
        <v>113</v>
      </c>
      <c r="AH276" s="1" t="s">
        <v>74</v>
      </c>
      <c r="AI276" s="1">
        <v>2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23227.453333333331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20</v>
      </c>
      <c r="F277" s="9">
        <v>37</v>
      </c>
      <c r="G277" s="9">
        <v>0</v>
      </c>
      <c r="H277" s="9">
        <v>0</v>
      </c>
      <c r="I277" s="9">
        <v>80</v>
      </c>
      <c r="J277" s="9" t="s">
        <v>57</v>
      </c>
      <c r="K277" s="9">
        <v>3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81</v>
      </c>
      <c r="AA277" s="8">
        <v>506448.82200000004</v>
      </c>
      <c r="AB277" s="8">
        <v>116427.82200000001</v>
      </c>
      <c r="AC277" s="8">
        <v>390021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>
        <v>45948</v>
      </c>
      <c r="B278" s="14" t="s">
        <v>618</v>
      </c>
      <c r="C278" s="9" t="s">
        <v>311</v>
      </c>
      <c r="D278" s="13" t="s">
        <v>59</v>
      </c>
      <c r="E278" s="9">
        <v>21</v>
      </c>
      <c r="F278" s="9">
        <v>38</v>
      </c>
      <c r="G278" s="9" t="s">
        <v>60</v>
      </c>
      <c r="H278" s="9">
        <v>0</v>
      </c>
      <c r="I278" s="9">
        <v>69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41</v>
      </c>
      <c r="O278" s="9">
        <v>40</v>
      </c>
      <c r="P278" s="10">
        <v>0</v>
      </c>
      <c r="Q278" s="10">
        <v>0</v>
      </c>
      <c r="R278" s="10">
        <v>0</v>
      </c>
      <c r="S278" s="9" t="s">
        <v>71</v>
      </c>
      <c r="T278" s="12">
        <v>45952</v>
      </c>
      <c r="U278" s="11">
        <v>10000</v>
      </c>
      <c r="V278" s="10">
        <v>10000</v>
      </c>
      <c r="W278" s="10">
        <v>0</v>
      </c>
      <c r="X278" s="10">
        <v>0</v>
      </c>
      <c r="Y278" s="10">
        <v>0</v>
      </c>
      <c r="Z278" s="9" t="s">
        <v>127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113</v>
      </c>
      <c r="AH278" s="1" t="s">
        <v>264</v>
      </c>
      <c r="AI278" s="1">
        <v>2</v>
      </c>
      <c r="AJ278" s="3">
        <v>45952</v>
      </c>
      <c r="AK278" s="3">
        <v>0</v>
      </c>
      <c r="AL278" s="3">
        <v>0</v>
      </c>
      <c r="AM278" s="3">
        <v>0</v>
      </c>
      <c r="AN278" s="3">
        <v>0</v>
      </c>
      <c r="AO278" s="3">
        <v>45950</v>
      </c>
      <c r="AP278" s="3">
        <v>45947</v>
      </c>
      <c r="AQ278" s="3">
        <v>45951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0</v>
      </c>
    </row>
    <row r="279" spans="1:56" ht="27.75" customHeight="1" x14ac:dyDescent="0.45">
      <c r="A279" s="3">
        <v>45948</v>
      </c>
      <c r="B279" s="14" t="s">
        <v>618</v>
      </c>
      <c r="C279" s="9" t="s">
        <v>311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45952</v>
      </c>
      <c r="U279" s="11">
        <v>5000</v>
      </c>
      <c r="V279" s="10">
        <v>5000</v>
      </c>
      <c r="W279" s="10">
        <v>0</v>
      </c>
      <c r="X279" s="10">
        <v>0</v>
      </c>
      <c r="Y279" s="10">
        <v>0</v>
      </c>
      <c r="Z279" s="9" t="s">
        <v>127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113</v>
      </c>
      <c r="AH279" s="1" t="s">
        <v>77</v>
      </c>
      <c r="AI279" s="1">
        <v>1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45951</v>
      </c>
      <c r="AP279" s="3">
        <v>45947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7.75" customHeight="1" x14ac:dyDescent="0.45">
      <c r="A280" s="3">
        <v>45945</v>
      </c>
      <c r="B280" s="14" t="s">
        <v>580</v>
      </c>
      <c r="C280" s="9" t="s">
        <v>196</v>
      </c>
      <c r="D280" s="13" t="s">
        <v>567</v>
      </c>
      <c r="E280" s="9">
        <v>21</v>
      </c>
      <c r="F280" s="9">
        <v>34</v>
      </c>
      <c r="G280" s="9" t="s">
        <v>60</v>
      </c>
      <c r="H280" s="9">
        <v>0</v>
      </c>
      <c r="I280" s="9">
        <v>60</v>
      </c>
      <c r="J280" s="9" t="s">
        <v>57</v>
      </c>
      <c r="K280" s="9">
        <v>5</v>
      </c>
      <c r="L280" s="9" t="s">
        <v>91</v>
      </c>
      <c r="M280" s="10">
        <v>22</v>
      </c>
      <c r="N280" s="9">
        <v>36</v>
      </c>
      <c r="O280" s="9">
        <v>40</v>
      </c>
      <c r="P280" s="10">
        <v>0</v>
      </c>
      <c r="Q280" s="10">
        <v>0</v>
      </c>
      <c r="R280" s="10">
        <v>0</v>
      </c>
      <c r="S280" s="9" t="s">
        <v>67</v>
      </c>
      <c r="T280" s="12">
        <v>45953</v>
      </c>
      <c r="U280" s="11">
        <v>20000</v>
      </c>
      <c r="V280" s="10">
        <v>20000</v>
      </c>
      <c r="W280" s="10">
        <v>0</v>
      </c>
      <c r="X280" s="10">
        <v>20968</v>
      </c>
      <c r="Y280" s="10">
        <v>0</v>
      </c>
      <c r="Z280" s="9" t="s">
        <v>127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72</v>
      </c>
      <c r="AI280" s="1">
        <v>3</v>
      </c>
      <c r="AJ280" s="3">
        <v>45953</v>
      </c>
      <c r="AK280" s="3">
        <v>0</v>
      </c>
      <c r="AL280" s="3">
        <v>45943</v>
      </c>
      <c r="AM280" s="3">
        <v>45950</v>
      </c>
      <c r="AN280" s="3">
        <v>45951</v>
      </c>
      <c r="AO280" s="3">
        <v>45951</v>
      </c>
      <c r="AP280" s="3">
        <v>45948</v>
      </c>
      <c r="AQ280" s="3">
        <v>45952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7.75" customHeight="1" x14ac:dyDescent="0.45">
      <c r="A281" s="3" t="s">
        <v>94</v>
      </c>
      <c r="B281" s="14">
        <v>0</v>
      </c>
      <c r="C281" s="9">
        <v>0</v>
      </c>
      <c r="D281" s="13">
        <v>0</v>
      </c>
      <c r="E281" s="9">
        <v>21</v>
      </c>
      <c r="F281" s="9">
        <v>37</v>
      </c>
      <c r="G281" s="9" t="s">
        <v>60</v>
      </c>
      <c r="H281" s="9">
        <v>0</v>
      </c>
      <c r="I281" s="9">
        <v>67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127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 t="s">
        <v>58</v>
      </c>
      <c r="AG281" s="1" t="s">
        <v>113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0</v>
      </c>
    </row>
    <row r="282" spans="1:56" ht="27.75" customHeight="1" x14ac:dyDescent="0.45">
      <c r="A282" s="3">
        <v>45933</v>
      </c>
      <c r="B282" s="14" t="s">
        <v>488</v>
      </c>
      <c r="C282" s="9" t="s">
        <v>456</v>
      </c>
      <c r="D282" s="13" t="s">
        <v>457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45960</v>
      </c>
      <c r="U282" s="11">
        <v>5000</v>
      </c>
      <c r="V282" s="10">
        <v>4737</v>
      </c>
      <c r="W282" s="10">
        <v>263</v>
      </c>
      <c r="X282" s="10">
        <v>5200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68</v>
      </c>
      <c r="AI282" s="1">
        <v>4</v>
      </c>
      <c r="AJ282" s="3">
        <v>45960</v>
      </c>
      <c r="AK282" s="3">
        <v>45956</v>
      </c>
      <c r="AL282" s="3">
        <v>45950</v>
      </c>
      <c r="AM282" s="3">
        <v>45957</v>
      </c>
      <c r="AN282" s="3">
        <v>45958</v>
      </c>
      <c r="AO282" s="3">
        <v>45958</v>
      </c>
      <c r="AP282" s="3">
        <v>45955</v>
      </c>
      <c r="AQ282" s="3">
        <v>45959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129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7.75" customHeight="1" x14ac:dyDescent="0.45">
      <c r="A283" s="3">
        <v>45933</v>
      </c>
      <c r="B283" s="14" t="s">
        <v>511</v>
      </c>
      <c r="C283" s="9" t="s">
        <v>79</v>
      </c>
      <c r="D283" s="13" t="s">
        <v>490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90</v>
      </c>
      <c r="M283" s="10">
        <v>22</v>
      </c>
      <c r="N283" s="9">
        <v>40</v>
      </c>
      <c r="O283" s="9">
        <v>40</v>
      </c>
      <c r="P283" s="10">
        <v>65.13122457599998</v>
      </c>
      <c r="Q283" s="10">
        <v>0</v>
      </c>
      <c r="R283" s="10">
        <v>65.13122457599998</v>
      </c>
      <c r="S283" s="9" t="s">
        <v>67</v>
      </c>
      <c r="T283" s="12">
        <v>45958</v>
      </c>
      <c r="U283" s="11">
        <v>3000</v>
      </c>
      <c r="V283" s="10">
        <v>0</v>
      </c>
      <c r="W283" s="10">
        <v>3000</v>
      </c>
      <c r="X283" s="10">
        <v>0</v>
      </c>
      <c r="Y283" s="10">
        <v>3150</v>
      </c>
      <c r="Z283" s="9" t="s">
        <v>118</v>
      </c>
      <c r="AA283" s="8">
        <v>3310.89</v>
      </c>
      <c r="AB283" s="8">
        <v>3310.89</v>
      </c>
      <c r="AC283" s="8">
        <v>0</v>
      </c>
      <c r="AD283" s="8">
        <v>3310.89</v>
      </c>
      <c r="AE283" s="8">
        <v>0</v>
      </c>
      <c r="AF283" s="8">
        <v>0</v>
      </c>
      <c r="AG283" s="1" t="s">
        <v>61</v>
      </c>
      <c r="AH283" s="1" t="s">
        <v>68</v>
      </c>
      <c r="AI283" s="1">
        <v>4</v>
      </c>
      <c r="AJ283" s="3">
        <v>45958</v>
      </c>
      <c r="AK283" s="3">
        <v>45954</v>
      </c>
      <c r="AL283" s="3">
        <v>45948</v>
      </c>
      <c r="AM283" s="3">
        <v>45955</v>
      </c>
      <c r="AN283" s="3">
        <v>45956</v>
      </c>
      <c r="AO283" s="3">
        <v>45956</v>
      </c>
      <c r="AP283" s="3">
        <v>45953</v>
      </c>
      <c r="AQ283" s="3">
        <v>45957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>
        <v>45952</v>
      </c>
      <c r="B284" s="14" t="s">
        <v>126</v>
      </c>
      <c r="C284" s="9" t="s">
        <v>642</v>
      </c>
      <c r="D284" s="13" t="s">
        <v>643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>
        <v>22</v>
      </c>
      <c r="N284" s="9">
        <v>40</v>
      </c>
      <c r="O284" s="9">
        <v>40</v>
      </c>
      <c r="P284" s="10">
        <v>217.10408191999997</v>
      </c>
      <c r="Q284" s="10">
        <v>0</v>
      </c>
      <c r="R284" s="10">
        <v>217.10408191999997</v>
      </c>
      <c r="S284" s="9" t="s">
        <v>71</v>
      </c>
      <c r="T284" s="12">
        <v>45961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118</v>
      </c>
      <c r="AA284" s="8">
        <v>10756.900000000001</v>
      </c>
      <c r="AB284" s="8">
        <v>10756.900000000001</v>
      </c>
      <c r="AC284" s="8">
        <v>0</v>
      </c>
      <c r="AD284" s="8">
        <v>10756.900000000001</v>
      </c>
      <c r="AE284" s="8">
        <v>0</v>
      </c>
      <c r="AF284" s="8">
        <v>0</v>
      </c>
      <c r="AG284" s="1" t="s">
        <v>114</v>
      </c>
      <c r="AH284" s="1" t="s">
        <v>68</v>
      </c>
      <c r="AI284" s="1">
        <v>4</v>
      </c>
      <c r="AJ284" s="3">
        <v>45961</v>
      </c>
      <c r="AK284" s="3">
        <v>45957</v>
      </c>
      <c r="AL284" s="3">
        <v>45951</v>
      </c>
      <c r="AM284" s="3">
        <v>45958</v>
      </c>
      <c r="AN284" s="3">
        <v>45959</v>
      </c>
      <c r="AO284" s="3">
        <v>45959</v>
      </c>
      <c r="AP284" s="3">
        <v>45956</v>
      </c>
      <c r="AQ284" s="3">
        <v>45960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7.75" customHeight="1" x14ac:dyDescent="0.45">
      <c r="A285" s="3">
        <v>0</v>
      </c>
      <c r="B285" s="14" t="s">
        <v>126</v>
      </c>
      <c r="C285" s="9" t="s">
        <v>243</v>
      </c>
      <c r="D285" s="13" t="s">
        <v>61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45961</v>
      </c>
      <c r="U285" s="11">
        <v>200000</v>
      </c>
      <c r="V285" s="10">
        <v>0</v>
      </c>
      <c r="W285" s="10">
        <v>200000</v>
      </c>
      <c r="X285" s="10">
        <v>0</v>
      </c>
      <c r="Y285" s="10">
        <v>210000</v>
      </c>
      <c r="Z285" s="9" t="s">
        <v>118</v>
      </c>
      <c r="AA285" s="8">
        <v>215138.00000000003</v>
      </c>
      <c r="AB285" s="8">
        <v>215138.00000000003</v>
      </c>
      <c r="AC285" s="8">
        <v>0</v>
      </c>
      <c r="AD285" s="8">
        <v>215138.00000000003</v>
      </c>
      <c r="AE285" s="8">
        <v>0</v>
      </c>
      <c r="AF285" s="8">
        <v>0</v>
      </c>
      <c r="AG285" s="1" t="s">
        <v>114</v>
      </c>
      <c r="AH285" s="1" t="s">
        <v>68</v>
      </c>
      <c r="AI285" s="1">
        <v>4</v>
      </c>
      <c r="AJ285" s="3">
        <v>45961</v>
      </c>
      <c r="AK285" s="3">
        <v>45957</v>
      </c>
      <c r="AL285" s="3">
        <v>45951</v>
      </c>
      <c r="AM285" s="3">
        <v>45958</v>
      </c>
      <c r="AN285" s="3">
        <v>45959</v>
      </c>
      <c r="AO285" s="3">
        <v>45959</v>
      </c>
      <c r="AP285" s="3">
        <v>45956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7.75" customHeight="1" x14ac:dyDescent="0.45">
      <c r="A286" s="3" t="s">
        <v>132</v>
      </c>
      <c r="B286" s="14" t="s">
        <v>132</v>
      </c>
      <c r="C286" s="9" t="s">
        <v>109</v>
      </c>
      <c r="D286" s="13" t="s">
        <v>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 t="s">
        <v>63</v>
      </c>
      <c r="U286" s="11">
        <v>115000</v>
      </c>
      <c r="V286" s="10">
        <v>0</v>
      </c>
      <c r="W286" s="10">
        <v>115000</v>
      </c>
      <c r="X286" s="10">
        <v>0</v>
      </c>
      <c r="Y286" s="10">
        <v>120750</v>
      </c>
      <c r="Z286" s="9" t="s">
        <v>118</v>
      </c>
      <c r="AA286" s="8">
        <v>123704.35</v>
      </c>
      <c r="AB286" s="8">
        <v>105641</v>
      </c>
      <c r="AC286" s="8">
        <v>18063.350000000006</v>
      </c>
      <c r="AD286" s="8">
        <v>105641</v>
      </c>
      <c r="AE286" s="8">
        <v>18063.350000000006</v>
      </c>
      <c r="AF286" s="8">
        <v>0</v>
      </c>
      <c r="AG286" s="1" t="s">
        <v>114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1298.9957096666672</v>
      </c>
    </row>
    <row r="287" spans="1:56" ht="27.75" customHeight="1" x14ac:dyDescent="0.45">
      <c r="A287" s="3">
        <v>45631</v>
      </c>
      <c r="B287" s="14" t="s">
        <v>195</v>
      </c>
      <c r="C287" s="9" t="s">
        <v>107</v>
      </c>
      <c r="D287" s="13" t="s">
        <v>141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108</v>
      </c>
      <c r="T287" s="12" t="s">
        <v>63</v>
      </c>
      <c r="U287" s="11">
        <v>16000</v>
      </c>
      <c r="V287" s="10">
        <v>0</v>
      </c>
      <c r="W287" s="10">
        <v>16000</v>
      </c>
      <c r="X287" s="10">
        <v>0</v>
      </c>
      <c r="Y287" s="10">
        <v>16800</v>
      </c>
      <c r="Z287" s="9" t="s">
        <v>118</v>
      </c>
      <c r="AA287" s="8">
        <v>17211.04</v>
      </c>
      <c r="AB287" s="8">
        <v>0</v>
      </c>
      <c r="AC287" s="8">
        <v>17211.04</v>
      </c>
      <c r="AD287" s="8">
        <v>0</v>
      </c>
      <c r="AE287" s="8">
        <v>17211.04</v>
      </c>
      <c r="AF287" s="8">
        <v>0</v>
      </c>
      <c r="AG287" s="1" t="s">
        <v>114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207</v>
      </c>
      <c r="AZ287" s="2">
        <v>0</v>
      </c>
      <c r="BA287" s="2">
        <v>0</v>
      </c>
      <c r="BB287" s="2">
        <v>0</v>
      </c>
      <c r="BC287" s="1" t="s">
        <v>119</v>
      </c>
      <c r="BD287" s="56">
        <v>1237.7032565333332</v>
      </c>
    </row>
    <row r="288" spans="1:56" ht="27.75" customHeight="1" x14ac:dyDescent="0.45">
      <c r="A288" s="3">
        <v>45631</v>
      </c>
      <c r="B288" s="14" t="s">
        <v>194</v>
      </c>
      <c r="C288" s="9" t="s">
        <v>107</v>
      </c>
      <c r="D288" s="13" t="s">
        <v>141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108</v>
      </c>
      <c r="T288" s="12" t="s">
        <v>63</v>
      </c>
      <c r="U288" s="11">
        <v>9000</v>
      </c>
      <c r="V288" s="10">
        <v>0</v>
      </c>
      <c r="W288" s="10">
        <v>9000</v>
      </c>
      <c r="X288" s="10">
        <v>0</v>
      </c>
      <c r="Y288" s="10">
        <v>9450</v>
      </c>
      <c r="Z288" s="9" t="s">
        <v>118</v>
      </c>
      <c r="AA288" s="8">
        <v>9681.2100000000009</v>
      </c>
      <c r="AB288" s="8">
        <v>0</v>
      </c>
      <c r="AC288" s="8">
        <v>9681.2100000000009</v>
      </c>
      <c r="AD288" s="8">
        <v>0</v>
      </c>
      <c r="AE288" s="8">
        <v>9681.2100000000009</v>
      </c>
      <c r="AF288" s="8">
        <v>0</v>
      </c>
      <c r="AG288" s="1" t="s">
        <v>114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206</v>
      </c>
      <c r="AZ288" s="2">
        <v>0</v>
      </c>
      <c r="BA288" s="2">
        <v>0</v>
      </c>
      <c r="BB288" s="2">
        <v>0</v>
      </c>
      <c r="BC288" s="1" t="s">
        <v>119</v>
      </c>
      <c r="BD288" s="56">
        <v>696.20808180000006</v>
      </c>
    </row>
    <row r="289" spans="1:56" ht="27.75" customHeight="1" x14ac:dyDescent="0.45">
      <c r="A289" s="3">
        <v>45896</v>
      </c>
      <c r="B289" s="14" t="s">
        <v>293</v>
      </c>
      <c r="C289" s="9" t="s">
        <v>105</v>
      </c>
      <c r="D289" s="13" t="s">
        <v>294</v>
      </c>
      <c r="E289" s="9">
        <v>21</v>
      </c>
      <c r="F289" s="9">
        <v>38</v>
      </c>
      <c r="G289" s="9" t="s">
        <v>60</v>
      </c>
      <c r="H289" s="9" t="s">
        <v>66</v>
      </c>
      <c r="I289" s="9">
        <v>102</v>
      </c>
      <c r="J289" s="9" t="s">
        <v>57</v>
      </c>
      <c r="K289" s="9">
        <v>5</v>
      </c>
      <c r="L289" s="9" t="s">
        <v>89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118</v>
      </c>
      <c r="AA289" s="8">
        <v>3310.89</v>
      </c>
      <c r="AB289" s="8">
        <v>0</v>
      </c>
      <c r="AC289" s="8">
        <v>3310.89</v>
      </c>
      <c r="AD289" s="8">
        <v>0</v>
      </c>
      <c r="AE289" s="8">
        <v>3310.89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238.09713619999999</v>
      </c>
    </row>
    <row r="290" spans="1:56" ht="27.75" customHeight="1" x14ac:dyDescent="0.45">
      <c r="A290" s="3">
        <v>45896</v>
      </c>
      <c r="B290" s="14" t="s">
        <v>295</v>
      </c>
      <c r="C290" s="9" t="s">
        <v>105</v>
      </c>
      <c r="D290" s="13" t="s">
        <v>265</v>
      </c>
      <c r="E290" s="9">
        <v>21</v>
      </c>
      <c r="F290" s="9">
        <v>38</v>
      </c>
      <c r="G290" s="9" t="s">
        <v>60</v>
      </c>
      <c r="H290" s="9" t="s">
        <v>66</v>
      </c>
      <c r="I290" s="9">
        <v>102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67</v>
      </c>
      <c r="T290" s="12" t="s">
        <v>63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118</v>
      </c>
      <c r="AA290" s="8">
        <v>5518.15</v>
      </c>
      <c r="AB290" s="8">
        <v>0</v>
      </c>
      <c r="AC290" s="8">
        <v>5518.15</v>
      </c>
      <c r="AD290" s="8">
        <v>0</v>
      </c>
      <c r="AE290" s="8">
        <v>5518.15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396.82856033333326</v>
      </c>
    </row>
    <row r="291" spans="1:56" ht="27.75" customHeight="1" x14ac:dyDescent="0.45">
      <c r="A291" s="3">
        <v>45896</v>
      </c>
      <c r="B291" s="14" t="s">
        <v>296</v>
      </c>
      <c r="C291" s="9" t="s">
        <v>105</v>
      </c>
      <c r="D291" s="13" t="s">
        <v>297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65.13122457599998</v>
      </c>
      <c r="Q291" s="10">
        <v>0</v>
      </c>
      <c r="R291" s="10">
        <v>65.13122457599998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3000</v>
      </c>
      <c r="X291" s="10">
        <v>0</v>
      </c>
      <c r="Y291" s="10">
        <v>3150</v>
      </c>
      <c r="Z291" s="9" t="s">
        <v>118</v>
      </c>
      <c r="AA291" s="8">
        <v>3310.89</v>
      </c>
      <c r="AB291" s="8">
        <v>0</v>
      </c>
      <c r="AC291" s="8">
        <v>3310.89</v>
      </c>
      <c r="AD291" s="8">
        <v>0</v>
      </c>
      <c r="AE291" s="8">
        <v>3310.89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238.09713619999999</v>
      </c>
    </row>
    <row r="292" spans="1:56" ht="27.75" customHeight="1" x14ac:dyDescent="0.45">
      <c r="A292" s="3">
        <v>45911</v>
      </c>
      <c r="B292" s="14" t="s">
        <v>320</v>
      </c>
      <c r="C292" s="9" t="s">
        <v>105</v>
      </c>
      <c r="D292" s="13" t="s">
        <v>321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0</v>
      </c>
      <c r="AC292" s="8">
        <v>3310.89</v>
      </c>
      <c r="AD292" s="8">
        <v>0</v>
      </c>
      <c r="AE292" s="8">
        <v>3310.89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238.09713619999999</v>
      </c>
    </row>
    <row r="293" spans="1:56" ht="27.75" customHeight="1" x14ac:dyDescent="0.45">
      <c r="A293" s="3" t="s">
        <v>132</v>
      </c>
      <c r="B293" s="14" t="s">
        <v>132</v>
      </c>
      <c r="C293" s="9" t="s">
        <v>107</v>
      </c>
      <c r="D293" s="13" t="s">
        <v>141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108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118</v>
      </c>
      <c r="AA293" s="8">
        <v>10756.900000000001</v>
      </c>
      <c r="AB293" s="8">
        <v>0</v>
      </c>
      <c r="AC293" s="8">
        <v>10756.900000000001</v>
      </c>
      <c r="AD293" s="8">
        <v>0</v>
      </c>
      <c r="AE293" s="8">
        <v>10756.900000000001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773.56453533333331</v>
      </c>
    </row>
    <row r="294" spans="1:56" ht="27.75" customHeight="1" x14ac:dyDescent="0.45">
      <c r="A294" s="3">
        <v>45854</v>
      </c>
      <c r="B294" s="14" t="s">
        <v>257</v>
      </c>
      <c r="C294" s="9" t="s">
        <v>79</v>
      </c>
      <c r="D294" s="13" t="s">
        <v>258</v>
      </c>
      <c r="E294" s="9">
        <v>21</v>
      </c>
      <c r="F294" s="9">
        <v>38</v>
      </c>
      <c r="G294" s="9" t="s">
        <v>60</v>
      </c>
      <c r="H294" s="9" t="s">
        <v>76</v>
      </c>
      <c r="I294" s="9">
        <v>102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0</v>
      </c>
      <c r="AC294" s="8">
        <v>3310.89</v>
      </c>
      <c r="AD294" s="8">
        <v>0</v>
      </c>
      <c r="AE294" s="8">
        <v>3310.89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238.09713619999999</v>
      </c>
    </row>
    <row r="295" spans="1:56" ht="27.75" customHeight="1" x14ac:dyDescent="0.45">
      <c r="A295" s="3">
        <v>45826</v>
      </c>
      <c r="B295" s="14" t="s">
        <v>250</v>
      </c>
      <c r="C295" s="9" t="s">
        <v>105</v>
      </c>
      <c r="D295" s="13" t="s">
        <v>238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163.47937368575995</v>
      </c>
      <c r="Q295" s="10">
        <v>0</v>
      </c>
      <c r="R295" s="10">
        <v>163.47937368575995</v>
      </c>
      <c r="S295" s="9" t="s">
        <v>67</v>
      </c>
      <c r="T295" s="12" t="s">
        <v>63</v>
      </c>
      <c r="U295" s="11">
        <v>8000</v>
      </c>
      <c r="V295" s="10">
        <v>470</v>
      </c>
      <c r="W295" s="10">
        <v>7530</v>
      </c>
      <c r="X295" s="10">
        <v>0</v>
      </c>
      <c r="Y295" s="10">
        <v>7906.5</v>
      </c>
      <c r="Z295" s="9" t="s">
        <v>118</v>
      </c>
      <c r="AA295" s="8">
        <v>8310.3338999999996</v>
      </c>
      <c r="AB295" s="8">
        <v>0</v>
      </c>
      <c r="AC295" s="8">
        <v>8310.3338999999996</v>
      </c>
      <c r="AD295" s="8">
        <v>0</v>
      </c>
      <c r="AE295" s="8">
        <v>8310.3338999999996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597.62381186199991</v>
      </c>
    </row>
    <row r="296" spans="1:56" ht="27.75" customHeight="1" x14ac:dyDescent="0.45">
      <c r="A296" s="3">
        <v>45066</v>
      </c>
      <c r="B296" s="14" t="s">
        <v>124</v>
      </c>
      <c r="C296" s="9" t="s">
        <v>79</v>
      </c>
      <c r="D296" s="13" t="s">
        <v>123</v>
      </c>
      <c r="E296" s="9">
        <v>21</v>
      </c>
      <c r="F296" s="9">
        <v>38</v>
      </c>
      <c r="G296" s="9" t="s">
        <v>60</v>
      </c>
      <c r="H296" s="9" t="s">
        <v>76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67</v>
      </c>
      <c r="T296" s="12" t="s">
        <v>63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118</v>
      </c>
      <c r="AA296" s="8">
        <v>5518.15</v>
      </c>
      <c r="AB296" s="8">
        <v>0</v>
      </c>
      <c r="AC296" s="8">
        <v>5518.15</v>
      </c>
      <c r="AD296" s="8">
        <v>0</v>
      </c>
      <c r="AE296" s="8">
        <v>5518.15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396.82856033333326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>
        <v>0</v>
      </c>
      <c r="H297" s="9">
        <v>0</v>
      </c>
      <c r="I297" s="9">
        <v>74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 t="s">
        <v>82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118</v>
      </c>
      <c r="AA297" s="8">
        <v>423149.48390000017</v>
      </c>
      <c r="AB297" s="8">
        <v>334846.79000000004</v>
      </c>
      <c r="AC297" s="8">
        <v>88302.693899999998</v>
      </c>
      <c r="AD297" s="8">
        <v>334846.79000000004</v>
      </c>
      <c r="AE297" s="8">
        <v>88302.693899999998</v>
      </c>
      <c r="AF297" s="8" t="s">
        <v>58</v>
      </c>
      <c r="AG297" s="1" t="s">
        <v>61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7.75" customHeight="1" x14ac:dyDescent="0.45">
      <c r="A298" s="3" t="s">
        <v>132</v>
      </c>
      <c r="B298" s="14" t="s">
        <v>132</v>
      </c>
      <c r="C298" s="9" t="s">
        <v>205</v>
      </c>
      <c r="D298" s="13" t="s">
        <v>205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45961</v>
      </c>
      <c r="U298" s="11">
        <v>30000</v>
      </c>
      <c r="V298" s="10">
        <v>0</v>
      </c>
      <c r="W298" s="10">
        <v>30000</v>
      </c>
      <c r="X298" s="10">
        <v>0</v>
      </c>
      <c r="Y298" s="10">
        <v>31500</v>
      </c>
      <c r="Z298" s="9" t="s">
        <v>83</v>
      </c>
      <c r="AA298" s="8">
        <v>29756.100000000002</v>
      </c>
      <c r="AB298" s="8">
        <v>29756.100000000002</v>
      </c>
      <c r="AC298" s="8">
        <v>0</v>
      </c>
      <c r="AD298" s="8">
        <v>0</v>
      </c>
      <c r="AE298" s="8">
        <v>0</v>
      </c>
      <c r="AF298" s="8">
        <v>0</v>
      </c>
      <c r="AG298" s="1" t="s">
        <v>114</v>
      </c>
      <c r="AH298" s="1" t="s">
        <v>74</v>
      </c>
      <c r="AI298" s="1">
        <v>2</v>
      </c>
      <c r="AJ298" s="3">
        <v>45961</v>
      </c>
      <c r="AK298" s="3">
        <v>0</v>
      </c>
      <c r="AL298" s="3">
        <v>45952</v>
      </c>
      <c r="AM298" s="3">
        <v>45959</v>
      </c>
      <c r="AN298" s="3">
        <v>45960</v>
      </c>
      <c r="AO298" s="3">
        <v>45960</v>
      </c>
      <c r="AP298" s="3">
        <v>45956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102</v>
      </c>
      <c r="BD298" s="56">
        <v>0</v>
      </c>
    </row>
    <row r="299" spans="1:56" ht="27.75" customHeight="1" x14ac:dyDescent="0.45">
      <c r="A299" s="3" t="s">
        <v>132</v>
      </c>
      <c r="B299" s="14" t="s">
        <v>132</v>
      </c>
      <c r="C299" s="9" t="s">
        <v>210</v>
      </c>
      <c r="D299" s="13" t="s">
        <v>61</v>
      </c>
      <c r="E299" s="9">
        <v>23</v>
      </c>
      <c r="F299" s="9">
        <v>34</v>
      </c>
      <c r="G299" s="9" t="s">
        <v>60</v>
      </c>
      <c r="H299" s="9">
        <v>0</v>
      </c>
      <c r="I299" s="9">
        <v>68</v>
      </c>
      <c r="J299" s="9" t="s">
        <v>57</v>
      </c>
      <c r="K299" s="9">
        <v>5</v>
      </c>
      <c r="L299" s="9" t="s">
        <v>91</v>
      </c>
      <c r="M299" s="10">
        <v>24</v>
      </c>
      <c r="N299" s="9">
        <v>37</v>
      </c>
      <c r="O299" s="9">
        <v>50</v>
      </c>
      <c r="P299" s="10">
        <v>821.54158271999995</v>
      </c>
      <c r="Q299" s="10">
        <v>0</v>
      </c>
      <c r="R299" s="10">
        <v>821.54158271999995</v>
      </c>
      <c r="S299" s="9" t="s">
        <v>121</v>
      </c>
      <c r="T299" s="12" t="s">
        <v>63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83</v>
      </c>
      <c r="AA299" s="8">
        <v>29756.100000000002</v>
      </c>
      <c r="AB299" s="8">
        <v>4911</v>
      </c>
      <c r="AC299" s="8">
        <v>24845.100000000002</v>
      </c>
      <c r="AD299" s="8">
        <v>0</v>
      </c>
      <c r="AE299" s="8">
        <v>0</v>
      </c>
      <c r="AF299" s="8">
        <v>0</v>
      </c>
      <c r="AG299" s="1" t="s">
        <v>114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1857.1712249999998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34</v>
      </c>
      <c r="G300" s="9" t="s">
        <v>60</v>
      </c>
      <c r="H300" s="9">
        <v>0</v>
      </c>
      <c r="I300" s="9">
        <v>68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83</v>
      </c>
      <c r="AA300" s="8">
        <v>59512.200000000004</v>
      </c>
      <c r="AB300" s="8">
        <v>34667.100000000006</v>
      </c>
      <c r="AC300" s="8">
        <v>24845.100000000002</v>
      </c>
      <c r="AD300" s="8">
        <v>0</v>
      </c>
      <c r="AE300" s="8">
        <v>0</v>
      </c>
      <c r="AF300" s="8" t="s">
        <v>58</v>
      </c>
      <c r="AG300" s="1" t="s">
        <v>114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102</v>
      </c>
      <c r="BD300" s="56">
        <v>0</v>
      </c>
    </row>
    <row r="301" spans="1:56" ht="27.75" customHeight="1" x14ac:dyDescent="0.45">
      <c r="A301" s="3">
        <v>45948</v>
      </c>
      <c r="B301" s="14" t="s">
        <v>620</v>
      </c>
      <c r="C301" s="9" t="s">
        <v>601</v>
      </c>
      <c r="D301" s="13" t="s">
        <v>602</v>
      </c>
      <c r="E301" s="9">
        <v>23</v>
      </c>
      <c r="F301" s="9">
        <v>34</v>
      </c>
      <c r="G301" s="9" t="s">
        <v>568</v>
      </c>
      <c r="H301" s="9">
        <v>0</v>
      </c>
      <c r="I301" s="9">
        <v>68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45957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572</v>
      </c>
      <c r="AA301" s="8">
        <v>4959.3500000000004</v>
      </c>
      <c r="AB301" s="8">
        <v>4959.3500000000004</v>
      </c>
      <c r="AC301" s="8">
        <v>0</v>
      </c>
      <c r="AD301" s="8">
        <v>0</v>
      </c>
      <c r="AE301" s="8">
        <v>0</v>
      </c>
      <c r="AF301" s="8">
        <v>0</v>
      </c>
      <c r="AG301" s="1" t="s">
        <v>114</v>
      </c>
      <c r="AH301" s="1" t="s">
        <v>74</v>
      </c>
      <c r="AI301" s="1">
        <v>2</v>
      </c>
      <c r="AJ301" s="3">
        <v>45957</v>
      </c>
      <c r="AK301" s="3">
        <v>0</v>
      </c>
      <c r="AL301" s="3">
        <v>45948</v>
      </c>
      <c r="AM301" s="3">
        <v>45955</v>
      </c>
      <c r="AN301" s="3">
        <v>45956</v>
      </c>
      <c r="AO301" s="3">
        <v>45956</v>
      </c>
      <c r="AP301" s="3">
        <v>45952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569</v>
      </c>
      <c r="BD301" s="56">
        <v>0</v>
      </c>
    </row>
    <row r="302" spans="1:56" ht="27.75" customHeight="1" x14ac:dyDescent="0.45">
      <c r="A302" s="3">
        <v>45948</v>
      </c>
      <c r="B302" s="14" t="s">
        <v>620</v>
      </c>
      <c r="C302" s="9" t="s">
        <v>601</v>
      </c>
      <c r="D302" s="13" t="s">
        <v>603</v>
      </c>
      <c r="E302" s="9">
        <v>23</v>
      </c>
      <c r="F302" s="9">
        <v>34</v>
      </c>
      <c r="G302" s="9" t="s">
        <v>568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45957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572</v>
      </c>
      <c r="AA302" s="8">
        <v>4959.3500000000004</v>
      </c>
      <c r="AB302" s="8">
        <v>4959.3500000000004</v>
      </c>
      <c r="AC302" s="8">
        <v>0</v>
      </c>
      <c r="AD302" s="8">
        <v>0</v>
      </c>
      <c r="AE302" s="8">
        <v>0</v>
      </c>
      <c r="AF302" s="8">
        <v>0</v>
      </c>
      <c r="AG302" s="1" t="s">
        <v>114</v>
      </c>
      <c r="AH302" s="1" t="s">
        <v>74</v>
      </c>
      <c r="AI302" s="1">
        <v>2</v>
      </c>
      <c r="AJ302" s="3">
        <v>45957</v>
      </c>
      <c r="AK302" s="3">
        <v>0</v>
      </c>
      <c r="AL302" s="3">
        <v>45948</v>
      </c>
      <c r="AM302" s="3">
        <v>45955</v>
      </c>
      <c r="AN302" s="3">
        <v>45956</v>
      </c>
      <c r="AO302" s="3">
        <v>45956</v>
      </c>
      <c r="AP302" s="3">
        <v>45952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569</v>
      </c>
      <c r="BD302" s="56">
        <v>0</v>
      </c>
    </row>
    <row r="303" spans="1:56" ht="27.75" customHeight="1" x14ac:dyDescent="0.45">
      <c r="A303" s="3">
        <v>45948</v>
      </c>
      <c r="B303" s="14" t="s">
        <v>620</v>
      </c>
      <c r="C303" s="9" t="s">
        <v>601</v>
      </c>
      <c r="D303" s="13" t="s">
        <v>604</v>
      </c>
      <c r="E303" s="9">
        <v>23</v>
      </c>
      <c r="F303" s="9">
        <v>34</v>
      </c>
      <c r="G303" s="9" t="s">
        <v>568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45957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572</v>
      </c>
      <c r="AA303" s="8">
        <v>4959.3500000000004</v>
      </c>
      <c r="AB303" s="8">
        <v>2713</v>
      </c>
      <c r="AC303" s="8">
        <v>2246.3500000000004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74</v>
      </c>
      <c r="AI303" s="1">
        <v>2</v>
      </c>
      <c r="AJ303" s="3">
        <v>45957</v>
      </c>
      <c r="AK303" s="3">
        <v>0</v>
      </c>
      <c r="AL303" s="3">
        <v>45948</v>
      </c>
      <c r="AM303" s="3">
        <v>45955</v>
      </c>
      <c r="AN303" s="3">
        <v>45956</v>
      </c>
      <c r="AO303" s="3">
        <v>45956</v>
      </c>
      <c r="AP303" s="3">
        <v>45952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569</v>
      </c>
      <c r="BD303" s="56">
        <v>181.27545311111109</v>
      </c>
    </row>
    <row r="304" spans="1:56" ht="27.75" customHeight="1" x14ac:dyDescent="0.45">
      <c r="A304" s="3">
        <v>45948</v>
      </c>
      <c r="B304" s="14" t="s">
        <v>620</v>
      </c>
      <c r="C304" s="9" t="s">
        <v>601</v>
      </c>
      <c r="D304" s="13" t="s">
        <v>605</v>
      </c>
      <c r="E304" s="9">
        <v>23</v>
      </c>
      <c r="F304" s="9">
        <v>34</v>
      </c>
      <c r="G304" s="9" t="s">
        <v>568</v>
      </c>
      <c r="H304" s="9">
        <v>0</v>
      </c>
      <c r="I304" s="9">
        <v>68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45957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572</v>
      </c>
      <c r="AA304" s="8">
        <v>4959.3500000000004</v>
      </c>
      <c r="AB304" s="8">
        <v>0</v>
      </c>
      <c r="AC304" s="8">
        <v>4959.3500000000004</v>
      </c>
      <c r="AD304" s="8">
        <v>0</v>
      </c>
      <c r="AE304" s="8">
        <v>0</v>
      </c>
      <c r="AF304" s="8">
        <v>0</v>
      </c>
      <c r="AG304" s="1" t="s">
        <v>114</v>
      </c>
      <c r="AH304" s="1" t="s">
        <v>74</v>
      </c>
      <c r="AI304" s="1">
        <v>2</v>
      </c>
      <c r="AJ304" s="3">
        <v>45957</v>
      </c>
      <c r="AK304" s="3">
        <v>0</v>
      </c>
      <c r="AL304" s="3">
        <v>45948</v>
      </c>
      <c r="AM304" s="3">
        <v>45955</v>
      </c>
      <c r="AN304" s="3">
        <v>45956</v>
      </c>
      <c r="AO304" s="3">
        <v>45956</v>
      </c>
      <c r="AP304" s="3">
        <v>45952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569</v>
      </c>
      <c r="BD304" s="56">
        <v>400.2085242222222</v>
      </c>
    </row>
    <row r="305" spans="1:56" ht="27.75" customHeight="1" x14ac:dyDescent="0.45">
      <c r="A305" s="3">
        <v>45944</v>
      </c>
      <c r="B305" s="14" t="s">
        <v>582</v>
      </c>
      <c r="C305" s="9" t="s">
        <v>570</v>
      </c>
      <c r="D305" s="13" t="s">
        <v>571</v>
      </c>
      <c r="E305" s="9">
        <v>23</v>
      </c>
      <c r="F305" s="9">
        <v>34</v>
      </c>
      <c r="G305" s="9" t="s">
        <v>568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45975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572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114</v>
      </c>
      <c r="AH305" s="1" t="s">
        <v>74</v>
      </c>
      <c r="AI305" s="1">
        <v>2</v>
      </c>
      <c r="AJ305" s="3">
        <v>45975</v>
      </c>
      <c r="AK305" s="3">
        <v>0</v>
      </c>
      <c r="AL305" s="3">
        <v>45966</v>
      </c>
      <c r="AM305" s="3">
        <v>45973</v>
      </c>
      <c r="AN305" s="3">
        <v>45974</v>
      </c>
      <c r="AO305" s="3">
        <v>45974</v>
      </c>
      <c r="AP305" s="3">
        <v>45970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569</v>
      </c>
      <c r="BD305" s="56">
        <v>400.2085242222222</v>
      </c>
    </row>
    <row r="306" spans="1:56" ht="27.7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572</v>
      </c>
      <c r="AA306" s="8">
        <v>24796.75</v>
      </c>
      <c r="AB306" s="8">
        <v>12631.7</v>
      </c>
      <c r="AC306" s="8">
        <v>12165.050000000001</v>
      </c>
      <c r="AD306" s="8">
        <v>0</v>
      </c>
      <c r="AE306" s="8">
        <v>0</v>
      </c>
      <c r="AF306" s="8">
        <v>0</v>
      </c>
      <c r="AG306" s="1" t="s">
        <v>114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0</v>
      </c>
    </row>
    <row r="307" spans="1:56" ht="27.75" customHeight="1" x14ac:dyDescent="0.45">
      <c r="A307" s="3">
        <v>45944</v>
      </c>
      <c r="B307" s="14" t="s">
        <v>583</v>
      </c>
      <c r="C307" s="9" t="s">
        <v>570</v>
      </c>
      <c r="D307" s="13" t="s">
        <v>573</v>
      </c>
      <c r="E307" s="9">
        <v>23</v>
      </c>
      <c r="F307" s="9">
        <v>34</v>
      </c>
      <c r="G307" s="9" t="s">
        <v>574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45975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575</v>
      </c>
      <c r="AA307" s="8">
        <v>4959.3500000000004</v>
      </c>
      <c r="AB307" s="8">
        <v>4959.3500000000004</v>
      </c>
      <c r="AC307" s="8">
        <v>0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74</v>
      </c>
      <c r="AI307" s="1">
        <v>2</v>
      </c>
      <c r="AJ307" s="3">
        <v>45975</v>
      </c>
      <c r="AK307" s="3">
        <v>0</v>
      </c>
      <c r="AL307" s="3">
        <v>45966</v>
      </c>
      <c r="AM307" s="3">
        <v>45973</v>
      </c>
      <c r="AN307" s="3">
        <v>45974</v>
      </c>
      <c r="AO307" s="3">
        <v>45974</v>
      </c>
      <c r="AP307" s="3">
        <v>45970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0</v>
      </c>
    </row>
    <row r="308" spans="1:56" ht="27.75" customHeight="1" x14ac:dyDescent="0.45">
      <c r="A308" s="3">
        <v>45944</v>
      </c>
      <c r="B308" s="14" t="s">
        <v>583</v>
      </c>
      <c r="C308" s="9" t="s">
        <v>570</v>
      </c>
      <c r="D308" s="13" t="s">
        <v>576</v>
      </c>
      <c r="E308" s="9">
        <v>23</v>
      </c>
      <c r="F308" s="9">
        <v>34</v>
      </c>
      <c r="G308" s="9" t="s">
        <v>574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575</v>
      </c>
      <c r="AA308" s="8">
        <v>2975.61</v>
      </c>
      <c r="AB308" s="8">
        <v>2975.61</v>
      </c>
      <c r="AC308" s="8">
        <v>0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0</v>
      </c>
    </row>
    <row r="309" spans="1:56" ht="27.75" customHeight="1" x14ac:dyDescent="0.45">
      <c r="A309" s="3">
        <v>45944</v>
      </c>
      <c r="B309" s="14" t="s">
        <v>583</v>
      </c>
      <c r="C309" s="9" t="s">
        <v>570</v>
      </c>
      <c r="D309" s="13" t="s">
        <v>577</v>
      </c>
      <c r="E309" s="9">
        <v>23</v>
      </c>
      <c r="F309" s="9">
        <v>34</v>
      </c>
      <c r="G309" s="9" t="s">
        <v>574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575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0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574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575</v>
      </c>
      <c r="AA310" s="8">
        <v>12894.310000000001</v>
      </c>
      <c r="AB310" s="8">
        <v>12894.310000000001</v>
      </c>
      <c r="AC310" s="8">
        <v>0</v>
      </c>
      <c r="AD310" s="8">
        <v>0</v>
      </c>
      <c r="AE310" s="8">
        <v>0</v>
      </c>
      <c r="AF310" s="8" t="s">
        <v>58</v>
      </c>
      <c r="AG310" s="1" t="s">
        <v>114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0</v>
      </c>
    </row>
    <row r="311" spans="1:56" ht="27.75" customHeight="1" x14ac:dyDescent="0.45">
      <c r="A311" s="3">
        <v>45951</v>
      </c>
      <c r="B311" s="14" t="s">
        <v>644</v>
      </c>
      <c r="C311" s="9" t="s">
        <v>645</v>
      </c>
      <c r="D311" s="13" t="s">
        <v>646</v>
      </c>
      <c r="E311" s="9">
        <v>23</v>
      </c>
      <c r="F311" s="9">
        <v>37</v>
      </c>
      <c r="G311" s="9" t="s">
        <v>60</v>
      </c>
      <c r="H311" s="9">
        <v>0</v>
      </c>
      <c r="I311" s="9">
        <v>85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45961</v>
      </c>
      <c r="U311" s="11">
        <v>15000</v>
      </c>
      <c r="V311" s="10">
        <v>0</v>
      </c>
      <c r="W311" s="10">
        <v>15000</v>
      </c>
      <c r="X311" s="10">
        <v>0</v>
      </c>
      <c r="Y311" s="10">
        <v>15750</v>
      </c>
      <c r="Z311" s="9" t="s">
        <v>459</v>
      </c>
      <c r="AA311" s="8">
        <v>16135.350000000002</v>
      </c>
      <c r="AB311" s="8">
        <v>3620</v>
      </c>
      <c r="AC311" s="8">
        <v>12515.350000000002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45961</v>
      </c>
      <c r="AK311" s="3">
        <v>0</v>
      </c>
      <c r="AL311" s="3">
        <v>45952</v>
      </c>
      <c r="AM311" s="3">
        <v>45959</v>
      </c>
      <c r="AN311" s="3">
        <v>45960</v>
      </c>
      <c r="AO311" s="3">
        <v>45960</v>
      </c>
      <c r="AP311" s="3">
        <v>45956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 t="s">
        <v>647</v>
      </c>
      <c r="AZ311" s="2">
        <v>0</v>
      </c>
      <c r="BA311" s="2">
        <v>0</v>
      </c>
      <c r="BB311" s="2">
        <v>0</v>
      </c>
      <c r="BC311" s="1" t="s">
        <v>461</v>
      </c>
      <c r="BD311" s="56">
        <v>1103.4366916666665</v>
      </c>
    </row>
    <row r="312" spans="1:56" ht="27.75" customHeight="1" x14ac:dyDescent="0.45">
      <c r="A312" s="3">
        <v>45951</v>
      </c>
      <c r="B312" s="14" t="s">
        <v>648</v>
      </c>
      <c r="C312" s="9" t="s">
        <v>649</v>
      </c>
      <c r="D312" s="13" t="s">
        <v>650</v>
      </c>
      <c r="E312" s="9">
        <v>23</v>
      </c>
      <c r="F312" s="9">
        <v>37</v>
      </c>
      <c r="G312" s="9" t="s">
        <v>60</v>
      </c>
      <c r="H312" s="9">
        <v>0</v>
      </c>
      <c r="I312" s="9">
        <v>85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45961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459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45961</v>
      </c>
      <c r="AK312" s="3">
        <v>0</v>
      </c>
      <c r="AL312" s="3">
        <v>45952</v>
      </c>
      <c r="AM312" s="3">
        <v>45959</v>
      </c>
      <c r="AN312" s="3">
        <v>45960</v>
      </c>
      <c r="AO312" s="3">
        <v>45960</v>
      </c>
      <c r="AP312" s="3">
        <v>45956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 t="s">
        <v>647</v>
      </c>
      <c r="AZ312" s="2">
        <v>0</v>
      </c>
      <c r="BA312" s="2">
        <v>0</v>
      </c>
      <c r="BB312" s="2">
        <v>0</v>
      </c>
      <c r="BC312" s="1" t="s">
        <v>461</v>
      </c>
      <c r="BD312" s="56">
        <v>474.2000083333333</v>
      </c>
    </row>
    <row r="313" spans="1:56" ht="27.7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459</v>
      </c>
      <c r="AA313" s="8">
        <v>21513.800000000003</v>
      </c>
      <c r="AB313" s="8">
        <v>3620</v>
      </c>
      <c r="AC313" s="8">
        <v>17893.800000000003</v>
      </c>
      <c r="AD313" s="8">
        <v>0</v>
      </c>
      <c r="AE313" s="8">
        <v>0</v>
      </c>
      <c r="AF313" s="8" t="s">
        <v>58</v>
      </c>
      <c r="AG313" s="1" t="s">
        <v>113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462</v>
      </c>
      <c r="BD313" s="56">
        <v>0</v>
      </c>
    </row>
    <row r="314" spans="1:56" ht="27.75" customHeight="1" x14ac:dyDescent="0.45">
      <c r="A314" s="3">
        <v>45601</v>
      </c>
      <c r="B314" s="14" t="s">
        <v>185</v>
      </c>
      <c r="C314" s="9" t="s">
        <v>92</v>
      </c>
      <c r="D314" s="13" t="s">
        <v>139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259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98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111</v>
      </c>
      <c r="BD314" s="56">
        <v>11092.935565123611</v>
      </c>
    </row>
    <row r="315" spans="1:56" ht="27.75" customHeight="1" x14ac:dyDescent="0.45">
      <c r="A315" s="3">
        <v>45601</v>
      </c>
      <c r="B315" s="14" t="s">
        <v>185</v>
      </c>
      <c r="C315" s="9" t="s">
        <v>92</v>
      </c>
      <c r="D315" s="13" t="s">
        <v>139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259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98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111</v>
      </c>
      <c r="BD315" s="56">
        <v>46559.511849046357</v>
      </c>
    </row>
    <row r="316" spans="1:56" ht="27.7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98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112</v>
      </c>
      <c r="BD316" s="56">
        <v>0</v>
      </c>
    </row>
    <row r="317" spans="1:56" ht="27.75" customHeight="1" x14ac:dyDescent="0.45">
      <c r="A317" s="3">
        <v>45945</v>
      </c>
      <c r="B317" s="14" t="s">
        <v>633</v>
      </c>
      <c r="C317" s="9" t="s">
        <v>584</v>
      </c>
      <c r="D317" s="13" t="s">
        <v>59</v>
      </c>
      <c r="E317" s="9">
        <v>26</v>
      </c>
      <c r="F317" s="9">
        <v>43</v>
      </c>
      <c r="G317" s="9" t="s">
        <v>60</v>
      </c>
      <c r="H317" s="9">
        <v>0</v>
      </c>
      <c r="I317" s="9">
        <v>102</v>
      </c>
      <c r="J317" s="9" t="s">
        <v>57</v>
      </c>
      <c r="K317" s="9">
        <v>5</v>
      </c>
      <c r="L317" s="9" t="s">
        <v>91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45953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493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77</v>
      </c>
      <c r="AI317" s="1">
        <v>1</v>
      </c>
      <c r="AJ317" s="3">
        <v>45953</v>
      </c>
      <c r="AK317" s="3">
        <v>0</v>
      </c>
      <c r="AL317" s="3">
        <v>0</v>
      </c>
      <c r="AM317" s="3">
        <v>0</v>
      </c>
      <c r="AN317" s="3">
        <v>0</v>
      </c>
      <c r="AO317" s="3">
        <v>45952</v>
      </c>
      <c r="AP317" s="3">
        <v>45948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302</v>
      </c>
      <c r="BD317" s="56">
        <v>0</v>
      </c>
    </row>
    <row r="318" spans="1:56" ht="27.75" customHeight="1" x14ac:dyDescent="0.45">
      <c r="A318" s="3">
        <v>45934</v>
      </c>
      <c r="B318" s="14" t="s">
        <v>525</v>
      </c>
      <c r="C318" s="9" t="s">
        <v>492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91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121</v>
      </c>
      <c r="T318" s="12">
        <v>45960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493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77</v>
      </c>
      <c r="AI318" s="1">
        <v>1</v>
      </c>
      <c r="AJ318" s="3">
        <v>45960</v>
      </c>
      <c r="AK318" s="3">
        <v>0</v>
      </c>
      <c r="AL318" s="3">
        <v>0</v>
      </c>
      <c r="AM318" s="3">
        <v>0</v>
      </c>
      <c r="AN318" s="3">
        <v>0</v>
      </c>
      <c r="AO318" s="3">
        <v>45959</v>
      </c>
      <c r="AP318" s="3">
        <v>45955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302</v>
      </c>
      <c r="BD318" s="56">
        <v>0</v>
      </c>
    </row>
    <row r="319" spans="1:56" ht="27.7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>
        <v>0</v>
      </c>
      <c r="H319" s="9">
        <v>0</v>
      </c>
      <c r="I319" s="9">
        <v>100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493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114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302</v>
      </c>
      <c r="BD319" s="56">
        <v>0</v>
      </c>
    </row>
    <row r="320" spans="1:56" ht="27.75" customHeight="1" x14ac:dyDescent="0.45">
      <c r="A320" s="3">
        <v>45939</v>
      </c>
      <c r="B320" s="14" t="s">
        <v>532</v>
      </c>
      <c r="C320" s="9" t="s">
        <v>526</v>
      </c>
      <c r="D320" s="13" t="s">
        <v>527</v>
      </c>
      <c r="E320" s="9">
        <v>26</v>
      </c>
      <c r="F320" s="9">
        <v>40</v>
      </c>
      <c r="G320" s="9" t="s">
        <v>60</v>
      </c>
      <c r="H320" s="9">
        <v>0</v>
      </c>
      <c r="I320" s="9">
        <v>108</v>
      </c>
      <c r="J320" s="9" t="s">
        <v>57</v>
      </c>
      <c r="K320" s="9">
        <v>5</v>
      </c>
      <c r="L320" s="9" t="s">
        <v>90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106</v>
      </c>
      <c r="T320" s="12">
        <v>45960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189</v>
      </c>
      <c r="AA320" s="8">
        <v>11595.1</v>
      </c>
      <c r="AB320" s="8">
        <v>11595.1</v>
      </c>
      <c r="AC320" s="8">
        <v>0</v>
      </c>
      <c r="AD320" s="8">
        <v>0</v>
      </c>
      <c r="AE320" s="8">
        <v>0</v>
      </c>
      <c r="AF320" s="8">
        <v>0</v>
      </c>
      <c r="AG320" s="1" t="s">
        <v>116</v>
      </c>
      <c r="AH320" s="1" t="s">
        <v>72</v>
      </c>
      <c r="AI320" s="1">
        <v>3</v>
      </c>
      <c r="AJ320" s="3">
        <v>45960</v>
      </c>
      <c r="AK320" s="3">
        <v>0</v>
      </c>
      <c r="AL320" s="3">
        <v>45950</v>
      </c>
      <c r="AM320" s="3">
        <v>45957</v>
      </c>
      <c r="AN320" s="3">
        <v>45958</v>
      </c>
      <c r="AO320" s="3">
        <v>45958</v>
      </c>
      <c r="AP320" s="3">
        <v>45955</v>
      </c>
      <c r="AQ320" s="3">
        <v>45959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>
        <v>0</v>
      </c>
      <c r="AY320" s="2" t="s">
        <v>621</v>
      </c>
      <c r="AZ320" s="2">
        <v>0</v>
      </c>
      <c r="BA320" s="2">
        <v>0</v>
      </c>
      <c r="BB320" s="2">
        <v>0</v>
      </c>
      <c r="BC320" s="1" t="s">
        <v>101</v>
      </c>
      <c r="BD320" s="56">
        <v>0</v>
      </c>
    </row>
    <row r="321" spans="1:56" ht="27.7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116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189</v>
      </c>
      <c r="AA321" s="8">
        <v>11595.1</v>
      </c>
      <c r="AB321" s="8">
        <v>11595.1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113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0</v>
      </c>
    </row>
    <row r="322" spans="1:56" ht="27.75" customHeight="1" x14ac:dyDescent="0.45">
      <c r="A322" s="3">
        <v>45950</v>
      </c>
      <c r="B322" s="14" t="s">
        <v>532</v>
      </c>
      <c r="C322" s="9" t="s">
        <v>107</v>
      </c>
      <c r="D322" s="13" t="s">
        <v>634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108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87</v>
      </c>
      <c r="AA322" s="8">
        <v>12433.3</v>
      </c>
      <c r="AB322" s="8">
        <v>12433.3</v>
      </c>
      <c r="AC322" s="8">
        <v>0</v>
      </c>
      <c r="AD322" s="8">
        <v>7347</v>
      </c>
      <c r="AE322" s="8">
        <v>5086.2999999999993</v>
      </c>
      <c r="AF322" s="8">
        <v>0</v>
      </c>
      <c r="AG322" s="1" t="s">
        <v>113</v>
      </c>
      <c r="AH322" s="1" t="s">
        <v>75</v>
      </c>
      <c r="AI322" s="1">
        <v>4</v>
      </c>
      <c r="AJ322" s="3" t="s">
        <v>129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103</v>
      </c>
      <c r="BD322" s="56">
        <v>0</v>
      </c>
    </row>
    <row r="323" spans="1:56" ht="27.75" customHeight="1" x14ac:dyDescent="0.45">
      <c r="A323" s="3">
        <v>45933</v>
      </c>
      <c r="B323" s="14" t="s">
        <v>496</v>
      </c>
      <c r="C323" s="9" t="s">
        <v>107</v>
      </c>
      <c r="D323" s="13" t="s">
        <v>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108</v>
      </c>
      <c r="T323" s="12">
        <v>45960</v>
      </c>
      <c r="U323" s="11">
        <v>15000</v>
      </c>
      <c r="V323" s="10">
        <v>17396</v>
      </c>
      <c r="W323" s="10">
        <v>0</v>
      </c>
      <c r="X323" s="10">
        <v>0</v>
      </c>
      <c r="Y323" s="10">
        <v>0</v>
      </c>
      <c r="Z323" s="9" t="s">
        <v>87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117</v>
      </c>
      <c r="AH323" s="1" t="s">
        <v>143</v>
      </c>
      <c r="AI323" s="1">
        <v>2</v>
      </c>
      <c r="AJ323" s="3">
        <v>45960</v>
      </c>
      <c r="AK323" s="3">
        <v>45958</v>
      </c>
      <c r="AL323" s="3">
        <v>0</v>
      </c>
      <c r="AM323" s="3">
        <v>0</v>
      </c>
      <c r="AN323" s="3">
        <v>0</v>
      </c>
      <c r="AO323" s="3">
        <v>45959</v>
      </c>
      <c r="AP323" s="3">
        <v>45955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140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0</v>
      </c>
    </row>
    <row r="324" spans="1:56" ht="27.7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120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 t="s">
        <v>58</v>
      </c>
      <c r="AG324" s="1" t="s">
        <v>114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0</v>
      </c>
    </row>
    <row r="325" spans="1:56" ht="27.75" customHeight="1" x14ac:dyDescent="0.45">
      <c r="A325" s="3">
        <v>45947</v>
      </c>
      <c r="B325" s="14" t="s">
        <v>606</v>
      </c>
      <c r="C325" s="9" t="s">
        <v>144</v>
      </c>
      <c r="D325" s="13" t="s">
        <v>145</v>
      </c>
      <c r="E325" s="9">
        <v>28</v>
      </c>
      <c r="F325" s="9">
        <v>41</v>
      </c>
      <c r="G325" s="9" t="s">
        <v>60</v>
      </c>
      <c r="H325" s="9">
        <v>0</v>
      </c>
      <c r="I325" s="9">
        <v>120</v>
      </c>
      <c r="J325" s="9" t="s">
        <v>78</v>
      </c>
      <c r="K325" s="9">
        <v>3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45955</v>
      </c>
      <c r="U325" s="11">
        <v>50000</v>
      </c>
      <c r="V325" s="10">
        <v>5000</v>
      </c>
      <c r="W325" s="10">
        <v>45000</v>
      </c>
      <c r="X325" s="10">
        <v>25220</v>
      </c>
      <c r="Y325" s="10">
        <v>26019</v>
      </c>
      <c r="Z325" s="9" t="s">
        <v>125</v>
      </c>
      <c r="AA325" s="8">
        <v>30896.261549999999</v>
      </c>
      <c r="AB325" s="8">
        <v>30896.261549999999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74</v>
      </c>
      <c r="AI325" s="1">
        <v>2</v>
      </c>
      <c r="AJ325" s="3">
        <v>45955</v>
      </c>
      <c r="AK325" s="3">
        <v>0</v>
      </c>
      <c r="AL325" s="3">
        <v>45946</v>
      </c>
      <c r="AM325" s="3">
        <v>45953</v>
      </c>
      <c r="AN325" s="3">
        <v>45954</v>
      </c>
      <c r="AO325" s="3">
        <v>45954</v>
      </c>
      <c r="AP325" s="3">
        <v>45950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>
        <v>0</v>
      </c>
      <c r="AY325" s="2" t="s">
        <v>622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7.75" customHeight="1" x14ac:dyDescent="0.45">
      <c r="A326" s="3" t="s">
        <v>132</v>
      </c>
      <c r="B326" s="14" t="s">
        <v>132</v>
      </c>
      <c r="C326" s="9" t="s">
        <v>144</v>
      </c>
      <c r="D326" s="13" t="s">
        <v>145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91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45981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125</v>
      </c>
      <c r="AA326" s="8">
        <v>59372.5</v>
      </c>
      <c r="AB326" s="8">
        <v>10916</v>
      </c>
      <c r="AC326" s="8">
        <v>48456.5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74</v>
      </c>
      <c r="AI326" s="1">
        <v>2</v>
      </c>
      <c r="AJ326" s="3">
        <v>45981</v>
      </c>
      <c r="AK326" s="3">
        <v>0</v>
      </c>
      <c r="AL326" s="3">
        <v>45972</v>
      </c>
      <c r="AM326" s="3">
        <v>45979</v>
      </c>
      <c r="AN326" s="3">
        <v>45980</v>
      </c>
      <c r="AO326" s="3">
        <v>45980</v>
      </c>
      <c r="AP326" s="3">
        <v>45976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5445.9721944444445</v>
      </c>
    </row>
    <row r="327" spans="1:56" ht="27.75" customHeight="1" x14ac:dyDescent="0.45">
      <c r="A327" s="3" t="s">
        <v>132</v>
      </c>
      <c r="B327" s="14" t="s">
        <v>132</v>
      </c>
      <c r="C327" s="9" t="s">
        <v>107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108</v>
      </c>
      <c r="T327" s="12">
        <v>45961</v>
      </c>
      <c r="U327" s="11">
        <v>5000</v>
      </c>
      <c r="V327" s="10">
        <v>0</v>
      </c>
      <c r="W327" s="10">
        <v>5000</v>
      </c>
      <c r="X327" s="10">
        <v>0</v>
      </c>
      <c r="Y327" s="10">
        <v>0</v>
      </c>
      <c r="Z327" s="9" t="s">
        <v>125</v>
      </c>
      <c r="AA327" s="8">
        <v>6775.4500000000007</v>
      </c>
      <c r="AB327" s="8">
        <v>0</v>
      </c>
      <c r="AC327" s="8">
        <v>6775.4500000000007</v>
      </c>
      <c r="AD327" s="8">
        <v>0</v>
      </c>
      <c r="AE327" s="8">
        <v>6775.4500000000007</v>
      </c>
      <c r="AF327" s="8">
        <v>0</v>
      </c>
      <c r="AG327" s="1">
        <v>0</v>
      </c>
      <c r="AH327" s="1" t="s">
        <v>143</v>
      </c>
      <c r="AI327" s="1">
        <v>2</v>
      </c>
      <c r="AJ327" s="3">
        <v>45961</v>
      </c>
      <c r="AK327" s="3">
        <v>45959</v>
      </c>
      <c r="AL327" s="3">
        <v>0</v>
      </c>
      <c r="AM327" s="3">
        <v>0</v>
      </c>
      <c r="AN327" s="3">
        <v>0</v>
      </c>
      <c r="AO327" s="3">
        <v>45960</v>
      </c>
      <c r="AP327" s="3">
        <v>45956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140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761.48529722222236</v>
      </c>
    </row>
    <row r="328" spans="1:56" ht="27.7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28</v>
      </c>
      <c r="F328" s="9">
        <v>43</v>
      </c>
      <c r="G328" s="9">
        <v>0</v>
      </c>
      <c r="H328" s="9">
        <v>0</v>
      </c>
      <c r="I328" s="9">
        <v>130</v>
      </c>
      <c r="J328" s="9" t="s">
        <v>57</v>
      </c>
      <c r="K328" s="9">
        <v>3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125</v>
      </c>
      <c r="AA328" s="8">
        <v>97044.211549999993</v>
      </c>
      <c r="AB328" s="8">
        <v>41812.261549999996</v>
      </c>
      <c r="AC328" s="8">
        <v>55231.95</v>
      </c>
      <c r="AD328" s="8">
        <v>0</v>
      </c>
      <c r="AE328" s="8">
        <v>6775.4500000000007</v>
      </c>
      <c r="AF328" s="8" t="s">
        <v>58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146</v>
      </c>
      <c r="BD328" s="56">
        <v>0</v>
      </c>
    </row>
  </sheetData>
  <autoFilter ref="A5:BD32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46C4-15D5-483E-A843-706CBDF8AF36}">
  <sheetPr>
    <tabColor rgb="FFFFFF00"/>
  </sheetPr>
  <dimension ref="A1:BD330"/>
  <sheetViews>
    <sheetView zoomScale="80" zoomScaleNormal="80" workbookViewId="0">
      <selection activeCell="D14" sqref="D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45951</v>
      </c>
      <c r="E3" s="94" t="s">
        <v>52</v>
      </c>
      <c r="F3" s="94"/>
      <c r="G3" s="95">
        <v>10.01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7.7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623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7.7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45">
      <c r="A11" s="3">
        <v>45950</v>
      </c>
      <c r="B11" s="14" t="s">
        <v>624</v>
      </c>
      <c r="C11" s="9" t="s">
        <v>610</v>
      </c>
      <c r="D11" s="13" t="s">
        <v>611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130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45">
      <c r="A12" s="3">
        <v>45950</v>
      </c>
      <c r="B12" s="14" t="s">
        <v>624</v>
      </c>
      <c r="C12" s="9" t="s">
        <v>610</v>
      </c>
      <c r="D12" s="13" t="s">
        <v>449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130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45">
      <c r="A13" s="3">
        <v>45950</v>
      </c>
      <c r="B13" s="14" t="s">
        <v>624</v>
      </c>
      <c r="C13" s="9" t="s">
        <v>610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130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117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45">
      <c r="A18" s="3">
        <v>45946</v>
      </c>
      <c r="B18" s="14" t="s">
        <v>599</v>
      </c>
      <c r="C18" s="9" t="s">
        <v>224</v>
      </c>
      <c r="D18" s="13" t="s">
        <v>591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8000</v>
      </c>
      <c r="W18" s="10">
        <v>12000</v>
      </c>
      <c r="X18" s="10">
        <v>20990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45">
      <c r="A19" s="3">
        <v>45948</v>
      </c>
      <c r="B19" s="14" t="s">
        <v>612</v>
      </c>
      <c r="C19" s="9" t="s">
        <v>613</v>
      </c>
      <c r="D19" s="13" t="s">
        <v>614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6045</v>
      </c>
      <c r="Y19" s="10">
        <v>4152.75</v>
      </c>
      <c r="Z19" s="9" t="s">
        <v>165</v>
      </c>
      <c r="AA19" s="8">
        <v>3654.8768024999999</v>
      </c>
      <c r="AB19" s="8">
        <v>3654.8768024999999</v>
      </c>
      <c r="AC19" s="8">
        <v>0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45">
      <c r="A20" s="3">
        <v>45948</v>
      </c>
      <c r="B20" s="14" t="s">
        <v>612</v>
      </c>
      <c r="C20" s="9" t="s">
        <v>613</v>
      </c>
      <c r="D20" s="13" t="s">
        <v>615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165</v>
      </c>
      <c r="AA20" s="8">
        <v>8801.1</v>
      </c>
      <c r="AB20" s="8">
        <v>8801.1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45">
      <c r="A21" s="3">
        <v>45948</v>
      </c>
      <c r="B21" s="14" t="s">
        <v>612</v>
      </c>
      <c r="C21" s="9" t="s">
        <v>613</v>
      </c>
      <c r="D21" s="13" t="s">
        <v>616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4000</v>
      </c>
      <c r="V21" s="10">
        <v>0</v>
      </c>
      <c r="W21" s="10">
        <v>4000</v>
      </c>
      <c r="X21" s="10">
        <v>0</v>
      </c>
      <c r="Y21" s="10">
        <v>4200</v>
      </c>
      <c r="Z21" s="9" t="s">
        <v>165</v>
      </c>
      <c r="AA21" s="8">
        <v>3520.44</v>
      </c>
      <c r="AB21" s="8">
        <v>3520.44</v>
      </c>
      <c r="AC21" s="8">
        <v>0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45">
      <c r="A22" s="3" t="s">
        <v>132</v>
      </c>
      <c r="B22" s="14" t="s">
        <v>132</v>
      </c>
      <c r="C22" s="9" t="s">
        <v>196</v>
      </c>
      <c r="D22" s="13" t="s">
        <v>197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91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45961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165</v>
      </c>
      <c r="AA22" s="8">
        <v>18501.714330000003</v>
      </c>
      <c r="AB22" s="8">
        <v>18501.714330000003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45961</v>
      </c>
      <c r="AK22" s="3">
        <v>0</v>
      </c>
      <c r="AL22" s="3">
        <v>45951</v>
      </c>
      <c r="AM22" s="3">
        <v>45958</v>
      </c>
      <c r="AN22" s="3">
        <v>45959</v>
      </c>
      <c r="AO22" s="3">
        <v>45959</v>
      </c>
      <c r="AP22" s="3">
        <v>45956</v>
      </c>
      <c r="AQ22" s="3">
        <v>45960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45">
      <c r="A23" s="3">
        <v>45946</v>
      </c>
      <c r="B23" s="14" t="s">
        <v>126</v>
      </c>
      <c r="C23" s="9" t="s">
        <v>133</v>
      </c>
      <c r="D23" s="13" t="s">
        <v>122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50000</v>
      </c>
      <c r="V23" s="10">
        <v>2563</v>
      </c>
      <c r="W23" s="10">
        <v>47437</v>
      </c>
      <c r="X23" s="10">
        <v>0</v>
      </c>
      <c r="Y23" s="10">
        <v>49808.85</v>
      </c>
      <c r="Z23" s="9" t="s">
        <v>165</v>
      </c>
      <c r="AA23" s="8">
        <v>41749.77807</v>
      </c>
      <c r="AB23" s="8">
        <v>27843</v>
      </c>
      <c r="AC23" s="8">
        <v>13906.77807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1009.9411273946668</v>
      </c>
    </row>
    <row r="24" spans="1:56" ht="27.75" customHeight="1" x14ac:dyDescent="0.45">
      <c r="A24" s="3">
        <v>45946</v>
      </c>
      <c r="B24" s="14" t="s">
        <v>126</v>
      </c>
      <c r="C24" s="9" t="s">
        <v>133</v>
      </c>
      <c r="D24" s="13" t="s">
        <v>191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60000</v>
      </c>
      <c r="V24" s="10">
        <v>0</v>
      </c>
      <c r="W24" s="10">
        <v>60000</v>
      </c>
      <c r="X24" s="10">
        <v>0</v>
      </c>
      <c r="Y24" s="10">
        <v>63000</v>
      </c>
      <c r="Z24" s="9" t="s">
        <v>165</v>
      </c>
      <c r="AA24" s="8">
        <v>52806.6</v>
      </c>
      <c r="AB24" s="8">
        <v>0</v>
      </c>
      <c r="AC24" s="8">
        <v>52806.6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3834.93264</v>
      </c>
    </row>
    <row r="25" spans="1:56" ht="27.75" customHeight="1" x14ac:dyDescent="0.45">
      <c r="A25" s="3" t="s">
        <v>132</v>
      </c>
      <c r="B25" s="14" t="s">
        <v>132</v>
      </c>
      <c r="C25" s="9" t="s">
        <v>224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165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165</v>
      </c>
      <c r="AA26" s="8">
        <v>164238.90920250001</v>
      </c>
      <c r="AB26" s="8">
        <v>62321.131132500006</v>
      </c>
      <c r="AC26" s="8">
        <v>101917.77807</v>
      </c>
      <c r="AD26" s="8">
        <v>0</v>
      </c>
      <c r="AE26" s="8">
        <v>0</v>
      </c>
      <c r="AF26" s="8" t="s">
        <v>58</v>
      </c>
      <c r="AG26" s="1" t="s">
        <v>113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45">
      <c r="A27" s="3">
        <v>45919</v>
      </c>
      <c r="B27" s="14" t="s">
        <v>360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361</v>
      </c>
      <c r="AG27" s="1" t="s">
        <v>113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45">
      <c r="A28" s="3">
        <v>45941</v>
      </c>
      <c r="B28" s="14" t="s">
        <v>538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4750</v>
      </c>
      <c r="W28" s="10">
        <v>250</v>
      </c>
      <c r="X28" s="10">
        <v>5250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45">
      <c r="A29" s="3">
        <v>45941</v>
      </c>
      <c r="B29" s="14" t="s">
        <v>538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45">
      <c r="A30" s="3">
        <v>45941</v>
      </c>
      <c r="B30" s="14" t="s">
        <v>538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5340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113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45">
      <c r="A31" s="3">
        <v>45941</v>
      </c>
      <c r="B31" s="14" t="s">
        <v>538</v>
      </c>
      <c r="C31" s="9" t="s">
        <v>73</v>
      </c>
      <c r="D31" s="13" t="s">
        <v>542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4974</v>
      </c>
      <c r="W31" s="10">
        <v>26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541</v>
      </c>
      <c r="AG31" s="1" t="s">
        <v>113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45">
      <c r="A32" s="3">
        <v>45941</v>
      </c>
      <c r="B32" s="14" t="s">
        <v>543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45">
      <c r="A33" s="3">
        <v>45941</v>
      </c>
      <c r="B33" s="14" t="s">
        <v>543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45">
      <c r="A34" s="3">
        <v>45941</v>
      </c>
      <c r="B34" s="14" t="s">
        <v>543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4905</v>
      </c>
      <c r="W34" s="10">
        <v>95</v>
      </c>
      <c r="X34" s="10">
        <v>5250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45">
      <c r="A35" s="3">
        <v>45941</v>
      </c>
      <c r="B35" s="14" t="s">
        <v>543</v>
      </c>
      <c r="C35" s="9" t="s">
        <v>73</v>
      </c>
      <c r="D35" s="13" t="s">
        <v>285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10000</v>
      </c>
      <c r="V35" s="10">
        <v>10000</v>
      </c>
      <c r="W35" s="10">
        <v>0</v>
      </c>
      <c r="X35" s="10">
        <v>10500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544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45">
      <c r="A36" s="3">
        <v>45941</v>
      </c>
      <c r="B36" s="14" t="s">
        <v>538</v>
      </c>
      <c r="C36" s="9" t="s">
        <v>73</v>
      </c>
      <c r="D36" s="13" t="s">
        <v>545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4905</v>
      </c>
      <c r="W36" s="10">
        <v>95</v>
      </c>
      <c r="X36" s="10">
        <v>5250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45">
      <c r="A37" s="3">
        <v>45941</v>
      </c>
      <c r="B37" s="14" t="s">
        <v>538</v>
      </c>
      <c r="C37" s="9" t="s">
        <v>73</v>
      </c>
      <c r="D37" s="13" t="s">
        <v>547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45">
      <c r="A38" s="3">
        <v>45941</v>
      </c>
      <c r="B38" s="14" t="s">
        <v>543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10000</v>
      </c>
      <c r="V38" s="10">
        <v>10000</v>
      </c>
      <c r="W38" s="10">
        <v>0</v>
      </c>
      <c r="X38" s="10">
        <v>10400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113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453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45">
      <c r="A39" s="3">
        <v>45941</v>
      </c>
      <c r="B39" s="14" t="s">
        <v>543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4826</v>
      </c>
      <c r="W39" s="10">
        <v>174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113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45">
      <c r="A40" s="3">
        <v>45941</v>
      </c>
      <c r="B40" s="14" t="s">
        <v>543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4758</v>
      </c>
      <c r="W40" s="10">
        <v>242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45">
      <c r="A41" s="3">
        <v>45941</v>
      </c>
      <c r="B41" s="14" t="s">
        <v>543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548</v>
      </c>
      <c r="AG41" s="1" t="s">
        <v>113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45941</v>
      </c>
      <c r="B42" s="14" t="s">
        <v>538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113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45941</v>
      </c>
      <c r="B43" s="14" t="s">
        <v>538</v>
      </c>
      <c r="C43" s="9" t="s">
        <v>73</v>
      </c>
      <c r="D43" s="13" t="s">
        <v>550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45">
      <c r="A44" s="3">
        <v>45941</v>
      </c>
      <c r="B44" s="14" t="s">
        <v>538</v>
      </c>
      <c r="C44" s="9" t="s">
        <v>73</v>
      </c>
      <c r="D44" s="13" t="s">
        <v>551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549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45941</v>
      </c>
      <c r="B45" s="14" t="s">
        <v>538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45958</v>
      </c>
      <c r="U45" s="11">
        <v>10000</v>
      </c>
      <c r="V45" s="10">
        <v>10000</v>
      </c>
      <c r="W45" s="10">
        <v>0</v>
      </c>
      <c r="X45" s="10">
        <v>10400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453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45">
      <c r="A46" s="3">
        <v>45941</v>
      </c>
      <c r="B46" s="14" t="s">
        <v>552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45968</v>
      </c>
      <c r="U46" s="11">
        <v>20000</v>
      </c>
      <c r="V46" s="10">
        <v>20775</v>
      </c>
      <c r="W46" s="10">
        <v>0</v>
      </c>
      <c r="X46" s="10">
        <v>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553</v>
      </c>
      <c r="AG46" s="1" t="s">
        <v>113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45">
      <c r="A47" s="3" t="s">
        <v>132</v>
      </c>
      <c r="B47" s="14" t="s">
        <v>132</v>
      </c>
      <c r="C47" s="9" t="s">
        <v>73</v>
      </c>
      <c r="D47" s="13" t="s">
        <v>305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7.7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63613</v>
      </c>
      <c r="AC48" s="8">
        <v>146984.75000000003</v>
      </c>
      <c r="AD48" s="8">
        <v>0</v>
      </c>
      <c r="AE48" s="8">
        <v>0</v>
      </c>
      <c r="AF48" s="8">
        <v>0</v>
      </c>
      <c r="AG48" s="1" t="s">
        <v>114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11071.544635555558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210597.75000000003</v>
      </c>
      <c r="AB49" s="8">
        <v>63613</v>
      </c>
      <c r="AC49" s="8">
        <v>146984.75000000003</v>
      </c>
      <c r="AD49" s="8">
        <v>0</v>
      </c>
      <c r="AE49" s="8">
        <v>0</v>
      </c>
      <c r="AF49" s="8" t="s">
        <v>58</v>
      </c>
      <c r="AG49" s="1" t="s">
        <v>114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7.75" customHeight="1" x14ac:dyDescent="0.45">
      <c r="A50" s="3">
        <v>45951</v>
      </c>
      <c r="B50" s="14" t="s">
        <v>126</v>
      </c>
      <c r="C50" s="9" t="s">
        <v>136</v>
      </c>
      <c r="D50" s="13" t="s">
        <v>625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45960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110</v>
      </c>
      <c r="AA50" s="8">
        <v>4999.0247999999992</v>
      </c>
      <c r="AB50" s="8">
        <v>1990</v>
      </c>
      <c r="AC50" s="8">
        <v>3009.0247999999992</v>
      </c>
      <c r="AD50" s="8">
        <v>0</v>
      </c>
      <c r="AE50" s="8">
        <v>4999.0247999999992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45960</v>
      </c>
      <c r="AK50" s="3">
        <v>45956</v>
      </c>
      <c r="AL50" s="3">
        <v>45949</v>
      </c>
      <c r="AM50" s="3">
        <v>45957</v>
      </c>
      <c r="AN50" s="3">
        <v>45958</v>
      </c>
      <c r="AO50" s="3">
        <v>45959</v>
      </c>
      <c r="AP50" s="3">
        <v>45955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254.09542755555555</v>
      </c>
    </row>
    <row r="51" spans="1:56" ht="27.75" customHeight="1" x14ac:dyDescent="0.45">
      <c r="A51" s="3">
        <v>45951</v>
      </c>
      <c r="B51" s="14" t="s">
        <v>126</v>
      </c>
      <c r="C51" s="9" t="s">
        <v>136</v>
      </c>
      <c r="D51" s="13" t="s">
        <v>626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45960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110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45960</v>
      </c>
      <c r="AK51" s="3">
        <v>45956</v>
      </c>
      <c r="AL51" s="3">
        <v>45949</v>
      </c>
      <c r="AM51" s="3">
        <v>45957</v>
      </c>
      <c r="AN51" s="3">
        <v>45958</v>
      </c>
      <c r="AO51" s="3">
        <v>45959</v>
      </c>
      <c r="AP51" s="3">
        <v>45955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183</v>
      </c>
      <c r="BD51" s="56">
        <v>422.13987199999997</v>
      </c>
    </row>
    <row r="52" spans="1:56" ht="27.75" customHeight="1" x14ac:dyDescent="0.45">
      <c r="A52" s="3">
        <v>45905</v>
      </c>
      <c r="B52" s="14" t="s">
        <v>306</v>
      </c>
      <c r="C52" s="9" t="s">
        <v>136</v>
      </c>
      <c r="D52" s="13" t="s">
        <v>301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109</v>
      </c>
      <c r="V52" s="10">
        <v>0</v>
      </c>
      <c r="W52" s="10">
        <v>109</v>
      </c>
      <c r="X52" s="10">
        <v>6124</v>
      </c>
      <c r="Y52" s="10">
        <v>0</v>
      </c>
      <c r="Z52" s="9" t="s">
        <v>110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183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110</v>
      </c>
      <c r="AA53" s="8">
        <v>9998.0495999999985</v>
      </c>
      <c r="AB53" s="8">
        <v>1990</v>
      </c>
      <c r="AC53" s="8">
        <v>8008.0495999999985</v>
      </c>
      <c r="AD53" s="8">
        <v>0</v>
      </c>
      <c r="AE53" s="8">
        <v>9998.0495999999985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184</v>
      </c>
      <c r="BD53" s="56">
        <v>0</v>
      </c>
    </row>
    <row r="54" spans="1:56" ht="27.75" customHeight="1" x14ac:dyDescent="0.45">
      <c r="A54" s="3">
        <v>45948</v>
      </c>
      <c r="B54" s="14" t="s">
        <v>612</v>
      </c>
      <c r="C54" s="9" t="s">
        <v>613</v>
      </c>
      <c r="D54" s="13" t="s">
        <v>617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90</v>
      </c>
      <c r="M54" s="10">
        <v>21</v>
      </c>
      <c r="N54" s="9">
        <v>40</v>
      </c>
      <c r="O54" s="9">
        <v>40</v>
      </c>
      <c r="P54" s="10">
        <v>82.894285823999994</v>
      </c>
      <c r="Q54" s="10">
        <v>0</v>
      </c>
      <c r="R54" s="10">
        <v>82.894285823999994</v>
      </c>
      <c r="S54" s="9" t="s">
        <v>71</v>
      </c>
      <c r="T54" s="12">
        <v>45954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382</v>
      </c>
      <c r="AA54" s="8">
        <v>4302.76</v>
      </c>
      <c r="AB54" s="8">
        <v>0</v>
      </c>
      <c r="AC54" s="8">
        <v>4302.76</v>
      </c>
      <c r="AD54" s="8">
        <v>0</v>
      </c>
      <c r="AE54" s="8">
        <v>0</v>
      </c>
      <c r="AF54" s="8">
        <v>0</v>
      </c>
      <c r="AG54" s="1" t="s">
        <v>113</v>
      </c>
      <c r="AH54" s="1" t="s">
        <v>72</v>
      </c>
      <c r="AI54" s="1">
        <v>3</v>
      </c>
      <c r="AJ54" s="3">
        <v>45954</v>
      </c>
      <c r="AK54" s="3">
        <v>0</v>
      </c>
      <c r="AL54" s="3">
        <v>45944</v>
      </c>
      <c r="AM54" s="3">
        <v>45951</v>
      </c>
      <c r="AN54" s="3">
        <v>45952</v>
      </c>
      <c r="AO54" s="3">
        <v>45952</v>
      </c>
      <c r="AP54" s="3">
        <v>45949</v>
      </c>
      <c r="AQ54" s="3">
        <v>45953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302</v>
      </c>
      <c r="BD54" s="56">
        <v>309.79871999999995</v>
      </c>
    </row>
    <row r="55" spans="1:56" ht="27.75" customHeight="1" x14ac:dyDescent="0.45">
      <c r="A55" s="3">
        <v>45948</v>
      </c>
      <c r="B55" s="14" t="s">
        <v>618</v>
      </c>
      <c r="C55" s="9" t="s">
        <v>311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45952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382</v>
      </c>
      <c r="AA55" s="8">
        <v>4400.55</v>
      </c>
      <c r="AB55" s="8">
        <v>4400.55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77</v>
      </c>
      <c r="AI55" s="1">
        <v>1</v>
      </c>
      <c r="AJ55" s="3">
        <v>45952</v>
      </c>
      <c r="AK55" s="3">
        <v>0</v>
      </c>
      <c r="AL55" s="3">
        <v>0</v>
      </c>
      <c r="AM55" s="3">
        <v>0</v>
      </c>
      <c r="AN55" s="3">
        <v>0</v>
      </c>
      <c r="AO55" s="3">
        <v>45951</v>
      </c>
      <c r="AP55" s="3">
        <v>45947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302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382</v>
      </c>
      <c r="AA56" s="8">
        <v>8703.3100000000013</v>
      </c>
      <c r="AB56" s="8">
        <v>4400.55</v>
      </c>
      <c r="AC56" s="8">
        <v>4302.76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0</v>
      </c>
    </row>
    <row r="57" spans="1:56" ht="27.75" customHeight="1" x14ac:dyDescent="0.45">
      <c r="A57" s="3">
        <v>45909</v>
      </c>
      <c r="B57" s="14" t="s">
        <v>315</v>
      </c>
      <c r="C57" s="9" t="s">
        <v>105</v>
      </c>
      <c r="D57" s="13" t="s">
        <v>310</v>
      </c>
      <c r="E57" s="9">
        <v>20</v>
      </c>
      <c r="F57" s="9">
        <v>40</v>
      </c>
      <c r="G57" s="9" t="s">
        <v>60</v>
      </c>
      <c r="H57" s="9" t="s">
        <v>66</v>
      </c>
      <c r="I57" s="9">
        <v>108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45952</v>
      </c>
      <c r="U57" s="11">
        <v>3000</v>
      </c>
      <c r="V57" s="10">
        <v>2956</v>
      </c>
      <c r="W57" s="10">
        <v>44</v>
      </c>
      <c r="X57" s="10">
        <v>3200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45952</v>
      </c>
      <c r="AK57" s="3">
        <v>45948</v>
      </c>
      <c r="AL57" s="3">
        <v>45941</v>
      </c>
      <c r="AM57" s="3">
        <v>45949</v>
      </c>
      <c r="AN57" s="3">
        <v>45950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45">
      <c r="A58" s="3">
        <v>45798</v>
      </c>
      <c r="B58" s="14" t="s">
        <v>239</v>
      </c>
      <c r="C58" s="9" t="s">
        <v>105</v>
      </c>
      <c r="D58" s="13" t="s">
        <v>478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45952</v>
      </c>
      <c r="U58" s="11">
        <v>3000</v>
      </c>
      <c r="V58" s="10">
        <v>3045</v>
      </c>
      <c r="W58" s="10">
        <v>0</v>
      </c>
      <c r="X58" s="10">
        <v>3300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45952</v>
      </c>
      <c r="AK58" s="3">
        <v>45948</v>
      </c>
      <c r="AL58" s="3">
        <v>45941</v>
      </c>
      <c r="AM58" s="3">
        <v>45949</v>
      </c>
      <c r="AN58" s="3">
        <v>45950</v>
      </c>
      <c r="AO58" s="3">
        <v>45951</v>
      </c>
      <c r="AP58" s="3">
        <v>45947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45581</v>
      </c>
      <c r="B59" s="14" t="s">
        <v>180</v>
      </c>
      <c r="C59" s="9" t="s">
        <v>105</v>
      </c>
      <c r="D59" s="13" t="s">
        <v>181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45952</v>
      </c>
      <c r="U59" s="11">
        <v>3000</v>
      </c>
      <c r="V59" s="10">
        <v>3194</v>
      </c>
      <c r="W59" s="10">
        <v>0</v>
      </c>
      <c r="X59" s="10">
        <v>5632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45952</v>
      </c>
      <c r="AK59" s="3">
        <v>45948</v>
      </c>
      <c r="AL59" s="3">
        <v>45941</v>
      </c>
      <c r="AM59" s="3">
        <v>45949</v>
      </c>
      <c r="AN59" s="3">
        <v>45950</v>
      </c>
      <c r="AO59" s="3">
        <v>45951</v>
      </c>
      <c r="AP59" s="3">
        <v>45947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7.75" customHeight="1" x14ac:dyDescent="0.45">
      <c r="A60" s="3">
        <v>45916</v>
      </c>
      <c r="B60" s="14" t="s">
        <v>344</v>
      </c>
      <c r="C60" s="9" t="s">
        <v>246</v>
      </c>
      <c r="D60" s="13" t="s">
        <v>332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45953</v>
      </c>
      <c r="U60" s="11">
        <v>2500</v>
      </c>
      <c r="V60" s="10">
        <v>2500</v>
      </c>
      <c r="W60" s="10">
        <v>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7.75" customHeight="1" x14ac:dyDescent="0.45">
      <c r="A61" s="3">
        <v>45916</v>
      </c>
      <c r="B61" s="14" t="s">
        <v>344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45953</v>
      </c>
      <c r="U61" s="11">
        <v>2255</v>
      </c>
      <c r="V61" s="10">
        <v>2255</v>
      </c>
      <c r="W61" s="10">
        <v>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7.75" customHeight="1" x14ac:dyDescent="0.45">
      <c r="A62" s="3">
        <v>45916</v>
      </c>
      <c r="B62" s="14" t="s">
        <v>344</v>
      </c>
      <c r="C62" s="9" t="s">
        <v>246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45953</v>
      </c>
      <c r="U62" s="11">
        <v>2500</v>
      </c>
      <c r="V62" s="10">
        <v>2500</v>
      </c>
      <c r="W62" s="10">
        <v>0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5000</v>
      </c>
      <c r="V63" s="10">
        <v>5100</v>
      </c>
      <c r="W63" s="10">
        <v>0</v>
      </c>
      <c r="X63" s="10">
        <v>5050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45916</v>
      </c>
      <c r="B64" s="14" t="s">
        <v>344</v>
      </c>
      <c r="C64" s="9" t="s">
        <v>246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45957</v>
      </c>
      <c r="U64" s="11">
        <v>5000</v>
      </c>
      <c r="V64" s="10">
        <v>0</v>
      </c>
      <c r="W64" s="10">
        <v>5000</v>
      </c>
      <c r="X64" s="10">
        <v>5482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7.75" customHeight="1" x14ac:dyDescent="0.45">
      <c r="A65" s="3">
        <v>45916</v>
      </c>
      <c r="B65" s="14" t="s">
        <v>344</v>
      </c>
      <c r="C65" s="9" t="s">
        <v>246</v>
      </c>
      <c r="D65" s="13" t="s">
        <v>592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45957</v>
      </c>
      <c r="U65" s="11">
        <v>3500</v>
      </c>
      <c r="V65" s="10">
        <v>0</v>
      </c>
      <c r="W65" s="10">
        <v>3500</v>
      </c>
      <c r="X65" s="10">
        <v>3700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45">
      <c r="A66" s="3">
        <v>45916</v>
      </c>
      <c r="B66" s="14" t="s">
        <v>344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45909</v>
      </c>
      <c r="B67" s="14" t="s">
        <v>313</v>
      </c>
      <c r="C67" s="9" t="s">
        <v>79</v>
      </c>
      <c r="D67" s="13" t="s">
        <v>308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45959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45959</v>
      </c>
      <c r="AK68" s="3">
        <v>45955</v>
      </c>
      <c r="AL68" s="3">
        <v>45948</v>
      </c>
      <c r="AM68" s="3">
        <v>45956</v>
      </c>
      <c r="AN68" s="3">
        <v>45957</v>
      </c>
      <c r="AO68" s="3">
        <v>45958</v>
      </c>
      <c r="AP68" s="3">
        <v>45954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45">
      <c r="A69" s="3">
        <v>45892</v>
      </c>
      <c r="B69" s="14" t="s">
        <v>280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45960</v>
      </c>
      <c r="U69" s="11">
        <v>6000</v>
      </c>
      <c r="V69" s="10">
        <v>6000</v>
      </c>
      <c r="W69" s="10">
        <v>0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45">
      <c r="A70" s="3">
        <v>45916</v>
      </c>
      <c r="B70" s="14" t="s">
        <v>344</v>
      </c>
      <c r="C70" s="9" t="s">
        <v>246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4596</v>
      </c>
      <c r="W70" s="10">
        <v>404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7.75" customHeight="1" x14ac:dyDescent="0.45">
      <c r="A71" s="3">
        <v>45951</v>
      </c>
      <c r="B71" s="14" t="s">
        <v>126</v>
      </c>
      <c r="C71" s="9" t="s">
        <v>136</v>
      </c>
      <c r="D71" s="13" t="s">
        <v>229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45960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5280.6600000000008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45">
      <c r="A72" s="3">
        <v>45905</v>
      </c>
      <c r="B72" s="14" t="s">
        <v>307</v>
      </c>
      <c r="C72" s="9" t="s">
        <v>136</v>
      </c>
      <c r="D72" s="13" t="s">
        <v>229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45960</v>
      </c>
      <c r="U72" s="11">
        <v>243</v>
      </c>
      <c r="V72" s="10">
        <v>0</v>
      </c>
      <c r="W72" s="10">
        <v>243</v>
      </c>
      <c r="X72" s="10">
        <v>0</v>
      </c>
      <c r="Y72" s="10">
        <v>255.15</v>
      </c>
      <c r="Z72" s="9" t="s">
        <v>80</v>
      </c>
      <c r="AA72" s="8">
        <v>254.60325000000003</v>
      </c>
      <c r="AB72" s="8">
        <v>254.60325000000003</v>
      </c>
      <c r="AC72" s="8">
        <v>0</v>
      </c>
      <c r="AD72" s="8">
        <v>254.60325000000003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299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45951</v>
      </c>
      <c r="B73" s="14" t="s">
        <v>126</v>
      </c>
      <c r="C73" s="9" t="s">
        <v>136</v>
      </c>
      <c r="D73" s="13" t="s">
        <v>230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45960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5280.6600000000008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45951</v>
      </c>
      <c r="B74" s="14" t="s">
        <v>126</v>
      </c>
      <c r="C74" s="9" t="s">
        <v>136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45960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80</v>
      </c>
      <c r="AA74" s="8">
        <v>20955</v>
      </c>
      <c r="AB74" s="8">
        <v>20955</v>
      </c>
      <c r="AC74" s="8">
        <v>0</v>
      </c>
      <c r="AD74" s="8">
        <v>20955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45919</v>
      </c>
      <c r="B75" s="14" t="s">
        <v>368</v>
      </c>
      <c r="C75" s="9" t="s">
        <v>136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45960</v>
      </c>
      <c r="U75" s="11">
        <v>604</v>
      </c>
      <c r="V75" s="10">
        <v>0</v>
      </c>
      <c r="W75" s="10">
        <v>604</v>
      </c>
      <c r="X75" s="10">
        <v>0</v>
      </c>
      <c r="Y75" s="10">
        <v>634.20000000000005</v>
      </c>
      <c r="Z75" s="9" t="s">
        <v>80</v>
      </c>
      <c r="AA75" s="8">
        <v>632.84100000000012</v>
      </c>
      <c r="AB75" s="8">
        <v>632.84100000000012</v>
      </c>
      <c r="AC75" s="8">
        <v>0</v>
      </c>
      <c r="AD75" s="8">
        <v>632.84100000000012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45951</v>
      </c>
      <c r="B76" s="14" t="s">
        <v>126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188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45960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4759</v>
      </c>
      <c r="AE76" s="8">
        <v>5718.5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45951</v>
      </c>
      <c r="B77" s="14" t="s">
        <v>126</v>
      </c>
      <c r="C77" s="9" t="s">
        <v>136</v>
      </c>
      <c r="D77" s="13" t="s">
        <v>627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0</v>
      </c>
      <c r="AE77" s="8">
        <v>5280.6600000000008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45951</v>
      </c>
      <c r="B78" s="14" t="s">
        <v>126</v>
      </c>
      <c r="C78" s="9" t="s">
        <v>136</v>
      </c>
      <c r="D78" s="13" t="s">
        <v>628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188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0</v>
      </c>
      <c r="AE78" s="8">
        <v>5280.6600000000008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45951</v>
      </c>
      <c r="B79" s="14" t="s">
        <v>126</v>
      </c>
      <c r="C79" s="9" t="s">
        <v>136</v>
      </c>
      <c r="D79" s="13" t="s">
        <v>261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45960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2049</v>
      </c>
      <c r="AC79" s="8">
        <v>8428.5</v>
      </c>
      <c r="AD79" s="8">
        <v>0</v>
      </c>
      <c r="AE79" s="8">
        <v>10477.5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636.81999999999994</v>
      </c>
    </row>
    <row r="80" spans="1:56" ht="27.75" customHeight="1" x14ac:dyDescent="0.45">
      <c r="A80" s="3">
        <v>45919</v>
      </c>
      <c r="B80" s="14" t="s">
        <v>365</v>
      </c>
      <c r="C80" s="9" t="s">
        <v>136</v>
      </c>
      <c r="D80" s="13" t="s">
        <v>261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188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45960</v>
      </c>
      <c r="U80" s="11">
        <v>48</v>
      </c>
      <c r="V80" s="10">
        <v>0</v>
      </c>
      <c r="W80" s="10">
        <v>48</v>
      </c>
      <c r="X80" s="10">
        <v>0</v>
      </c>
      <c r="Y80" s="10">
        <v>50.400000000000006</v>
      </c>
      <c r="Z80" s="9" t="s">
        <v>80</v>
      </c>
      <c r="AA80" s="8">
        <v>50.292000000000002</v>
      </c>
      <c r="AB80" s="8">
        <v>0</v>
      </c>
      <c r="AC80" s="8">
        <v>50.292000000000002</v>
      </c>
      <c r="AD80" s="8">
        <v>0</v>
      </c>
      <c r="AE80" s="8">
        <v>50.292000000000002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453</v>
      </c>
      <c r="AZ80" s="2">
        <v>0</v>
      </c>
      <c r="BA80" s="2">
        <v>0</v>
      </c>
      <c r="BB80" s="2">
        <v>0</v>
      </c>
      <c r="BC80" s="1" t="s">
        <v>103</v>
      </c>
      <c r="BD80" s="56">
        <v>3.7998399999999997</v>
      </c>
    </row>
    <row r="81" spans="1:56" ht="27.75" customHeight="1" x14ac:dyDescent="0.45">
      <c r="A81" s="3">
        <v>45951</v>
      </c>
      <c r="B81" s="14" t="s">
        <v>126</v>
      </c>
      <c r="C81" s="9" t="s">
        <v>136</v>
      </c>
      <c r="D81" s="13" t="s">
        <v>128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188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45960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0</v>
      </c>
      <c r="AC81" s="8">
        <v>31432.500000000004</v>
      </c>
      <c r="AD81" s="8">
        <v>0</v>
      </c>
      <c r="AE81" s="8">
        <v>31432.500000000004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2374.8999999999996</v>
      </c>
    </row>
    <row r="82" spans="1:56" ht="27.75" customHeight="1" x14ac:dyDescent="0.45">
      <c r="A82" s="3">
        <v>45919</v>
      </c>
      <c r="B82" s="14" t="s">
        <v>367</v>
      </c>
      <c r="C82" s="9" t="s">
        <v>136</v>
      </c>
      <c r="D82" s="13" t="s">
        <v>128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188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45960</v>
      </c>
      <c r="U82" s="11">
        <v>1933</v>
      </c>
      <c r="V82" s="10">
        <v>0</v>
      </c>
      <c r="W82" s="10">
        <v>1933</v>
      </c>
      <c r="X82" s="10">
        <v>0</v>
      </c>
      <c r="Y82" s="10">
        <v>2029.65</v>
      </c>
      <c r="Z82" s="9" t="s">
        <v>80</v>
      </c>
      <c r="AA82" s="8">
        <v>2025.3007500000003</v>
      </c>
      <c r="AB82" s="8">
        <v>0</v>
      </c>
      <c r="AC82" s="8">
        <v>2025.3007500000003</v>
      </c>
      <c r="AD82" s="8">
        <v>0</v>
      </c>
      <c r="AE82" s="8">
        <v>2025.3007500000003</v>
      </c>
      <c r="AF82" s="8" t="s">
        <v>500</v>
      </c>
      <c r="AG82" s="1" t="s">
        <v>114</v>
      </c>
      <c r="AH82" s="1" t="s">
        <v>75</v>
      </c>
      <c r="AI82" s="1">
        <v>4</v>
      </c>
      <c r="AJ82" s="3">
        <v>45960</v>
      </c>
      <c r="AK82" s="3">
        <v>45956</v>
      </c>
      <c r="AL82" s="3">
        <v>45949</v>
      </c>
      <c r="AM82" s="3">
        <v>45957</v>
      </c>
      <c r="AN82" s="3">
        <v>45958</v>
      </c>
      <c r="AO82" s="3">
        <v>45959</v>
      </c>
      <c r="AP82" s="3">
        <v>45955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347</v>
      </c>
      <c r="AZ82" s="2">
        <v>0</v>
      </c>
      <c r="BA82" s="2">
        <v>0</v>
      </c>
      <c r="BB82" s="2">
        <v>0</v>
      </c>
      <c r="BC82" s="1" t="s">
        <v>103</v>
      </c>
      <c r="BD82" s="56">
        <v>153.02272333333332</v>
      </c>
    </row>
    <row r="83" spans="1:56" ht="27.75" customHeight="1" x14ac:dyDescent="0.45">
      <c r="A83" s="3">
        <v>45951</v>
      </c>
      <c r="B83" s="14" t="s">
        <v>126</v>
      </c>
      <c r="C83" s="9" t="s">
        <v>136</v>
      </c>
      <c r="D83" s="13" t="s">
        <v>142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188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0</v>
      </c>
      <c r="AC83" s="8">
        <v>20955</v>
      </c>
      <c r="AD83" s="8">
        <v>0</v>
      </c>
      <c r="AE83" s="8">
        <v>20955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45960</v>
      </c>
      <c r="AK83" s="3">
        <v>45956</v>
      </c>
      <c r="AL83" s="3">
        <v>45949</v>
      </c>
      <c r="AM83" s="3">
        <v>45957</v>
      </c>
      <c r="AN83" s="3">
        <v>45958</v>
      </c>
      <c r="AO83" s="3">
        <v>45959</v>
      </c>
      <c r="AP83" s="3">
        <v>45955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1583.2666666666664</v>
      </c>
    </row>
    <row r="84" spans="1:56" ht="27.75" customHeight="1" x14ac:dyDescent="0.45">
      <c r="A84" s="3">
        <v>45919</v>
      </c>
      <c r="B84" s="14" t="s">
        <v>369</v>
      </c>
      <c r="C84" s="9" t="s">
        <v>136</v>
      </c>
      <c r="D84" s="13" t="s">
        <v>142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188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45960</v>
      </c>
      <c r="U84" s="11">
        <v>1174</v>
      </c>
      <c r="V84" s="10">
        <v>0</v>
      </c>
      <c r="W84" s="10">
        <v>1174</v>
      </c>
      <c r="X84" s="10">
        <v>0</v>
      </c>
      <c r="Y84" s="10">
        <v>1232.7</v>
      </c>
      <c r="Z84" s="9" t="s">
        <v>80</v>
      </c>
      <c r="AA84" s="8">
        <v>1230.0585000000003</v>
      </c>
      <c r="AB84" s="8">
        <v>0</v>
      </c>
      <c r="AC84" s="8">
        <v>1230.0585000000003</v>
      </c>
      <c r="AD84" s="8">
        <v>0</v>
      </c>
      <c r="AE84" s="8">
        <v>1230.0585000000003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92.937753333333347</v>
      </c>
    </row>
    <row r="85" spans="1:56" ht="27.75" customHeight="1" x14ac:dyDescent="0.45">
      <c r="A85" s="3">
        <v>45951</v>
      </c>
      <c r="B85" s="14" t="s">
        <v>126</v>
      </c>
      <c r="C85" s="9" t="s">
        <v>136</v>
      </c>
      <c r="D85" s="13" t="s">
        <v>629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45960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398.98320000000001</v>
      </c>
    </row>
    <row r="86" spans="1:56" ht="27.75" customHeight="1" x14ac:dyDescent="0.45">
      <c r="A86" s="3">
        <v>45951</v>
      </c>
      <c r="B86" s="14" t="s">
        <v>126</v>
      </c>
      <c r="C86" s="9" t="s">
        <v>136</v>
      </c>
      <c r="D86" s="13" t="s">
        <v>349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188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45960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45960</v>
      </c>
      <c r="AK86" s="3">
        <v>45956</v>
      </c>
      <c r="AL86" s="3">
        <v>45949</v>
      </c>
      <c r="AM86" s="3">
        <v>45957</v>
      </c>
      <c r="AN86" s="3">
        <v>45958</v>
      </c>
      <c r="AO86" s="3">
        <v>45959</v>
      </c>
      <c r="AP86" s="3">
        <v>45955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398.98320000000001</v>
      </c>
    </row>
    <row r="87" spans="1:56" ht="27.75" customHeight="1" x14ac:dyDescent="0.45">
      <c r="A87" s="3">
        <v>45951</v>
      </c>
      <c r="B87" s="14" t="s">
        <v>126</v>
      </c>
      <c r="C87" s="9" t="s">
        <v>136</v>
      </c>
      <c r="D87" s="13" t="s">
        <v>630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45960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80</v>
      </c>
      <c r="AA87" s="8">
        <v>5139.8424000000005</v>
      </c>
      <c r="AB87" s="8">
        <v>0</v>
      </c>
      <c r="AC87" s="8">
        <v>5139.8424000000005</v>
      </c>
      <c r="AD87" s="8">
        <v>0</v>
      </c>
      <c r="AE87" s="8">
        <v>5139.8424000000005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45960</v>
      </c>
      <c r="AK87" s="3">
        <v>45956</v>
      </c>
      <c r="AL87" s="3">
        <v>45949</v>
      </c>
      <c r="AM87" s="3">
        <v>45957</v>
      </c>
      <c r="AN87" s="3">
        <v>45958</v>
      </c>
      <c r="AO87" s="3">
        <v>45959</v>
      </c>
      <c r="AP87" s="3">
        <v>45955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388.34364799999992</v>
      </c>
    </row>
    <row r="88" spans="1:56" ht="27.7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2500</v>
      </c>
      <c r="V88" s="10">
        <v>2500</v>
      </c>
      <c r="W88" s="10">
        <v>0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45911</v>
      </c>
      <c r="B89" s="14" t="s">
        <v>318</v>
      </c>
      <c r="C89" s="9" t="s">
        <v>105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45961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45961</v>
      </c>
      <c r="AK89" s="3">
        <v>45957</v>
      </c>
      <c r="AL89" s="3">
        <v>45950</v>
      </c>
      <c r="AM89" s="3">
        <v>45958</v>
      </c>
      <c r="AN89" s="3">
        <v>45959</v>
      </c>
      <c r="AO89" s="3">
        <v>45960</v>
      </c>
      <c r="AP89" s="3">
        <v>45956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45891</v>
      </c>
      <c r="B90" s="14" t="s">
        <v>288</v>
      </c>
      <c r="C90" s="9" t="s">
        <v>79</v>
      </c>
      <c r="D90" s="13" t="s">
        <v>289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45962</v>
      </c>
      <c r="U90" s="11">
        <v>6000</v>
      </c>
      <c r="V90" s="10">
        <v>5500</v>
      </c>
      <c r="W90" s="10">
        <v>500</v>
      </c>
      <c r="X90" s="10">
        <v>9455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5</v>
      </c>
      <c r="AJ90" s="3">
        <v>45962</v>
      </c>
      <c r="AK90" s="3">
        <v>45957</v>
      </c>
      <c r="AL90" s="3">
        <v>45950</v>
      </c>
      <c r="AM90" s="3">
        <v>45958</v>
      </c>
      <c r="AN90" s="3">
        <v>45959</v>
      </c>
      <c r="AO90" s="3">
        <v>45960</v>
      </c>
      <c r="AP90" s="3">
        <v>45957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8500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45916</v>
      </c>
      <c r="B91" s="14" t="s">
        <v>344</v>
      </c>
      <c r="C91" s="9" t="s">
        <v>246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45964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45964</v>
      </c>
      <c r="AK91" s="3">
        <v>45960</v>
      </c>
      <c r="AL91" s="3">
        <v>45953</v>
      </c>
      <c r="AM91" s="3">
        <v>45961</v>
      </c>
      <c r="AN91" s="3">
        <v>45962</v>
      </c>
      <c r="AO91" s="3">
        <v>45963</v>
      </c>
      <c r="AP91" s="3">
        <v>45959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45916</v>
      </c>
      <c r="B92" s="14" t="s">
        <v>344</v>
      </c>
      <c r="C92" s="9" t="s">
        <v>246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45965</v>
      </c>
      <c r="U92" s="11">
        <v>2500</v>
      </c>
      <c r="V92" s="10">
        <v>1371</v>
      </c>
      <c r="W92" s="10">
        <v>1129</v>
      </c>
      <c r="X92" s="10">
        <v>0</v>
      </c>
      <c r="Y92" s="10">
        <v>1185.45</v>
      </c>
      <c r="Z92" s="9" t="s">
        <v>80</v>
      </c>
      <c r="AA92" s="8">
        <v>1245.9982699999998</v>
      </c>
      <c r="AB92" s="8">
        <v>0</v>
      </c>
      <c r="AC92" s="8">
        <v>1245.9982699999998</v>
      </c>
      <c r="AD92" s="8">
        <v>0</v>
      </c>
      <c r="AE92" s="8">
        <v>1245.9982699999998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45965</v>
      </c>
      <c r="AK92" s="3">
        <v>45961</v>
      </c>
      <c r="AL92" s="3">
        <v>45954</v>
      </c>
      <c r="AM92" s="3">
        <v>45962</v>
      </c>
      <c r="AN92" s="3">
        <v>45963</v>
      </c>
      <c r="AO92" s="3">
        <v>45964</v>
      </c>
      <c r="AP92" s="3">
        <v>45960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94.142091511111104</v>
      </c>
    </row>
    <row r="93" spans="1:56" ht="27.75" customHeight="1" x14ac:dyDescent="0.45">
      <c r="A93" s="3">
        <v>45916</v>
      </c>
      <c r="B93" s="14" t="s">
        <v>344</v>
      </c>
      <c r="C93" s="9" t="s">
        <v>246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45965</v>
      </c>
      <c r="U93" s="11">
        <v>5000</v>
      </c>
      <c r="V93" s="10">
        <v>0</v>
      </c>
      <c r="W93" s="10">
        <v>5000</v>
      </c>
      <c r="X93" s="10">
        <v>5482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45965</v>
      </c>
      <c r="AK93" s="3">
        <v>45961</v>
      </c>
      <c r="AL93" s="3">
        <v>45954</v>
      </c>
      <c r="AM93" s="3">
        <v>45962</v>
      </c>
      <c r="AN93" s="3">
        <v>45963</v>
      </c>
      <c r="AO93" s="3">
        <v>45964</v>
      </c>
      <c r="AP93" s="3">
        <v>45960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45">
      <c r="A94" s="3">
        <v>45916</v>
      </c>
      <c r="B94" s="14" t="s">
        <v>344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45965</v>
      </c>
      <c r="U94" s="11">
        <v>5000</v>
      </c>
      <c r="V94" s="10">
        <v>4900</v>
      </c>
      <c r="W94" s="10">
        <v>100</v>
      </c>
      <c r="X94" s="10">
        <v>5385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45965</v>
      </c>
      <c r="AK94" s="3">
        <v>45961</v>
      </c>
      <c r="AL94" s="3">
        <v>45954</v>
      </c>
      <c r="AM94" s="3">
        <v>45962</v>
      </c>
      <c r="AN94" s="3">
        <v>45963</v>
      </c>
      <c r="AO94" s="3">
        <v>45964</v>
      </c>
      <c r="AP94" s="3">
        <v>45960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45">
      <c r="A95" s="3">
        <v>45916</v>
      </c>
      <c r="B95" s="14" t="s">
        <v>344</v>
      </c>
      <c r="C95" s="9" t="s">
        <v>246</v>
      </c>
      <c r="D95" s="13" t="s">
        <v>328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45965</v>
      </c>
      <c r="U95" s="11">
        <v>5000</v>
      </c>
      <c r="V95" s="10">
        <v>3000</v>
      </c>
      <c r="W95" s="10">
        <v>2000</v>
      </c>
      <c r="X95" s="10">
        <v>4400</v>
      </c>
      <c r="Y95" s="10">
        <v>630</v>
      </c>
      <c r="Z95" s="9" t="s">
        <v>80</v>
      </c>
      <c r="AA95" s="8">
        <v>695.28689999999995</v>
      </c>
      <c r="AB95" s="8">
        <v>695.28689999999995</v>
      </c>
      <c r="AC95" s="8">
        <v>0</v>
      </c>
      <c r="AD95" s="8">
        <v>695.28689999999995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45965</v>
      </c>
      <c r="AK95" s="3">
        <v>45961</v>
      </c>
      <c r="AL95" s="3">
        <v>45954</v>
      </c>
      <c r="AM95" s="3">
        <v>45962</v>
      </c>
      <c r="AN95" s="3">
        <v>45963</v>
      </c>
      <c r="AO95" s="3">
        <v>45964</v>
      </c>
      <c r="AP95" s="3">
        <v>45960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5518.15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45968</v>
      </c>
      <c r="AK96" s="3">
        <v>45964</v>
      </c>
      <c r="AL96" s="3">
        <v>45957</v>
      </c>
      <c r="AM96" s="3">
        <v>45965</v>
      </c>
      <c r="AN96" s="3">
        <v>45966</v>
      </c>
      <c r="AO96" s="3">
        <v>45967</v>
      </c>
      <c r="AP96" s="3">
        <v>45963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45916</v>
      </c>
      <c r="B97" s="14" t="s">
        <v>344</v>
      </c>
      <c r="C97" s="9" t="s">
        <v>246</v>
      </c>
      <c r="D97" s="13" t="s">
        <v>332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45968</v>
      </c>
      <c r="U97" s="11">
        <v>2500</v>
      </c>
      <c r="V97" s="10">
        <v>1129</v>
      </c>
      <c r="W97" s="10">
        <v>1371</v>
      </c>
      <c r="X97" s="10">
        <v>2550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45968</v>
      </c>
      <c r="AK97" s="3">
        <v>45964</v>
      </c>
      <c r="AL97" s="3">
        <v>45957</v>
      </c>
      <c r="AM97" s="3">
        <v>45965</v>
      </c>
      <c r="AN97" s="3">
        <v>45966</v>
      </c>
      <c r="AO97" s="3">
        <v>45967</v>
      </c>
      <c r="AP97" s="3">
        <v>45963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45916</v>
      </c>
      <c r="B98" s="14" t="s">
        <v>344</v>
      </c>
      <c r="C98" s="9" t="s">
        <v>246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45972</v>
      </c>
      <c r="AK98" s="3">
        <v>45968</v>
      </c>
      <c r="AL98" s="3">
        <v>45961</v>
      </c>
      <c r="AM98" s="3">
        <v>45969</v>
      </c>
      <c r="AN98" s="3">
        <v>45970</v>
      </c>
      <c r="AO98" s="3">
        <v>45971</v>
      </c>
      <c r="AP98" s="3">
        <v>45967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7.75" customHeight="1" x14ac:dyDescent="0.45">
      <c r="A99" s="3">
        <v>45916</v>
      </c>
      <c r="B99" s="14" t="s">
        <v>344</v>
      </c>
      <c r="C99" s="9" t="s">
        <v>246</v>
      </c>
      <c r="D99" s="13">
        <v>957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45972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45972</v>
      </c>
      <c r="AK99" s="3">
        <v>45968</v>
      </c>
      <c r="AL99" s="3">
        <v>45961</v>
      </c>
      <c r="AM99" s="3">
        <v>45969</v>
      </c>
      <c r="AN99" s="3">
        <v>45970</v>
      </c>
      <c r="AO99" s="3">
        <v>45971</v>
      </c>
      <c r="AP99" s="3">
        <v>45967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7.75" customHeight="1" x14ac:dyDescent="0.45">
      <c r="A100" s="3">
        <v>45916</v>
      </c>
      <c r="B100" s="14" t="s">
        <v>344</v>
      </c>
      <c r="C100" s="9" t="s">
        <v>246</v>
      </c>
      <c r="D100" s="13">
        <v>964</v>
      </c>
      <c r="E100" s="9">
        <v>20</v>
      </c>
      <c r="F100" s="9">
        <v>39</v>
      </c>
      <c r="G100" s="9" t="s">
        <v>60</v>
      </c>
      <c r="H100" s="9" t="s">
        <v>76</v>
      </c>
      <c r="I100" s="9">
        <v>102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45972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3960.4950000000003</v>
      </c>
      <c r="AB100" s="8">
        <v>0</v>
      </c>
      <c r="AC100" s="8">
        <v>3960.4950000000003</v>
      </c>
      <c r="AD100" s="8">
        <v>0</v>
      </c>
      <c r="AE100" s="8">
        <v>3960.4950000000003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45972</v>
      </c>
      <c r="AK100" s="3">
        <v>45968</v>
      </c>
      <c r="AL100" s="3">
        <v>45961</v>
      </c>
      <c r="AM100" s="3">
        <v>45969</v>
      </c>
      <c r="AN100" s="3">
        <v>45970</v>
      </c>
      <c r="AO100" s="3">
        <v>45971</v>
      </c>
      <c r="AP100" s="3">
        <v>45967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299.23740000000004</v>
      </c>
    </row>
    <row r="101" spans="1:56" ht="27.7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45972</v>
      </c>
      <c r="AK101" s="3">
        <v>45968</v>
      </c>
      <c r="AL101" s="3">
        <v>45961</v>
      </c>
      <c r="AM101" s="3">
        <v>45969</v>
      </c>
      <c r="AN101" s="3">
        <v>45970</v>
      </c>
      <c r="AO101" s="3">
        <v>45971</v>
      </c>
      <c r="AP101" s="3">
        <v>45967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344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45972</v>
      </c>
      <c r="AK102" s="3">
        <v>45968</v>
      </c>
      <c r="AL102" s="3">
        <v>45961</v>
      </c>
      <c r="AM102" s="3">
        <v>45969</v>
      </c>
      <c r="AN102" s="3">
        <v>45970</v>
      </c>
      <c r="AO102" s="3">
        <v>45971</v>
      </c>
      <c r="AP102" s="3">
        <v>45967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7.75" customHeight="1" x14ac:dyDescent="0.45">
      <c r="A103" s="3">
        <v>45923</v>
      </c>
      <c r="B103" s="14" t="s">
        <v>394</v>
      </c>
      <c r="C103" s="9" t="s">
        <v>79</v>
      </c>
      <c r="D103" s="13" t="s">
        <v>395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45972</v>
      </c>
      <c r="U103" s="11">
        <v>12000</v>
      </c>
      <c r="V103" s="10">
        <v>0</v>
      </c>
      <c r="W103" s="10">
        <v>12000</v>
      </c>
      <c r="X103" s="10">
        <v>0</v>
      </c>
      <c r="Y103" s="10">
        <v>12600</v>
      </c>
      <c r="Z103" s="9" t="s">
        <v>80</v>
      </c>
      <c r="AA103" s="8">
        <v>13243.56</v>
      </c>
      <c r="AB103" s="8">
        <v>13243.56</v>
      </c>
      <c r="AC103" s="8">
        <v>0</v>
      </c>
      <c r="AD103" s="8">
        <v>13243.56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45972</v>
      </c>
      <c r="AK103" s="3">
        <v>45968</v>
      </c>
      <c r="AL103" s="3">
        <v>45961</v>
      </c>
      <c r="AM103" s="3">
        <v>45969</v>
      </c>
      <c r="AN103" s="3">
        <v>45970</v>
      </c>
      <c r="AO103" s="3">
        <v>45971</v>
      </c>
      <c r="AP103" s="3">
        <v>45967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45916</v>
      </c>
      <c r="B104" s="14" t="s">
        <v>344</v>
      </c>
      <c r="C104" s="9" t="s">
        <v>246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45974</v>
      </c>
      <c r="AK104" s="3">
        <v>45970</v>
      </c>
      <c r="AL104" s="3">
        <v>45963</v>
      </c>
      <c r="AM104" s="3">
        <v>45971</v>
      </c>
      <c r="AN104" s="3">
        <v>45972</v>
      </c>
      <c r="AO104" s="3">
        <v>45973</v>
      </c>
      <c r="AP104" s="3">
        <v>45969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344</v>
      </c>
      <c r="C105" s="9" t="s">
        <v>246</v>
      </c>
      <c r="D105" s="13" t="s">
        <v>332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45974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45974</v>
      </c>
      <c r="AK105" s="3">
        <v>45970</v>
      </c>
      <c r="AL105" s="3">
        <v>45963</v>
      </c>
      <c r="AM105" s="3">
        <v>45971</v>
      </c>
      <c r="AN105" s="3">
        <v>45972</v>
      </c>
      <c r="AO105" s="3">
        <v>45973</v>
      </c>
      <c r="AP105" s="3">
        <v>45969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208.46344444444443</v>
      </c>
    </row>
    <row r="106" spans="1:56" ht="27.75" customHeight="1" x14ac:dyDescent="0.45">
      <c r="A106" s="3">
        <v>45941</v>
      </c>
      <c r="B106" s="14" t="s">
        <v>126</v>
      </c>
      <c r="C106" s="9" t="s">
        <v>105</v>
      </c>
      <c r="D106" s="13" t="s">
        <v>554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45975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45975</v>
      </c>
      <c r="AK106" s="3">
        <v>45971</v>
      </c>
      <c r="AL106" s="3">
        <v>45964</v>
      </c>
      <c r="AM106" s="3">
        <v>45972</v>
      </c>
      <c r="AN106" s="3">
        <v>45973</v>
      </c>
      <c r="AO106" s="3">
        <v>45974</v>
      </c>
      <c r="AP106" s="3">
        <v>45970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45">
      <c r="A107" s="3">
        <v>45896</v>
      </c>
      <c r="B107" s="14" t="s">
        <v>291</v>
      </c>
      <c r="C107" s="9" t="s">
        <v>79</v>
      </c>
      <c r="D107" s="13" t="s">
        <v>292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45975</v>
      </c>
      <c r="U107" s="11">
        <v>3000</v>
      </c>
      <c r="V107" s="10">
        <v>3194</v>
      </c>
      <c r="W107" s="10">
        <v>0</v>
      </c>
      <c r="X107" s="10">
        <v>8100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45975</v>
      </c>
      <c r="AK107" s="3">
        <v>45970</v>
      </c>
      <c r="AL107" s="3">
        <v>45963</v>
      </c>
      <c r="AM107" s="3">
        <v>45971</v>
      </c>
      <c r="AN107" s="3">
        <v>45972</v>
      </c>
      <c r="AO107" s="3">
        <v>45973</v>
      </c>
      <c r="AP107" s="3">
        <v>45970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45">
      <c r="A108" s="3">
        <v>45916</v>
      </c>
      <c r="B108" s="14" t="s">
        <v>344</v>
      </c>
      <c r="C108" s="9" t="s">
        <v>246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45978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45978</v>
      </c>
      <c r="AK108" s="3">
        <v>45974</v>
      </c>
      <c r="AL108" s="3">
        <v>45967</v>
      </c>
      <c r="AM108" s="3">
        <v>45975</v>
      </c>
      <c r="AN108" s="3">
        <v>45976</v>
      </c>
      <c r="AO108" s="3">
        <v>45977</v>
      </c>
      <c r="AP108" s="3">
        <v>45973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344</v>
      </c>
      <c r="C109" s="9" t="s">
        <v>246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45978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45978</v>
      </c>
      <c r="AK109" s="3">
        <v>45974</v>
      </c>
      <c r="AL109" s="3">
        <v>45967</v>
      </c>
      <c r="AM109" s="3">
        <v>45975</v>
      </c>
      <c r="AN109" s="3">
        <v>45976</v>
      </c>
      <c r="AO109" s="3">
        <v>45977</v>
      </c>
      <c r="AP109" s="3">
        <v>45973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7.75" customHeight="1" x14ac:dyDescent="0.45">
      <c r="A110" s="3">
        <v>45948</v>
      </c>
      <c r="B110" s="14" t="s">
        <v>631</v>
      </c>
      <c r="C110" s="9" t="s">
        <v>105</v>
      </c>
      <c r="D110" s="13" t="s">
        <v>632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45978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6621.78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45978</v>
      </c>
      <c r="AK110" s="3">
        <v>45974</v>
      </c>
      <c r="AL110" s="3">
        <v>45967</v>
      </c>
      <c r="AM110" s="3">
        <v>45975</v>
      </c>
      <c r="AN110" s="3">
        <v>45976</v>
      </c>
      <c r="AO110" s="3">
        <v>45977</v>
      </c>
      <c r="AP110" s="3">
        <v>45973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45">
      <c r="A111" s="3">
        <v>45916</v>
      </c>
      <c r="B111" s="14" t="s">
        <v>344</v>
      </c>
      <c r="C111" s="9" t="s">
        <v>246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45979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45979</v>
      </c>
      <c r="AK111" s="3">
        <v>45975</v>
      </c>
      <c r="AL111" s="3">
        <v>45968</v>
      </c>
      <c r="AM111" s="3">
        <v>45976</v>
      </c>
      <c r="AN111" s="3">
        <v>45977</v>
      </c>
      <c r="AO111" s="3">
        <v>45978</v>
      </c>
      <c r="AP111" s="3">
        <v>45974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344</v>
      </c>
      <c r="C112" s="9" t="s">
        <v>246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45979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45979</v>
      </c>
      <c r="AK112" s="3">
        <v>45975</v>
      </c>
      <c r="AL112" s="3">
        <v>45968</v>
      </c>
      <c r="AM112" s="3">
        <v>45976</v>
      </c>
      <c r="AN112" s="3">
        <v>45977</v>
      </c>
      <c r="AO112" s="3">
        <v>45978</v>
      </c>
      <c r="AP112" s="3">
        <v>45974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344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45979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45979</v>
      </c>
      <c r="AK113" s="3">
        <v>45975</v>
      </c>
      <c r="AL113" s="3">
        <v>45968</v>
      </c>
      <c r="AM113" s="3">
        <v>45976</v>
      </c>
      <c r="AN113" s="3">
        <v>45977</v>
      </c>
      <c r="AO113" s="3">
        <v>45978</v>
      </c>
      <c r="AP113" s="3">
        <v>45974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344</v>
      </c>
      <c r="C114" s="9" t="s">
        <v>246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45981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45981</v>
      </c>
      <c r="AK114" s="3">
        <v>45977</v>
      </c>
      <c r="AL114" s="3">
        <v>45970</v>
      </c>
      <c r="AM114" s="3">
        <v>45978</v>
      </c>
      <c r="AN114" s="3">
        <v>45979</v>
      </c>
      <c r="AO114" s="3">
        <v>45980</v>
      </c>
      <c r="AP114" s="3">
        <v>45976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7.75" customHeight="1" x14ac:dyDescent="0.45">
      <c r="A115" s="3">
        <v>45916</v>
      </c>
      <c r="B115" s="14" t="s">
        <v>344</v>
      </c>
      <c r="C115" s="9" t="s">
        <v>246</v>
      </c>
      <c r="D115" s="13" t="s">
        <v>328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45982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45982</v>
      </c>
      <c r="AK115" s="3">
        <v>45978</v>
      </c>
      <c r="AL115" s="3">
        <v>45971</v>
      </c>
      <c r="AM115" s="3">
        <v>45979</v>
      </c>
      <c r="AN115" s="3">
        <v>45980</v>
      </c>
      <c r="AO115" s="3">
        <v>45981</v>
      </c>
      <c r="AP115" s="3">
        <v>45977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416.92688888888887</v>
      </c>
    </row>
    <row r="116" spans="1:56" ht="27.75" customHeight="1" x14ac:dyDescent="0.45">
      <c r="A116" s="3">
        <v>45916</v>
      </c>
      <c r="B116" s="14" t="s">
        <v>344</v>
      </c>
      <c r="C116" s="9" t="s">
        <v>246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45982</v>
      </c>
      <c r="U116" s="11">
        <v>3500</v>
      </c>
      <c r="V116" s="10">
        <v>0</v>
      </c>
      <c r="W116" s="10">
        <v>3500</v>
      </c>
      <c r="X116" s="10">
        <v>0</v>
      </c>
      <c r="Y116" s="10">
        <v>3675</v>
      </c>
      <c r="Z116" s="9" t="s">
        <v>80</v>
      </c>
      <c r="AA116" s="8">
        <v>3862.7049999999999</v>
      </c>
      <c r="AB116" s="8">
        <v>0</v>
      </c>
      <c r="AC116" s="8">
        <v>3862.7049999999999</v>
      </c>
      <c r="AD116" s="8">
        <v>0</v>
      </c>
      <c r="AE116" s="8">
        <v>3862.7049999999999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45982</v>
      </c>
      <c r="AK116" s="3">
        <v>45978</v>
      </c>
      <c r="AL116" s="3">
        <v>45971</v>
      </c>
      <c r="AM116" s="3">
        <v>45979</v>
      </c>
      <c r="AN116" s="3">
        <v>45980</v>
      </c>
      <c r="AO116" s="3">
        <v>45981</v>
      </c>
      <c r="AP116" s="3">
        <v>45977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291.84882222222222</v>
      </c>
    </row>
    <row r="117" spans="1:56" ht="27.75" customHeight="1" x14ac:dyDescent="0.45">
      <c r="A117" s="3">
        <v>45916</v>
      </c>
      <c r="B117" s="14" t="s">
        <v>344</v>
      </c>
      <c r="C117" s="9" t="s">
        <v>246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45985</v>
      </c>
      <c r="U117" s="11">
        <v>2500</v>
      </c>
      <c r="V117" s="10">
        <v>2500</v>
      </c>
      <c r="W117" s="10">
        <v>0</v>
      </c>
      <c r="X117" s="10">
        <v>2550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45985</v>
      </c>
      <c r="AK117" s="3">
        <v>45981</v>
      </c>
      <c r="AL117" s="3">
        <v>45974</v>
      </c>
      <c r="AM117" s="3">
        <v>45982</v>
      </c>
      <c r="AN117" s="3">
        <v>45983</v>
      </c>
      <c r="AO117" s="3">
        <v>45984</v>
      </c>
      <c r="AP117" s="3">
        <v>45980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45933</v>
      </c>
      <c r="B118" s="14" t="s">
        <v>507</v>
      </c>
      <c r="C118" s="9" t="s">
        <v>105</v>
      </c>
      <c r="D118" s="13" t="s">
        <v>483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45985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45985</v>
      </c>
      <c r="AK118" s="3">
        <v>45981</v>
      </c>
      <c r="AL118" s="3">
        <v>45974</v>
      </c>
      <c r="AM118" s="3">
        <v>45982</v>
      </c>
      <c r="AN118" s="3">
        <v>45983</v>
      </c>
      <c r="AO118" s="3">
        <v>45984</v>
      </c>
      <c r="AP118" s="3">
        <v>45980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45896</v>
      </c>
      <c r="B119" s="14" t="s">
        <v>290</v>
      </c>
      <c r="C119" s="9" t="s">
        <v>79</v>
      </c>
      <c r="D119" s="13" t="s">
        <v>263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45985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5</v>
      </c>
      <c r="AJ119" s="3">
        <v>45985</v>
      </c>
      <c r="AK119" s="3">
        <v>45980</v>
      </c>
      <c r="AL119" s="3">
        <v>45973</v>
      </c>
      <c r="AM119" s="3">
        <v>45981</v>
      </c>
      <c r="AN119" s="3">
        <v>45982</v>
      </c>
      <c r="AO119" s="3">
        <v>45983</v>
      </c>
      <c r="AP119" s="3">
        <v>45980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45916</v>
      </c>
      <c r="B120" s="14" t="s">
        <v>344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45986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45986</v>
      </c>
      <c r="AK120" s="3">
        <v>45982</v>
      </c>
      <c r="AL120" s="3">
        <v>45975</v>
      </c>
      <c r="AM120" s="3">
        <v>45983</v>
      </c>
      <c r="AN120" s="3">
        <v>45984</v>
      </c>
      <c r="AO120" s="3">
        <v>45985</v>
      </c>
      <c r="AP120" s="3">
        <v>45981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7.75" customHeight="1" x14ac:dyDescent="0.45">
      <c r="A121" s="3">
        <v>45916</v>
      </c>
      <c r="B121" s="14" t="s">
        <v>344</v>
      </c>
      <c r="C121" s="9" t="s">
        <v>246</v>
      </c>
      <c r="D121" s="13" t="s">
        <v>328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45986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45986</v>
      </c>
      <c r="AK121" s="3">
        <v>45982</v>
      </c>
      <c r="AL121" s="3">
        <v>45975</v>
      </c>
      <c r="AM121" s="3">
        <v>45983</v>
      </c>
      <c r="AN121" s="3">
        <v>45984</v>
      </c>
      <c r="AO121" s="3">
        <v>45985</v>
      </c>
      <c r="AP121" s="3">
        <v>45981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416.92688888888887</v>
      </c>
    </row>
    <row r="122" spans="1:56" ht="27.75" customHeight="1" x14ac:dyDescent="0.45">
      <c r="A122" s="3">
        <v>45916</v>
      </c>
      <c r="B122" s="14" t="s">
        <v>344</v>
      </c>
      <c r="C122" s="9" t="s">
        <v>246</v>
      </c>
      <c r="D122" s="13" t="s">
        <v>329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45986</v>
      </c>
      <c r="AK122" s="3">
        <v>45982</v>
      </c>
      <c r="AL122" s="3">
        <v>45975</v>
      </c>
      <c r="AM122" s="3">
        <v>45983</v>
      </c>
      <c r="AN122" s="3">
        <v>45984</v>
      </c>
      <c r="AO122" s="3">
        <v>45985</v>
      </c>
      <c r="AP122" s="3">
        <v>45981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416.92688888888887</v>
      </c>
    </row>
    <row r="123" spans="1:56" ht="27.75" customHeight="1" x14ac:dyDescent="0.45">
      <c r="A123" s="3">
        <v>45916</v>
      </c>
      <c r="B123" s="14" t="s">
        <v>344</v>
      </c>
      <c r="C123" s="9" t="s">
        <v>246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45987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416.92688888888887</v>
      </c>
    </row>
    <row r="124" spans="1:56" ht="27.75" customHeight="1" x14ac:dyDescent="0.45">
      <c r="A124" s="3">
        <v>45933</v>
      </c>
      <c r="B124" s="14" t="s">
        <v>503</v>
      </c>
      <c r="C124" s="9" t="s">
        <v>105</v>
      </c>
      <c r="D124" s="13" t="s">
        <v>479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45933</v>
      </c>
      <c r="B125" s="14" t="s">
        <v>508</v>
      </c>
      <c r="C125" s="9" t="s">
        <v>105</v>
      </c>
      <c r="D125" s="13" t="s">
        <v>484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45987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4414.5199999999995</v>
      </c>
      <c r="AE125" s="8">
        <v>0</v>
      </c>
      <c r="AF125" s="8">
        <v>0</v>
      </c>
      <c r="AG125" s="1" t="s">
        <v>114</v>
      </c>
      <c r="AH125" s="1" t="s">
        <v>75</v>
      </c>
      <c r="AI125" s="1">
        <v>4</v>
      </c>
      <c r="AJ125" s="3">
        <v>45987</v>
      </c>
      <c r="AK125" s="3">
        <v>45983</v>
      </c>
      <c r="AL125" s="3">
        <v>45976</v>
      </c>
      <c r="AM125" s="3">
        <v>45984</v>
      </c>
      <c r="AN125" s="3">
        <v>45985</v>
      </c>
      <c r="AO125" s="3">
        <v>45986</v>
      </c>
      <c r="AP125" s="3">
        <v>45982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45916</v>
      </c>
      <c r="B126" s="14" t="s">
        <v>344</v>
      </c>
      <c r="C126" s="9" t="s">
        <v>246</v>
      </c>
      <c r="D126" s="13">
        <v>956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45989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114</v>
      </c>
      <c r="AH126" s="1" t="s">
        <v>75</v>
      </c>
      <c r="AI126" s="1">
        <v>4</v>
      </c>
      <c r="AJ126" s="3">
        <v>45989</v>
      </c>
      <c r="AK126" s="3">
        <v>45985</v>
      </c>
      <c r="AL126" s="3">
        <v>45978</v>
      </c>
      <c r="AM126" s="3">
        <v>45986</v>
      </c>
      <c r="AN126" s="3">
        <v>45987</v>
      </c>
      <c r="AO126" s="3">
        <v>45988</v>
      </c>
      <c r="AP126" s="3">
        <v>45984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208.46344444444443</v>
      </c>
    </row>
    <row r="127" spans="1:56" ht="27.75" customHeight="1" x14ac:dyDescent="0.45">
      <c r="A127" s="3">
        <v>45916</v>
      </c>
      <c r="B127" s="14" t="s">
        <v>344</v>
      </c>
      <c r="C127" s="9" t="s">
        <v>246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45989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45989</v>
      </c>
      <c r="AK127" s="3">
        <v>45985</v>
      </c>
      <c r="AL127" s="3">
        <v>45978</v>
      </c>
      <c r="AM127" s="3">
        <v>45986</v>
      </c>
      <c r="AN127" s="3">
        <v>45987</v>
      </c>
      <c r="AO127" s="3">
        <v>45988</v>
      </c>
      <c r="AP127" s="3">
        <v>45984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416.92688888888887</v>
      </c>
    </row>
    <row r="128" spans="1:56" ht="27.75" customHeight="1" x14ac:dyDescent="0.45">
      <c r="A128" s="3">
        <v>45916</v>
      </c>
      <c r="B128" s="14" t="s">
        <v>344</v>
      </c>
      <c r="C128" s="9" t="s">
        <v>246</v>
      </c>
      <c r="D128" s="13" t="s">
        <v>332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45989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45989</v>
      </c>
      <c r="AK128" s="3">
        <v>45985</v>
      </c>
      <c r="AL128" s="3">
        <v>45978</v>
      </c>
      <c r="AM128" s="3">
        <v>45986</v>
      </c>
      <c r="AN128" s="3">
        <v>45987</v>
      </c>
      <c r="AO128" s="3">
        <v>45988</v>
      </c>
      <c r="AP128" s="3">
        <v>45984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208.46344444444443</v>
      </c>
    </row>
    <row r="129" spans="1:56" ht="27.75" customHeight="1" x14ac:dyDescent="0.45">
      <c r="A129" s="3">
        <v>45916</v>
      </c>
      <c r="B129" s="14" t="s">
        <v>344</v>
      </c>
      <c r="C129" s="9" t="s">
        <v>246</v>
      </c>
      <c r="D129" s="13">
        <v>957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45989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114</v>
      </c>
      <c r="AH129" s="1" t="s">
        <v>75</v>
      </c>
      <c r="AI129" s="1">
        <v>4</v>
      </c>
      <c r="AJ129" s="3">
        <v>45989</v>
      </c>
      <c r="AK129" s="3">
        <v>45985</v>
      </c>
      <c r="AL129" s="3">
        <v>45978</v>
      </c>
      <c r="AM129" s="3">
        <v>45986</v>
      </c>
      <c r="AN129" s="3">
        <v>45987</v>
      </c>
      <c r="AO129" s="3">
        <v>45988</v>
      </c>
      <c r="AP129" s="3">
        <v>45984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208.46344444444443</v>
      </c>
    </row>
    <row r="130" spans="1:56" ht="27.75" customHeight="1" x14ac:dyDescent="0.45">
      <c r="A130" s="3">
        <v>45891</v>
      </c>
      <c r="B130" s="14" t="s">
        <v>286</v>
      </c>
      <c r="C130" s="9" t="s">
        <v>79</v>
      </c>
      <c r="D130" s="13" t="s">
        <v>287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6000</v>
      </c>
      <c r="V130" s="10">
        <v>5447</v>
      </c>
      <c r="W130" s="10">
        <v>553</v>
      </c>
      <c r="X130" s="10">
        <v>9150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8447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132</v>
      </c>
      <c r="B131" s="14" t="s">
        <v>132</v>
      </c>
      <c r="C131" s="9" t="s">
        <v>136</v>
      </c>
      <c r="D131" s="13" t="s">
        <v>61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80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104775.00000000001</v>
      </c>
      <c r="AF131" s="8">
        <v>0</v>
      </c>
      <c r="AG131" s="1" t="s">
        <v>61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7916.333333333333</v>
      </c>
    </row>
    <row r="132" spans="1:56" ht="27.75" customHeight="1" x14ac:dyDescent="0.45">
      <c r="A132" s="3">
        <v>45933</v>
      </c>
      <c r="B132" s="14" t="s">
        <v>504</v>
      </c>
      <c r="C132" s="9" t="s">
        <v>79</v>
      </c>
      <c r="D132" s="13" t="s">
        <v>480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0</v>
      </c>
      <c r="AC132" s="8">
        <v>3310.89</v>
      </c>
      <c r="AD132" s="8">
        <v>0</v>
      </c>
      <c r="AE132" s="8">
        <v>3310.89</v>
      </c>
      <c r="AF132" s="8">
        <v>0</v>
      </c>
      <c r="AG132" s="1" t="s">
        <v>61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250.15613333333337</v>
      </c>
    </row>
    <row r="133" spans="1:56" ht="27.75" customHeight="1" x14ac:dyDescent="0.45">
      <c r="A133" s="3" t="s">
        <v>132</v>
      </c>
      <c r="B133" s="14" t="s">
        <v>132</v>
      </c>
      <c r="C133" s="9" t="s">
        <v>79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80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114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1667.7075555555555</v>
      </c>
    </row>
    <row r="134" spans="1:56" ht="27.75" customHeight="1" x14ac:dyDescent="0.45">
      <c r="A134" s="3" t="s">
        <v>132</v>
      </c>
      <c r="B134" s="14" t="s">
        <v>132</v>
      </c>
      <c r="C134" s="9" t="s">
        <v>96</v>
      </c>
      <c r="D134" s="13" t="s">
        <v>61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80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1625.4871111111113</v>
      </c>
    </row>
    <row r="135" spans="1:56" ht="27.75" customHeight="1" x14ac:dyDescent="0.45">
      <c r="A135" s="3" t="s">
        <v>132</v>
      </c>
      <c r="B135" s="14" t="s">
        <v>132</v>
      </c>
      <c r="C135" s="9" t="s">
        <v>246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305000</v>
      </c>
      <c r="V135" s="10">
        <v>0</v>
      </c>
      <c r="W135" s="10">
        <v>305000</v>
      </c>
      <c r="X135" s="10">
        <v>0</v>
      </c>
      <c r="Y135" s="10">
        <v>320250</v>
      </c>
      <c r="Z135" s="9" t="s">
        <v>80</v>
      </c>
      <c r="AA135" s="8">
        <v>336607.14999999997</v>
      </c>
      <c r="AB135" s="8">
        <v>0</v>
      </c>
      <c r="AC135" s="8">
        <v>336607.14999999997</v>
      </c>
      <c r="AD135" s="8">
        <v>0</v>
      </c>
      <c r="AE135" s="8">
        <v>336607.14999999997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25432.540222222222</v>
      </c>
    </row>
    <row r="136" spans="1:56" ht="27.75" customHeight="1" x14ac:dyDescent="0.45">
      <c r="A136" s="3">
        <v>45933</v>
      </c>
      <c r="B136" s="14" t="s">
        <v>502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114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45919</v>
      </c>
      <c r="B137" s="14" t="s">
        <v>367</v>
      </c>
      <c r="C137" s="9" t="s">
        <v>136</v>
      </c>
      <c r="D137" s="13" t="s">
        <v>213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1172</v>
      </c>
      <c r="V137" s="10">
        <v>0</v>
      </c>
      <c r="W137" s="10">
        <v>1172</v>
      </c>
      <c r="X137" s="10">
        <v>21290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348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45919</v>
      </c>
      <c r="B138" s="14" t="s">
        <v>366</v>
      </c>
      <c r="C138" s="9" t="s">
        <v>136</v>
      </c>
      <c r="D138" s="13" t="s">
        <v>349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227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622</v>
      </c>
      <c r="V138" s="10">
        <v>0</v>
      </c>
      <c r="W138" s="10">
        <v>622</v>
      </c>
      <c r="X138" s="10">
        <v>6150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45923</v>
      </c>
      <c r="B139" s="14" t="s">
        <v>394</v>
      </c>
      <c r="C139" s="9" t="s">
        <v>79</v>
      </c>
      <c r="D139" s="13" t="s">
        <v>395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13000</v>
      </c>
      <c r="V139" s="10">
        <v>0</v>
      </c>
      <c r="W139" s="10">
        <v>13000</v>
      </c>
      <c r="X139" s="10">
        <v>0</v>
      </c>
      <c r="Y139" s="10">
        <v>13650</v>
      </c>
      <c r="Z139" s="9" t="s">
        <v>80</v>
      </c>
      <c r="AA139" s="8">
        <v>14347.189999999999</v>
      </c>
      <c r="AB139" s="8">
        <v>14347.189999999999</v>
      </c>
      <c r="AC139" s="8">
        <v>0</v>
      </c>
      <c r="AD139" s="8">
        <v>14347.189999999999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131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45877</v>
      </c>
      <c r="B140" s="14" t="s">
        <v>269</v>
      </c>
      <c r="C140" s="9" t="s">
        <v>79</v>
      </c>
      <c r="D140" s="13" t="s">
        <v>270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3500</v>
      </c>
      <c r="V140" s="10">
        <v>1217</v>
      </c>
      <c r="W140" s="10">
        <v>2283</v>
      </c>
      <c r="X140" s="10">
        <v>1545</v>
      </c>
      <c r="Y140" s="10">
        <v>2052.75</v>
      </c>
      <c r="Z140" s="9" t="s">
        <v>80</v>
      </c>
      <c r="AA140" s="8">
        <v>2265.4764825000002</v>
      </c>
      <c r="AB140" s="8">
        <v>2265.4764825000002</v>
      </c>
      <c r="AC140" s="8">
        <v>0</v>
      </c>
      <c r="AD140" s="8">
        <v>2265.4764825000002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45796</v>
      </c>
      <c r="B141" s="14" t="s">
        <v>233</v>
      </c>
      <c r="C141" s="9" t="s">
        <v>136</v>
      </c>
      <c r="D141" s="13" t="s">
        <v>231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188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 t="s">
        <v>63</v>
      </c>
      <c r="U141" s="11">
        <v>302</v>
      </c>
      <c r="V141" s="10">
        <v>363</v>
      </c>
      <c r="W141" s="10">
        <v>0</v>
      </c>
      <c r="X141" s="10">
        <v>5300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45674</v>
      </c>
      <c r="B142" s="14" t="s">
        <v>215</v>
      </c>
      <c r="C142" s="9" t="s">
        <v>136</v>
      </c>
      <c r="D142" s="13" t="s">
        <v>214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188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 t="s">
        <v>63</v>
      </c>
      <c r="U142" s="11">
        <v>152</v>
      </c>
      <c r="V142" s="10">
        <v>0</v>
      </c>
      <c r="W142" s="10">
        <v>152</v>
      </c>
      <c r="X142" s="10">
        <v>6000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5987</v>
      </c>
      <c r="AG142" s="1" t="s">
        <v>113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222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45611</v>
      </c>
      <c r="B143" s="14" t="s">
        <v>187</v>
      </c>
      <c r="C143" s="9" t="s">
        <v>136</v>
      </c>
      <c r="D143" s="13" t="s">
        <v>186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 t="s">
        <v>63</v>
      </c>
      <c r="U143" s="11">
        <v>117</v>
      </c>
      <c r="V143" s="10">
        <v>0</v>
      </c>
      <c r="W143" s="10">
        <v>117</v>
      </c>
      <c r="X143" s="10">
        <v>10065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45523</v>
      </c>
      <c r="B144" s="14" t="s">
        <v>174</v>
      </c>
      <c r="C144" s="9" t="s">
        <v>136</v>
      </c>
      <c r="D144" s="13" t="s">
        <v>172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 t="s">
        <v>63</v>
      </c>
      <c r="U144" s="11">
        <v>1260</v>
      </c>
      <c r="V144" s="10">
        <v>0</v>
      </c>
      <c r="W144" s="10">
        <v>1260</v>
      </c>
      <c r="X144" s="10">
        <v>11095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45911</v>
      </c>
      <c r="B145" s="14" t="s">
        <v>316</v>
      </c>
      <c r="C145" s="9" t="s">
        <v>105</v>
      </c>
      <c r="D145" s="13" t="s">
        <v>317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3000</v>
      </c>
      <c r="W145" s="10">
        <v>0</v>
      </c>
      <c r="X145" s="10">
        <v>8465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45908</v>
      </c>
      <c r="B146" s="14" t="s">
        <v>312</v>
      </c>
      <c r="C146" s="9" t="s">
        <v>235</v>
      </c>
      <c r="D146" s="13" t="s">
        <v>236</v>
      </c>
      <c r="E146" s="9">
        <v>20</v>
      </c>
      <c r="F146" s="9">
        <v>34</v>
      </c>
      <c r="G146" s="9" t="s">
        <v>60</v>
      </c>
      <c r="H146" s="9" t="s">
        <v>66</v>
      </c>
      <c r="I146" s="9">
        <v>95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129</v>
      </c>
      <c r="U146" s="11">
        <v>4000</v>
      </c>
      <c r="V146" s="10">
        <v>4000</v>
      </c>
      <c r="W146" s="10">
        <v>0</v>
      </c>
      <c r="X146" s="10">
        <v>4060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45908</v>
      </c>
      <c r="B147" s="14" t="s">
        <v>312</v>
      </c>
      <c r="C147" s="9" t="s">
        <v>235</v>
      </c>
      <c r="D147" s="13" t="s">
        <v>277</v>
      </c>
      <c r="E147" s="9">
        <v>20</v>
      </c>
      <c r="F147" s="9">
        <v>34</v>
      </c>
      <c r="G147" s="9" t="s">
        <v>60</v>
      </c>
      <c r="H147" s="9" t="s">
        <v>66</v>
      </c>
      <c r="I147" s="9">
        <v>95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129</v>
      </c>
      <c r="U147" s="11">
        <v>4000</v>
      </c>
      <c r="V147" s="10">
        <v>4000</v>
      </c>
      <c r="W147" s="10">
        <v>0</v>
      </c>
      <c r="X147" s="10">
        <v>4060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45799</v>
      </c>
      <c r="B148" s="14" t="s">
        <v>240</v>
      </c>
      <c r="C148" s="9" t="s">
        <v>235</v>
      </c>
      <c r="D148" s="13" t="s">
        <v>236</v>
      </c>
      <c r="E148" s="9">
        <v>20</v>
      </c>
      <c r="F148" s="9">
        <v>34</v>
      </c>
      <c r="G148" s="9" t="s">
        <v>60</v>
      </c>
      <c r="H148" s="9" t="s">
        <v>66</v>
      </c>
      <c r="I148" s="9">
        <v>95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 t="s">
        <v>129</v>
      </c>
      <c r="U148" s="11">
        <v>4000</v>
      </c>
      <c r="V148" s="10">
        <v>3975</v>
      </c>
      <c r="W148" s="10">
        <v>25</v>
      </c>
      <c r="X148" s="10">
        <v>4140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202</v>
      </c>
      <c r="AG148" s="1" t="s">
        <v>113</v>
      </c>
      <c r="AH148" s="1" t="s">
        <v>75</v>
      </c>
      <c r="AI148" s="1">
        <v>4</v>
      </c>
      <c r="AJ148" s="3" t="s">
        <v>129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45799</v>
      </c>
      <c r="B149" s="14" t="s">
        <v>240</v>
      </c>
      <c r="C149" s="9" t="s">
        <v>235</v>
      </c>
      <c r="D149" s="13" t="s">
        <v>277</v>
      </c>
      <c r="E149" s="9">
        <v>20</v>
      </c>
      <c r="F149" s="9">
        <v>34</v>
      </c>
      <c r="G149" s="9" t="s">
        <v>60</v>
      </c>
      <c r="H149" s="9" t="s">
        <v>66</v>
      </c>
      <c r="I149" s="9">
        <v>95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129</v>
      </c>
      <c r="U149" s="11">
        <v>4000</v>
      </c>
      <c r="V149" s="10">
        <v>4056</v>
      </c>
      <c r="W149" s="10">
        <v>0</v>
      </c>
      <c r="X149" s="10">
        <v>4404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202</v>
      </c>
      <c r="AG149" s="1" t="s">
        <v>113</v>
      </c>
      <c r="AH149" s="1" t="s">
        <v>75</v>
      </c>
      <c r="AI149" s="1">
        <v>4</v>
      </c>
      <c r="AJ149" s="3" t="s">
        <v>129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45720</v>
      </c>
      <c r="B150" s="14" t="s">
        <v>126</v>
      </c>
      <c r="C150" s="9" t="s">
        <v>105</v>
      </c>
      <c r="D150" s="13" t="s">
        <v>201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129</v>
      </c>
      <c r="U150" s="11">
        <v>4000</v>
      </c>
      <c r="V150" s="10">
        <v>4010</v>
      </c>
      <c r="W150" s="10">
        <v>0</v>
      </c>
      <c r="X150" s="10">
        <v>4470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75</v>
      </c>
      <c r="AI150" s="1">
        <v>4</v>
      </c>
      <c r="AJ150" s="3" t="s">
        <v>129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45720</v>
      </c>
      <c r="B151" s="14" t="s">
        <v>126</v>
      </c>
      <c r="C151" s="9" t="s">
        <v>105</v>
      </c>
      <c r="D151" s="13" t="s">
        <v>208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129</v>
      </c>
      <c r="U151" s="11">
        <v>3000</v>
      </c>
      <c r="V151" s="10">
        <v>3065</v>
      </c>
      <c r="W151" s="10">
        <v>0</v>
      </c>
      <c r="X151" s="10">
        <v>3300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75</v>
      </c>
      <c r="AI151" s="1">
        <v>4</v>
      </c>
      <c r="AJ151" s="3" t="s">
        <v>129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45541</v>
      </c>
      <c r="B152" s="14" t="s">
        <v>176</v>
      </c>
      <c r="C152" s="9" t="s">
        <v>105</v>
      </c>
      <c r="D152" s="13" t="s">
        <v>177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129</v>
      </c>
      <c r="U152" s="11">
        <v>3000</v>
      </c>
      <c r="V152" s="10">
        <v>3318</v>
      </c>
      <c r="W152" s="10">
        <v>0</v>
      </c>
      <c r="X152" s="10">
        <v>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178</v>
      </c>
      <c r="AG152" s="1" t="s">
        <v>113</v>
      </c>
      <c r="AH152" s="1" t="s">
        <v>75</v>
      </c>
      <c r="AI152" s="1">
        <v>4</v>
      </c>
      <c r="AJ152" s="3" t="s">
        <v>129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 t="s">
        <v>211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20</v>
      </c>
      <c r="F153" s="9">
        <v>38</v>
      </c>
      <c r="G153" s="9">
        <v>0</v>
      </c>
      <c r="H153" s="9">
        <v>0</v>
      </c>
      <c r="I153" s="9">
        <v>84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80</v>
      </c>
      <c r="AA153" s="8">
        <v>804479.18955250003</v>
      </c>
      <c r="AB153" s="8">
        <v>127981.03763250001</v>
      </c>
      <c r="AC153" s="8">
        <v>676498.15191999986</v>
      </c>
      <c r="AD153" s="8">
        <v>109652.2176325</v>
      </c>
      <c r="AE153" s="8">
        <v>694826.97191999992</v>
      </c>
      <c r="AF153" s="8" t="s">
        <v>58</v>
      </c>
      <c r="AG153" s="1" t="s">
        <v>113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5000</v>
      </c>
      <c r="V154" s="10">
        <v>5000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7.75" customHeight="1" x14ac:dyDescent="0.45">
      <c r="A155" s="3">
        <v>45916</v>
      </c>
      <c r="B155" s="14" t="s">
        <v>345</v>
      </c>
      <c r="C155" s="9" t="s">
        <v>246</v>
      </c>
      <c r="D155" s="13" t="s">
        <v>338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45953</v>
      </c>
      <c r="U155" s="11">
        <v>2300</v>
      </c>
      <c r="V155" s="10">
        <v>2500</v>
      </c>
      <c r="W155" s="10">
        <v>0</v>
      </c>
      <c r="X155" s="10">
        <v>5100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45953</v>
      </c>
      <c r="AK155" s="3">
        <v>0</v>
      </c>
      <c r="AL155" s="3">
        <v>45944</v>
      </c>
      <c r="AM155" s="3">
        <v>45951</v>
      </c>
      <c r="AN155" s="3">
        <v>45952</v>
      </c>
      <c r="AO155" s="3">
        <v>45952</v>
      </c>
      <c r="AP155" s="3">
        <v>45948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7.7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45953</v>
      </c>
      <c r="U156" s="11">
        <v>7500</v>
      </c>
      <c r="V156" s="10">
        <v>7500</v>
      </c>
      <c r="W156" s="10">
        <v>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45953</v>
      </c>
      <c r="AK156" s="3">
        <v>0</v>
      </c>
      <c r="AL156" s="3">
        <v>45944</v>
      </c>
      <c r="AM156" s="3">
        <v>45951</v>
      </c>
      <c r="AN156" s="3">
        <v>45952</v>
      </c>
      <c r="AO156" s="3">
        <v>45952</v>
      </c>
      <c r="AP156" s="3">
        <v>45948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7.7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45953</v>
      </c>
      <c r="U157" s="11">
        <v>2500</v>
      </c>
      <c r="V157" s="10">
        <v>2500</v>
      </c>
      <c r="W157" s="10">
        <v>0</v>
      </c>
      <c r="X157" s="10">
        <v>2500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45953</v>
      </c>
      <c r="AK157" s="3">
        <v>0</v>
      </c>
      <c r="AL157" s="3">
        <v>45944</v>
      </c>
      <c r="AM157" s="3">
        <v>45951</v>
      </c>
      <c r="AN157" s="3">
        <v>45952</v>
      </c>
      <c r="AO157" s="3">
        <v>45952</v>
      </c>
      <c r="AP157" s="3">
        <v>45948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7.75" customHeight="1" x14ac:dyDescent="0.45">
      <c r="A158" s="3">
        <v>45916</v>
      </c>
      <c r="B158" s="14" t="s">
        <v>345</v>
      </c>
      <c r="C158" s="9" t="s">
        <v>246</v>
      </c>
      <c r="D158" s="13" t="s">
        <v>336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45954</v>
      </c>
      <c r="U158" s="11">
        <v>5000</v>
      </c>
      <c r="V158" s="10">
        <v>5100</v>
      </c>
      <c r="W158" s="10">
        <v>0</v>
      </c>
      <c r="X158" s="10">
        <v>5200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45954</v>
      </c>
      <c r="AK158" s="3">
        <v>0</v>
      </c>
      <c r="AL158" s="3">
        <v>45945</v>
      </c>
      <c r="AM158" s="3">
        <v>45952</v>
      </c>
      <c r="AN158" s="3">
        <v>45953</v>
      </c>
      <c r="AO158" s="3">
        <v>45953</v>
      </c>
      <c r="AP158" s="3">
        <v>45949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7.7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45954</v>
      </c>
      <c r="U159" s="11">
        <v>5000</v>
      </c>
      <c r="V159" s="10">
        <v>5000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45954</v>
      </c>
      <c r="AK159" s="3">
        <v>0</v>
      </c>
      <c r="AL159" s="3">
        <v>45945</v>
      </c>
      <c r="AM159" s="3">
        <v>45952</v>
      </c>
      <c r="AN159" s="3">
        <v>45953</v>
      </c>
      <c r="AO159" s="3">
        <v>45953</v>
      </c>
      <c r="AP159" s="3">
        <v>45949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7.75" customHeight="1" x14ac:dyDescent="0.45">
      <c r="A160" s="3">
        <v>45916</v>
      </c>
      <c r="B160" s="14" t="s">
        <v>345</v>
      </c>
      <c r="C160" s="9" t="s">
        <v>246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45954</v>
      </c>
      <c r="U160" s="11">
        <v>5000</v>
      </c>
      <c r="V160" s="10">
        <v>5100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45954</v>
      </c>
      <c r="AK160" s="3">
        <v>0</v>
      </c>
      <c r="AL160" s="3">
        <v>45945</v>
      </c>
      <c r="AM160" s="3">
        <v>45952</v>
      </c>
      <c r="AN160" s="3">
        <v>45953</v>
      </c>
      <c r="AO160" s="3">
        <v>45953</v>
      </c>
      <c r="AP160" s="3">
        <v>45949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7.75" customHeight="1" x14ac:dyDescent="0.45">
      <c r="A161" s="3">
        <v>45916</v>
      </c>
      <c r="B161" s="14" t="s">
        <v>345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7.7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5000</v>
      </c>
      <c r="V162" s="10">
        <v>5100</v>
      </c>
      <c r="W162" s="10">
        <v>0</v>
      </c>
      <c r="X162" s="10">
        <v>5100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7.75" customHeight="1" x14ac:dyDescent="0.45">
      <c r="A163" s="3">
        <v>45916</v>
      </c>
      <c r="B163" s="14" t="s">
        <v>345</v>
      </c>
      <c r="C163" s="9" t="s">
        <v>246</v>
      </c>
      <c r="D163" s="13" t="s">
        <v>343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45957</v>
      </c>
      <c r="U163" s="11">
        <v>5000</v>
      </c>
      <c r="V163" s="10">
        <v>3000</v>
      </c>
      <c r="W163" s="10">
        <v>2000</v>
      </c>
      <c r="X163" s="10">
        <v>5200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45957</v>
      </c>
      <c r="AK163" s="3">
        <v>0</v>
      </c>
      <c r="AL163" s="3">
        <v>45948</v>
      </c>
      <c r="AM163" s="3">
        <v>45955</v>
      </c>
      <c r="AN163" s="3">
        <v>45956</v>
      </c>
      <c r="AO163" s="3">
        <v>45956</v>
      </c>
      <c r="AP163" s="3">
        <v>45952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7.7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45957</v>
      </c>
      <c r="U164" s="11">
        <v>5000</v>
      </c>
      <c r="V164" s="10">
        <v>5000</v>
      </c>
      <c r="W164" s="10">
        <v>0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45957</v>
      </c>
      <c r="AK164" s="3">
        <v>0</v>
      </c>
      <c r="AL164" s="3">
        <v>45948</v>
      </c>
      <c r="AM164" s="3">
        <v>45955</v>
      </c>
      <c r="AN164" s="3">
        <v>45956</v>
      </c>
      <c r="AO164" s="3">
        <v>45956</v>
      </c>
      <c r="AP164" s="3">
        <v>45952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7.75" customHeight="1" x14ac:dyDescent="0.45">
      <c r="A165" s="3">
        <v>45916</v>
      </c>
      <c r="B165" s="14" t="s">
        <v>345</v>
      </c>
      <c r="C165" s="9" t="s">
        <v>246</v>
      </c>
      <c r="D165" s="13" t="s">
        <v>330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2828.9250000000002</v>
      </c>
      <c r="AC165" s="8">
        <v>0</v>
      </c>
      <c r="AD165" s="8">
        <v>0</v>
      </c>
      <c r="AE165" s="8">
        <v>0</v>
      </c>
      <c r="AF165" s="8">
        <v>0</v>
      </c>
      <c r="AG165" s="1" t="s">
        <v>115</v>
      </c>
      <c r="AH165" s="1" t="s">
        <v>74</v>
      </c>
      <c r="AI165" s="1">
        <v>2</v>
      </c>
      <c r="AJ165" s="3">
        <v>45957</v>
      </c>
      <c r="AK165" s="3">
        <v>0</v>
      </c>
      <c r="AL165" s="3">
        <v>45948</v>
      </c>
      <c r="AM165" s="3">
        <v>45955</v>
      </c>
      <c r="AN165" s="3">
        <v>45956</v>
      </c>
      <c r="AO165" s="3">
        <v>45956</v>
      </c>
      <c r="AP165" s="3">
        <v>45952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7.75" customHeight="1" x14ac:dyDescent="0.45">
      <c r="A166" s="3">
        <v>45916</v>
      </c>
      <c r="B166" s="14" t="s">
        <v>345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45958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45958</v>
      </c>
      <c r="AK166" s="3">
        <v>0</v>
      </c>
      <c r="AL166" s="3">
        <v>45949</v>
      </c>
      <c r="AM166" s="3">
        <v>45956</v>
      </c>
      <c r="AN166" s="3">
        <v>45957</v>
      </c>
      <c r="AO166" s="3">
        <v>45957</v>
      </c>
      <c r="AP166" s="3">
        <v>45953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7.75" customHeight="1" x14ac:dyDescent="0.45">
      <c r="A167" s="3">
        <v>45916</v>
      </c>
      <c r="B167" s="14" t="s">
        <v>345</v>
      </c>
      <c r="C167" s="9" t="s">
        <v>246</v>
      </c>
      <c r="D167" s="13">
        <v>959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45958</v>
      </c>
      <c r="U167" s="11">
        <v>2500</v>
      </c>
      <c r="V167" s="10">
        <v>2500</v>
      </c>
      <c r="W167" s="10">
        <v>0</v>
      </c>
      <c r="X167" s="10">
        <v>2550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45958</v>
      </c>
      <c r="AK167" s="3">
        <v>0</v>
      </c>
      <c r="AL167" s="3">
        <v>45949</v>
      </c>
      <c r="AM167" s="3">
        <v>45956</v>
      </c>
      <c r="AN167" s="3">
        <v>45957</v>
      </c>
      <c r="AO167" s="3">
        <v>45957</v>
      </c>
      <c r="AP167" s="3">
        <v>45953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7.7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45958</v>
      </c>
      <c r="U168" s="11">
        <v>10000</v>
      </c>
      <c r="V168" s="10">
        <v>8300</v>
      </c>
      <c r="W168" s="10">
        <v>1700</v>
      </c>
      <c r="X168" s="10">
        <v>10200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45958</v>
      </c>
      <c r="AK168" s="3">
        <v>0</v>
      </c>
      <c r="AL168" s="3">
        <v>45949</v>
      </c>
      <c r="AM168" s="3">
        <v>45956</v>
      </c>
      <c r="AN168" s="3">
        <v>45957</v>
      </c>
      <c r="AO168" s="3">
        <v>45957</v>
      </c>
      <c r="AP168" s="3">
        <v>45953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7.75" customHeight="1" x14ac:dyDescent="0.45">
      <c r="A169" s="3">
        <v>45916</v>
      </c>
      <c r="B169" s="14" t="s">
        <v>345</v>
      </c>
      <c r="C169" s="9" t="s">
        <v>246</v>
      </c>
      <c r="D169" s="13" t="s">
        <v>336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5000</v>
      </c>
      <c r="V169" s="10">
        <v>4012</v>
      </c>
      <c r="W169" s="10">
        <v>988</v>
      </c>
      <c r="X169" s="10">
        <v>5100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7.7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5000</v>
      </c>
      <c r="V170" s="10">
        <v>4273</v>
      </c>
      <c r="W170" s="10">
        <v>727</v>
      </c>
      <c r="X170" s="10">
        <v>5250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7.75" customHeight="1" x14ac:dyDescent="0.45">
      <c r="A171" s="3">
        <v>45916</v>
      </c>
      <c r="B171" s="14" t="s">
        <v>345</v>
      </c>
      <c r="C171" s="9" t="s">
        <v>246</v>
      </c>
      <c r="D171" s="13" t="s">
        <v>594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3500</v>
      </c>
      <c r="V171" s="10">
        <v>0</v>
      </c>
      <c r="W171" s="10">
        <v>3500</v>
      </c>
      <c r="X171" s="10">
        <v>0</v>
      </c>
      <c r="Y171" s="10">
        <v>3675</v>
      </c>
      <c r="Z171" s="9" t="s">
        <v>247</v>
      </c>
      <c r="AA171" s="8">
        <v>3764.9150000000004</v>
      </c>
      <c r="AB171" s="8">
        <v>3764.9150000000004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7.75" customHeight="1" x14ac:dyDescent="0.45">
      <c r="A172" s="3">
        <v>45916</v>
      </c>
      <c r="B172" s="14" t="s">
        <v>345</v>
      </c>
      <c r="C172" s="9" t="s">
        <v>246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2500</v>
      </c>
      <c r="V172" s="10">
        <v>2500</v>
      </c>
      <c r="W172" s="10">
        <v>0</v>
      </c>
      <c r="X172" s="10">
        <v>2555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7.75" customHeight="1" x14ac:dyDescent="0.45">
      <c r="A173" s="3">
        <v>45916</v>
      </c>
      <c r="B173" s="14" t="s">
        <v>345</v>
      </c>
      <c r="C173" s="9" t="s">
        <v>246</v>
      </c>
      <c r="D173" s="13" t="s">
        <v>428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2500</v>
      </c>
      <c r="V173" s="10">
        <v>0</v>
      </c>
      <c r="W173" s="10">
        <v>2500</v>
      </c>
      <c r="X173" s="10">
        <v>2600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7.75" customHeight="1" x14ac:dyDescent="0.45">
      <c r="A174" s="3">
        <v>45916</v>
      </c>
      <c r="B174" s="14" t="s">
        <v>345</v>
      </c>
      <c r="C174" s="9" t="s">
        <v>246</v>
      </c>
      <c r="D174" s="13" t="s">
        <v>338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7500</v>
      </c>
      <c r="V174" s="10">
        <v>6844</v>
      </c>
      <c r="W174" s="10">
        <v>656</v>
      </c>
      <c r="X174" s="10">
        <v>7500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7.75" customHeight="1" x14ac:dyDescent="0.45">
      <c r="A175" s="3">
        <v>45916</v>
      </c>
      <c r="B175" s="14" t="s">
        <v>345</v>
      </c>
      <c r="C175" s="9" t="s">
        <v>246</v>
      </c>
      <c r="D175" s="13" t="s">
        <v>333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7.75" customHeight="1" x14ac:dyDescent="0.45">
      <c r="A176" s="3">
        <v>45916</v>
      </c>
      <c r="B176" s="14" t="s">
        <v>345</v>
      </c>
      <c r="C176" s="9" t="s">
        <v>246</v>
      </c>
      <c r="D176" s="13" t="s">
        <v>337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5100</v>
      </c>
      <c r="W176" s="10">
        <v>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7.75" customHeight="1" x14ac:dyDescent="0.45">
      <c r="A177" s="3">
        <v>45916</v>
      </c>
      <c r="B177" s="14" t="s">
        <v>345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5000</v>
      </c>
      <c r="W177" s="10">
        <v>0</v>
      </c>
      <c r="X177" s="10">
        <v>5100</v>
      </c>
      <c r="Y177" s="10">
        <v>0</v>
      </c>
      <c r="Z177" s="9" t="s">
        <v>247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115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7.75" customHeight="1" x14ac:dyDescent="0.45">
      <c r="A178" s="3">
        <v>45916</v>
      </c>
      <c r="B178" s="14" t="s">
        <v>345</v>
      </c>
      <c r="C178" s="9" t="s">
        <v>246</v>
      </c>
      <c r="D178" s="13" t="s">
        <v>331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2500</v>
      </c>
      <c r="V178" s="10">
        <v>2354</v>
      </c>
      <c r="W178" s="10">
        <v>146</v>
      </c>
      <c r="X178" s="10">
        <v>2521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7.7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5000</v>
      </c>
      <c r="V179" s="10">
        <v>5000</v>
      </c>
      <c r="W179" s="10">
        <v>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7.75" customHeight="1" x14ac:dyDescent="0.45">
      <c r="A180" s="3">
        <v>45916</v>
      </c>
      <c r="B180" s="14" t="s">
        <v>345</v>
      </c>
      <c r="C180" s="9" t="s">
        <v>246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5324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7.75" customHeight="1" x14ac:dyDescent="0.45">
      <c r="A181" s="3">
        <v>45916</v>
      </c>
      <c r="B181" s="14" t="s">
        <v>345</v>
      </c>
      <c r="C181" s="9" t="s">
        <v>246</v>
      </c>
      <c r="D181" s="13" t="s">
        <v>341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5140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7.7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45964</v>
      </c>
      <c r="U182" s="11">
        <v>5000</v>
      </c>
      <c r="V182" s="10">
        <v>5000</v>
      </c>
      <c r="W182" s="10">
        <v>0</v>
      </c>
      <c r="X182" s="10">
        <v>5100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45964</v>
      </c>
      <c r="AK182" s="3">
        <v>0</v>
      </c>
      <c r="AL182" s="3">
        <v>45955</v>
      </c>
      <c r="AM182" s="3">
        <v>45962</v>
      </c>
      <c r="AN182" s="3">
        <v>45963</v>
      </c>
      <c r="AO182" s="3">
        <v>45963</v>
      </c>
      <c r="AP182" s="3">
        <v>45959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7.75" customHeight="1" x14ac:dyDescent="0.45">
      <c r="A183" s="3">
        <v>45916</v>
      </c>
      <c r="B183" s="14" t="s">
        <v>345</v>
      </c>
      <c r="C183" s="9" t="s">
        <v>246</v>
      </c>
      <c r="D183" s="13" t="s">
        <v>333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45964</v>
      </c>
      <c r="AK183" s="3">
        <v>0</v>
      </c>
      <c r="AL183" s="3">
        <v>45955</v>
      </c>
      <c r="AM183" s="3">
        <v>45962</v>
      </c>
      <c r="AN183" s="3">
        <v>45963</v>
      </c>
      <c r="AO183" s="3">
        <v>45963</v>
      </c>
      <c r="AP183" s="3">
        <v>45959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7.75" customHeight="1" x14ac:dyDescent="0.45">
      <c r="A184" s="3">
        <v>45916</v>
      </c>
      <c r="B184" s="14" t="s">
        <v>345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45964</v>
      </c>
      <c r="U184" s="11">
        <v>5000</v>
      </c>
      <c r="V184" s="10">
        <v>5000</v>
      </c>
      <c r="W184" s="10">
        <v>0</v>
      </c>
      <c r="X184" s="10">
        <v>5100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45964</v>
      </c>
      <c r="AK184" s="3">
        <v>0</v>
      </c>
      <c r="AL184" s="3">
        <v>45955</v>
      </c>
      <c r="AM184" s="3">
        <v>45962</v>
      </c>
      <c r="AN184" s="3">
        <v>45963</v>
      </c>
      <c r="AO184" s="3">
        <v>45963</v>
      </c>
      <c r="AP184" s="3">
        <v>45959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7.75" customHeight="1" x14ac:dyDescent="0.45">
      <c r="A185" s="3">
        <v>45916</v>
      </c>
      <c r="B185" s="14" t="s">
        <v>345</v>
      </c>
      <c r="C185" s="9" t="s">
        <v>246</v>
      </c>
      <c r="D185" s="13">
        <v>21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2700</v>
      </c>
      <c r="W185" s="10">
        <v>0</v>
      </c>
      <c r="X185" s="10">
        <v>2687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7.75" customHeight="1" x14ac:dyDescent="0.45">
      <c r="A186" s="3">
        <v>45916</v>
      </c>
      <c r="B186" s="14" t="s">
        <v>345</v>
      </c>
      <c r="C186" s="9" t="s">
        <v>246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2500</v>
      </c>
      <c r="V186" s="10">
        <v>2500</v>
      </c>
      <c r="W186" s="10">
        <v>0</v>
      </c>
      <c r="X186" s="10">
        <v>2550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7.75" customHeight="1" x14ac:dyDescent="0.45">
      <c r="A187" s="3">
        <v>45916</v>
      </c>
      <c r="B187" s="14" t="s">
        <v>345</v>
      </c>
      <c r="C187" s="9" t="s">
        <v>246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2500</v>
      </c>
      <c r="V187" s="10">
        <v>2387</v>
      </c>
      <c r="W187" s="10">
        <v>113</v>
      </c>
      <c r="X187" s="10">
        <v>2550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7.75" customHeight="1" x14ac:dyDescent="0.45">
      <c r="A188" s="3">
        <v>45916</v>
      </c>
      <c r="B188" s="14" t="s">
        <v>345</v>
      </c>
      <c r="C188" s="9" t="s">
        <v>246</v>
      </c>
      <c r="D188" s="13" t="s">
        <v>343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5000</v>
      </c>
      <c r="V188" s="10">
        <v>0</v>
      </c>
      <c r="W188" s="10">
        <v>5000</v>
      </c>
      <c r="X188" s="10">
        <v>1630</v>
      </c>
      <c r="Y188" s="10">
        <v>3538.5</v>
      </c>
      <c r="Z188" s="9" t="s">
        <v>247</v>
      </c>
      <c r="AA188" s="8">
        <v>4004.0604450000001</v>
      </c>
      <c r="AB188" s="8">
        <v>4004.0604450000001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7.75" customHeight="1" x14ac:dyDescent="0.45">
      <c r="A189" s="3">
        <v>45916</v>
      </c>
      <c r="B189" s="14" t="s">
        <v>345</v>
      </c>
      <c r="C189" s="9" t="s">
        <v>246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345</v>
      </c>
      <c r="C190" s="9" t="s">
        <v>246</v>
      </c>
      <c r="D190" s="13" t="s">
        <v>338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45965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247</v>
      </c>
      <c r="AA190" s="8">
        <v>8067.6750000000011</v>
      </c>
      <c r="AB190" s="8">
        <v>0</v>
      </c>
      <c r="AC190" s="8">
        <v>8067.6750000000011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45965</v>
      </c>
      <c r="AK190" s="3">
        <v>0</v>
      </c>
      <c r="AL190" s="3">
        <v>45956</v>
      </c>
      <c r="AM190" s="3">
        <v>45963</v>
      </c>
      <c r="AN190" s="3">
        <v>45964</v>
      </c>
      <c r="AO190" s="3">
        <v>45964</v>
      </c>
      <c r="AP190" s="3">
        <v>45960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635.55350833333341</v>
      </c>
    </row>
    <row r="191" spans="1:56" ht="27.75" customHeight="1" x14ac:dyDescent="0.45">
      <c r="A191" s="3">
        <v>45916</v>
      </c>
      <c r="B191" s="14" t="s">
        <v>345</v>
      </c>
      <c r="C191" s="9" t="s">
        <v>246</v>
      </c>
      <c r="D191" s="13" t="s">
        <v>339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45965</v>
      </c>
      <c r="U191" s="11">
        <v>2500</v>
      </c>
      <c r="V191" s="10">
        <v>1785</v>
      </c>
      <c r="W191" s="10">
        <v>715</v>
      </c>
      <c r="X191" s="10">
        <v>0</v>
      </c>
      <c r="Y191" s="10">
        <v>750.75</v>
      </c>
      <c r="Z191" s="9" t="s">
        <v>247</v>
      </c>
      <c r="AA191" s="8">
        <v>809.07254999999998</v>
      </c>
      <c r="AB191" s="8">
        <v>809.07254999999998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45965</v>
      </c>
      <c r="AK191" s="3">
        <v>0</v>
      </c>
      <c r="AL191" s="3">
        <v>45956</v>
      </c>
      <c r="AM191" s="3">
        <v>45963</v>
      </c>
      <c r="AN191" s="3">
        <v>45964</v>
      </c>
      <c r="AO191" s="3">
        <v>45964</v>
      </c>
      <c r="AP191" s="3">
        <v>45960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7.75" customHeight="1" x14ac:dyDescent="0.45">
      <c r="A192" s="3">
        <v>45916</v>
      </c>
      <c r="B192" s="14" t="s">
        <v>345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45965</v>
      </c>
      <c r="U192" s="11">
        <v>5000</v>
      </c>
      <c r="V192" s="10">
        <v>0</v>
      </c>
      <c r="W192" s="10">
        <v>5000</v>
      </c>
      <c r="X192" s="10">
        <v>5100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45965</v>
      </c>
      <c r="AK192" s="3">
        <v>0</v>
      </c>
      <c r="AL192" s="3">
        <v>45956</v>
      </c>
      <c r="AM192" s="3">
        <v>45963</v>
      </c>
      <c r="AN192" s="3">
        <v>45964</v>
      </c>
      <c r="AO192" s="3">
        <v>45964</v>
      </c>
      <c r="AP192" s="3">
        <v>45960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7.75" customHeight="1" x14ac:dyDescent="0.45">
      <c r="A193" s="3">
        <v>45916</v>
      </c>
      <c r="B193" s="14" t="s">
        <v>345</v>
      </c>
      <c r="C193" s="9" t="s">
        <v>246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2500</v>
      </c>
      <c r="W193" s="10">
        <v>0</v>
      </c>
      <c r="X193" s="10">
        <v>2555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7.75" customHeight="1" x14ac:dyDescent="0.45">
      <c r="A194" s="3">
        <v>45916</v>
      </c>
      <c r="B194" s="14" t="s">
        <v>345</v>
      </c>
      <c r="C194" s="9" t="s">
        <v>246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45966</v>
      </c>
      <c r="AK194" s="3">
        <v>0</v>
      </c>
      <c r="AL194" s="3">
        <v>45957</v>
      </c>
      <c r="AM194" s="3">
        <v>45964</v>
      </c>
      <c r="AN194" s="3">
        <v>45965</v>
      </c>
      <c r="AO194" s="3">
        <v>45965</v>
      </c>
      <c r="AP194" s="3">
        <v>45961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345</v>
      </c>
      <c r="C195" s="9" t="s">
        <v>246</v>
      </c>
      <c r="D195" s="13" t="s">
        <v>333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45966</v>
      </c>
      <c r="AK195" s="3">
        <v>0</v>
      </c>
      <c r="AL195" s="3">
        <v>45957</v>
      </c>
      <c r="AM195" s="3">
        <v>45964</v>
      </c>
      <c r="AN195" s="3">
        <v>45965</v>
      </c>
      <c r="AO195" s="3">
        <v>45965</v>
      </c>
      <c r="AP195" s="3">
        <v>45961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345</v>
      </c>
      <c r="C196" s="9" t="s">
        <v>246</v>
      </c>
      <c r="D196" s="13" t="s">
        <v>331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45966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45966</v>
      </c>
      <c r="AK196" s="3">
        <v>0</v>
      </c>
      <c r="AL196" s="3">
        <v>45957</v>
      </c>
      <c r="AM196" s="3">
        <v>45964</v>
      </c>
      <c r="AN196" s="3">
        <v>45965</v>
      </c>
      <c r="AO196" s="3">
        <v>45965</v>
      </c>
      <c r="AP196" s="3">
        <v>45961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345</v>
      </c>
      <c r="C197" s="9" t="s">
        <v>246</v>
      </c>
      <c r="D197" s="13" t="s">
        <v>428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2500</v>
      </c>
      <c r="V197" s="10">
        <v>0</v>
      </c>
      <c r="W197" s="10">
        <v>2500</v>
      </c>
      <c r="X197" s="10">
        <v>2600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7.75" customHeight="1" x14ac:dyDescent="0.45">
      <c r="A198" s="3">
        <v>45916</v>
      </c>
      <c r="B198" s="14" t="s">
        <v>345</v>
      </c>
      <c r="C198" s="9" t="s">
        <v>246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423.7023388888889</v>
      </c>
    </row>
    <row r="199" spans="1:56" ht="27.75" customHeight="1" x14ac:dyDescent="0.45">
      <c r="A199" s="3">
        <v>45916</v>
      </c>
      <c r="B199" s="14" t="s">
        <v>345</v>
      </c>
      <c r="C199" s="9" t="s">
        <v>246</v>
      </c>
      <c r="D199" s="13" t="s">
        <v>336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10000</v>
      </c>
      <c r="V199" s="10">
        <v>0</v>
      </c>
      <c r="W199" s="10">
        <v>10000</v>
      </c>
      <c r="X199" s="10">
        <v>10200</v>
      </c>
      <c r="Y199" s="10">
        <v>0</v>
      </c>
      <c r="Z199" s="9" t="s">
        <v>247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0</v>
      </c>
    </row>
    <row r="200" spans="1:56" ht="27.75" customHeight="1" x14ac:dyDescent="0.45">
      <c r="A200" s="3">
        <v>45916</v>
      </c>
      <c r="B200" s="14" t="s">
        <v>345</v>
      </c>
      <c r="C200" s="9" t="s">
        <v>246</v>
      </c>
      <c r="D200" s="13" t="s">
        <v>333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247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45968</v>
      </c>
      <c r="AK200" s="3">
        <v>0</v>
      </c>
      <c r="AL200" s="3">
        <v>45959</v>
      </c>
      <c r="AM200" s="3">
        <v>45966</v>
      </c>
      <c r="AN200" s="3">
        <v>45967</v>
      </c>
      <c r="AO200" s="3">
        <v>45967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345</v>
      </c>
      <c r="C201" s="9" t="s">
        <v>246</v>
      </c>
      <c r="D201" s="13" t="s">
        <v>334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45968</v>
      </c>
      <c r="U201" s="11">
        <v>7500</v>
      </c>
      <c r="V201" s="10">
        <v>0</v>
      </c>
      <c r="W201" s="10">
        <v>7500</v>
      </c>
      <c r="X201" s="10">
        <v>7997</v>
      </c>
      <c r="Y201" s="10">
        <v>0</v>
      </c>
      <c r="Z201" s="9" t="s">
        <v>247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45968</v>
      </c>
      <c r="AK201" s="3">
        <v>0</v>
      </c>
      <c r="AL201" s="3">
        <v>45959</v>
      </c>
      <c r="AM201" s="3">
        <v>45966</v>
      </c>
      <c r="AN201" s="3">
        <v>45967</v>
      </c>
      <c r="AO201" s="3">
        <v>45967</v>
      </c>
      <c r="AP201" s="3">
        <v>45963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0</v>
      </c>
    </row>
    <row r="202" spans="1:56" ht="27.75" customHeight="1" x14ac:dyDescent="0.45">
      <c r="A202" s="3">
        <v>45916</v>
      </c>
      <c r="B202" s="14" t="s">
        <v>345</v>
      </c>
      <c r="C202" s="9" t="s">
        <v>246</v>
      </c>
      <c r="D202" s="13" t="s">
        <v>330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45968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2828.9250000000002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45968</v>
      </c>
      <c r="AK202" s="3">
        <v>0</v>
      </c>
      <c r="AL202" s="3">
        <v>45959</v>
      </c>
      <c r="AM202" s="3">
        <v>45966</v>
      </c>
      <c r="AN202" s="3">
        <v>45967</v>
      </c>
      <c r="AO202" s="3">
        <v>45967</v>
      </c>
      <c r="AP202" s="3">
        <v>45963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7.75" customHeight="1" x14ac:dyDescent="0.45">
      <c r="A203" s="3">
        <v>45916</v>
      </c>
      <c r="B203" s="14" t="s">
        <v>345</v>
      </c>
      <c r="C203" s="9" t="s">
        <v>246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2115</v>
      </c>
      <c r="W203" s="10">
        <v>385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7.75" customHeight="1" x14ac:dyDescent="0.45">
      <c r="A204" s="3">
        <v>45916</v>
      </c>
      <c r="B204" s="14" t="s">
        <v>345</v>
      </c>
      <c r="C204" s="9" t="s">
        <v>246</v>
      </c>
      <c r="D204" s="13" t="s">
        <v>343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345</v>
      </c>
      <c r="C205" s="9" t="s">
        <v>246</v>
      </c>
      <c r="D205" s="13" t="s">
        <v>338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345</v>
      </c>
      <c r="C206" s="9" t="s">
        <v>246</v>
      </c>
      <c r="D206" s="13" t="s">
        <v>336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5000</v>
      </c>
      <c r="V206" s="10">
        <v>0</v>
      </c>
      <c r="W206" s="10">
        <v>5000</v>
      </c>
      <c r="X206" s="10">
        <v>5050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7.75" customHeight="1" x14ac:dyDescent="0.45">
      <c r="A207" s="3">
        <v>45916</v>
      </c>
      <c r="B207" s="14" t="s">
        <v>345</v>
      </c>
      <c r="C207" s="9" t="s">
        <v>246</v>
      </c>
      <c r="D207" s="13" t="s">
        <v>333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247</v>
      </c>
      <c r="AA207" s="8">
        <v>11315.7</v>
      </c>
      <c r="AB207" s="8">
        <v>0</v>
      </c>
      <c r="AC207" s="8">
        <v>11315.7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45971</v>
      </c>
      <c r="AK207" s="3">
        <v>0</v>
      </c>
      <c r="AL207" s="3">
        <v>45962</v>
      </c>
      <c r="AM207" s="3">
        <v>45969</v>
      </c>
      <c r="AN207" s="3">
        <v>45970</v>
      </c>
      <c r="AO207" s="3">
        <v>45970</v>
      </c>
      <c r="AP207" s="3">
        <v>45966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891.42570000000023</v>
      </c>
    </row>
    <row r="208" spans="1:56" ht="27.75" customHeight="1" x14ac:dyDescent="0.45">
      <c r="A208" s="3">
        <v>45916</v>
      </c>
      <c r="B208" s="14" t="s">
        <v>345</v>
      </c>
      <c r="C208" s="9" t="s">
        <v>246</v>
      </c>
      <c r="D208" s="13" t="s">
        <v>334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247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45971</v>
      </c>
      <c r="AK208" s="3">
        <v>0</v>
      </c>
      <c r="AL208" s="3">
        <v>45962</v>
      </c>
      <c r="AM208" s="3">
        <v>45969</v>
      </c>
      <c r="AN208" s="3">
        <v>45970</v>
      </c>
      <c r="AO208" s="3">
        <v>45970</v>
      </c>
      <c r="AP208" s="3">
        <v>45966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345</v>
      </c>
      <c r="C209" s="9" t="s">
        <v>246</v>
      </c>
      <c r="D209" s="13" t="s">
        <v>335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45971</v>
      </c>
      <c r="U209" s="11">
        <v>2500</v>
      </c>
      <c r="V209" s="10">
        <v>2026</v>
      </c>
      <c r="W209" s="10">
        <v>474</v>
      </c>
      <c r="X209" s="10">
        <v>2550</v>
      </c>
      <c r="Y209" s="10">
        <v>0</v>
      </c>
      <c r="Z209" s="9" t="s">
        <v>247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45971</v>
      </c>
      <c r="AK209" s="3">
        <v>0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0</v>
      </c>
    </row>
    <row r="210" spans="1:56" ht="27.75" customHeight="1" x14ac:dyDescent="0.45">
      <c r="A210" s="3">
        <v>45916</v>
      </c>
      <c r="B210" s="14" t="s">
        <v>345</v>
      </c>
      <c r="C210" s="9" t="s">
        <v>246</v>
      </c>
      <c r="D210" s="13">
        <v>21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5100</v>
      </c>
      <c r="W210" s="10">
        <v>0</v>
      </c>
      <c r="X210" s="10">
        <v>5373</v>
      </c>
      <c r="Y210" s="10">
        <v>0</v>
      </c>
      <c r="Z210" s="9" t="s">
        <v>247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7.75" customHeight="1" x14ac:dyDescent="0.45">
      <c r="A211" s="3">
        <v>45916</v>
      </c>
      <c r="B211" s="14" t="s">
        <v>345</v>
      </c>
      <c r="C211" s="9" t="s">
        <v>246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2500</v>
      </c>
      <c r="V211" s="10">
        <v>2500</v>
      </c>
      <c r="W211" s="10">
        <v>0</v>
      </c>
      <c r="X211" s="10">
        <v>2555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7.7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247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345</v>
      </c>
      <c r="C213" s="9" t="s">
        <v>246</v>
      </c>
      <c r="D213" s="13" t="s">
        <v>336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45972</v>
      </c>
      <c r="U213" s="11">
        <v>5000</v>
      </c>
      <c r="V213" s="10">
        <v>0</v>
      </c>
      <c r="W213" s="10">
        <v>5000</v>
      </c>
      <c r="X213" s="10">
        <v>5050</v>
      </c>
      <c r="Y213" s="10">
        <v>0</v>
      </c>
      <c r="Z213" s="9" t="s">
        <v>247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45972</v>
      </c>
      <c r="AK213" s="3">
        <v>0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7.75" customHeight="1" x14ac:dyDescent="0.45">
      <c r="A214" s="3">
        <v>45916</v>
      </c>
      <c r="B214" s="14" t="s">
        <v>345</v>
      </c>
      <c r="C214" s="9" t="s">
        <v>246</v>
      </c>
      <c r="D214" s="13" t="s">
        <v>595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45972</v>
      </c>
      <c r="U214" s="11">
        <v>3500</v>
      </c>
      <c r="V214" s="10">
        <v>0</v>
      </c>
      <c r="W214" s="10">
        <v>3500</v>
      </c>
      <c r="X214" s="10">
        <v>0</v>
      </c>
      <c r="Y214" s="10">
        <v>3675</v>
      </c>
      <c r="Z214" s="9" t="s">
        <v>247</v>
      </c>
      <c r="AA214" s="8">
        <v>3862.7049999999999</v>
      </c>
      <c r="AB214" s="8">
        <v>0</v>
      </c>
      <c r="AC214" s="8">
        <v>3862.7049999999999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74</v>
      </c>
      <c r="AI214" s="1">
        <v>2</v>
      </c>
      <c r="AJ214" s="3">
        <v>45972</v>
      </c>
      <c r="AK214" s="3">
        <v>0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304.29531611111116</v>
      </c>
    </row>
    <row r="215" spans="1:56" ht="27.75" customHeight="1" x14ac:dyDescent="0.45">
      <c r="A215" s="3">
        <v>45916</v>
      </c>
      <c r="B215" s="14" t="s">
        <v>345</v>
      </c>
      <c r="C215" s="9" t="s">
        <v>246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45972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247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45972</v>
      </c>
      <c r="AK215" s="3">
        <v>0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345</v>
      </c>
      <c r="C216" s="9" t="s">
        <v>246</v>
      </c>
      <c r="D216" s="13" t="s">
        <v>428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2600</v>
      </c>
      <c r="Y216" s="10">
        <v>0</v>
      </c>
      <c r="Z216" s="9" t="s">
        <v>247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0</v>
      </c>
    </row>
    <row r="217" spans="1:56" ht="27.75" customHeight="1" x14ac:dyDescent="0.45">
      <c r="A217" s="3">
        <v>45916</v>
      </c>
      <c r="B217" s="14" t="s">
        <v>345</v>
      </c>
      <c r="C217" s="9" t="s">
        <v>246</v>
      </c>
      <c r="D217" s="13" t="s">
        <v>600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2550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7.75" customHeight="1" x14ac:dyDescent="0.45">
      <c r="A218" s="3">
        <v>45916</v>
      </c>
      <c r="B218" s="14" t="s">
        <v>345</v>
      </c>
      <c r="C218" s="9" t="s">
        <v>246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45974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247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45974</v>
      </c>
      <c r="AK218" s="3">
        <v>0</v>
      </c>
      <c r="AL218" s="3">
        <v>45965</v>
      </c>
      <c r="AM218" s="3">
        <v>45972</v>
      </c>
      <c r="AN218" s="3">
        <v>45973</v>
      </c>
      <c r="AO218" s="3">
        <v>45973</v>
      </c>
      <c r="AP218" s="3">
        <v>45969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345</v>
      </c>
      <c r="C219" s="9" t="s">
        <v>246</v>
      </c>
      <c r="D219" s="13">
        <v>39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45974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247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74</v>
      </c>
      <c r="AI219" s="1">
        <v>2</v>
      </c>
      <c r="AJ219" s="3">
        <v>45974</v>
      </c>
      <c r="AK219" s="3">
        <v>0</v>
      </c>
      <c r="AL219" s="3">
        <v>45965</v>
      </c>
      <c r="AM219" s="3">
        <v>45972</v>
      </c>
      <c r="AN219" s="3">
        <v>45973</v>
      </c>
      <c r="AO219" s="3">
        <v>45973</v>
      </c>
      <c r="AP219" s="3">
        <v>45969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345</v>
      </c>
      <c r="C220" s="9" t="s">
        <v>246</v>
      </c>
      <c r="D220" s="13" t="s">
        <v>331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45974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247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45974</v>
      </c>
      <c r="AK220" s="3">
        <v>0</v>
      </c>
      <c r="AL220" s="3">
        <v>45965</v>
      </c>
      <c r="AM220" s="3">
        <v>45972</v>
      </c>
      <c r="AN220" s="3">
        <v>45973</v>
      </c>
      <c r="AO220" s="3">
        <v>45973</v>
      </c>
      <c r="AP220" s="3">
        <v>45969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222.85642500000006</v>
      </c>
    </row>
    <row r="221" spans="1:56" ht="27.75" customHeight="1" x14ac:dyDescent="0.45">
      <c r="A221" s="3">
        <v>45916</v>
      </c>
      <c r="B221" s="14" t="s">
        <v>345</v>
      </c>
      <c r="C221" s="9" t="s">
        <v>246</v>
      </c>
      <c r="D221" s="13" t="s">
        <v>338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345</v>
      </c>
      <c r="C222" s="9" t="s">
        <v>246</v>
      </c>
      <c r="D222" s="13" t="s">
        <v>336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5000</v>
      </c>
      <c r="V222" s="10">
        <v>0</v>
      </c>
      <c r="W222" s="10">
        <v>5000</v>
      </c>
      <c r="X222" s="10">
        <v>6400</v>
      </c>
      <c r="Y222" s="10">
        <v>0</v>
      </c>
      <c r="Z222" s="9" t="s">
        <v>247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0</v>
      </c>
    </row>
    <row r="223" spans="1:56" ht="27.75" customHeight="1" x14ac:dyDescent="0.45">
      <c r="A223" s="3">
        <v>45916</v>
      </c>
      <c r="B223" s="14" t="s">
        <v>345</v>
      </c>
      <c r="C223" s="9" t="s">
        <v>246</v>
      </c>
      <c r="D223" s="13" t="s">
        <v>337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45975</v>
      </c>
      <c r="U223" s="11">
        <v>5000</v>
      </c>
      <c r="V223" s="10">
        <v>5000</v>
      </c>
      <c r="W223" s="10">
        <v>0</v>
      </c>
      <c r="X223" s="10">
        <v>5100</v>
      </c>
      <c r="Y223" s="10">
        <v>0</v>
      </c>
      <c r="Z223" s="9" t="s">
        <v>247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45975</v>
      </c>
      <c r="AK223" s="3">
        <v>0</v>
      </c>
      <c r="AL223" s="3">
        <v>45966</v>
      </c>
      <c r="AM223" s="3">
        <v>45973</v>
      </c>
      <c r="AN223" s="3">
        <v>45974</v>
      </c>
      <c r="AO223" s="3">
        <v>45974</v>
      </c>
      <c r="AP223" s="3">
        <v>45970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0</v>
      </c>
    </row>
    <row r="224" spans="1:56" ht="27.75" customHeight="1" x14ac:dyDescent="0.45">
      <c r="A224" s="3">
        <v>45916</v>
      </c>
      <c r="B224" s="14" t="s">
        <v>345</v>
      </c>
      <c r="C224" s="9" t="s">
        <v>246</v>
      </c>
      <c r="D224" s="13" t="s">
        <v>333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45975</v>
      </c>
      <c r="AK224" s="3">
        <v>0</v>
      </c>
      <c r="AL224" s="3">
        <v>45966</v>
      </c>
      <c r="AM224" s="3">
        <v>45973</v>
      </c>
      <c r="AN224" s="3">
        <v>45974</v>
      </c>
      <c r="AO224" s="3">
        <v>45974</v>
      </c>
      <c r="AP224" s="3">
        <v>45970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345</v>
      </c>
      <c r="C225" s="9" t="s">
        <v>246</v>
      </c>
      <c r="D225" s="13" t="s">
        <v>334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45975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247</v>
      </c>
      <c r="AA225" s="8">
        <v>8486.7750000000015</v>
      </c>
      <c r="AB225" s="8">
        <v>0</v>
      </c>
      <c r="AC225" s="8">
        <v>8486.7750000000015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668.56927500000018</v>
      </c>
    </row>
    <row r="226" spans="1:56" ht="27.75" customHeight="1" x14ac:dyDescent="0.45">
      <c r="A226" s="3">
        <v>45916</v>
      </c>
      <c r="B226" s="14" t="s">
        <v>345</v>
      </c>
      <c r="C226" s="9" t="s">
        <v>246</v>
      </c>
      <c r="D226" s="13" t="s">
        <v>343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247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345</v>
      </c>
      <c r="C227" s="9" t="s">
        <v>246</v>
      </c>
      <c r="D227" s="13" t="s">
        <v>336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345</v>
      </c>
      <c r="C228" s="9" t="s">
        <v>246</v>
      </c>
      <c r="D228" s="13">
        <v>932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2759.0749999999998</v>
      </c>
      <c r="AB228" s="8">
        <v>0</v>
      </c>
      <c r="AC228" s="8">
        <v>2759.0749999999998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217.3537972222222</v>
      </c>
    </row>
    <row r="229" spans="1:56" ht="27.75" customHeight="1" x14ac:dyDescent="0.45">
      <c r="A229" s="3">
        <v>45916</v>
      </c>
      <c r="B229" s="14" t="s">
        <v>345</v>
      </c>
      <c r="C229" s="9" t="s">
        <v>246</v>
      </c>
      <c r="D229" s="13" t="s">
        <v>333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247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891.42570000000023</v>
      </c>
    </row>
    <row r="230" spans="1:56" ht="27.75" customHeight="1" x14ac:dyDescent="0.45">
      <c r="A230" s="3">
        <v>45916</v>
      </c>
      <c r="B230" s="14" t="s">
        <v>345</v>
      </c>
      <c r="C230" s="9" t="s">
        <v>246</v>
      </c>
      <c r="D230" s="13" t="s">
        <v>334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45978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247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45978</v>
      </c>
      <c r="AK230" s="3">
        <v>0</v>
      </c>
      <c r="AL230" s="3">
        <v>45969</v>
      </c>
      <c r="AM230" s="3">
        <v>45976</v>
      </c>
      <c r="AN230" s="3">
        <v>45977</v>
      </c>
      <c r="AO230" s="3">
        <v>45977</v>
      </c>
      <c r="AP230" s="3">
        <v>45973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445.71285000000012</v>
      </c>
    </row>
    <row r="231" spans="1:56" ht="27.75" customHeight="1" x14ac:dyDescent="0.45">
      <c r="A231" s="3">
        <v>45916</v>
      </c>
      <c r="B231" s="14" t="s">
        <v>345</v>
      </c>
      <c r="C231" s="9" t="s">
        <v>246</v>
      </c>
      <c r="D231" s="13" t="s">
        <v>330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45978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247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45978</v>
      </c>
      <c r="AK231" s="3">
        <v>0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7.75" customHeight="1" x14ac:dyDescent="0.45">
      <c r="A232" s="3">
        <v>45916</v>
      </c>
      <c r="B232" s="14" t="s">
        <v>345</v>
      </c>
      <c r="C232" s="9" t="s">
        <v>246</v>
      </c>
      <c r="D232" s="13" t="s">
        <v>339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45978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247</v>
      </c>
      <c r="AA232" s="8">
        <v>2828.9250000000002</v>
      </c>
      <c r="AB232" s="8">
        <v>2828.9250000000002</v>
      </c>
      <c r="AC232" s="8">
        <v>0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45978</v>
      </c>
      <c r="AK232" s="3">
        <v>0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0</v>
      </c>
    </row>
    <row r="233" spans="1:56" ht="27.75" customHeight="1" x14ac:dyDescent="0.45">
      <c r="A233" s="3">
        <v>45916</v>
      </c>
      <c r="B233" s="14" t="s">
        <v>345</v>
      </c>
      <c r="C233" s="9" t="s">
        <v>246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2270</v>
      </c>
      <c r="W233" s="10">
        <v>230</v>
      </c>
      <c r="X233" s="10">
        <v>2555</v>
      </c>
      <c r="Y233" s="10">
        <v>0</v>
      </c>
      <c r="Z233" s="9" t="s">
        <v>247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0</v>
      </c>
    </row>
    <row r="234" spans="1:56" ht="27.75" customHeight="1" x14ac:dyDescent="0.45">
      <c r="A234" s="3">
        <v>45916</v>
      </c>
      <c r="B234" s="14" t="s">
        <v>345</v>
      </c>
      <c r="C234" s="9" t="s">
        <v>246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74</v>
      </c>
      <c r="AI234" s="1">
        <v>2</v>
      </c>
      <c r="AJ234" s="3">
        <v>45979</v>
      </c>
      <c r="AK234" s="3">
        <v>0</v>
      </c>
      <c r="AL234" s="3">
        <v>45970</v>
      </c>
      <c r="AM234" s="3">
        <v>45977</v>
      </c>
      <c r="AN234" s="3">
        <v>45978</v>
      </c>
      <c r="AO234" s="3">
        <v>45978</v>
      </c>
      <c r="AP234" s="3">
        <v>45974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423.7023388888889</v>
      </c>
    </row>
    <row r="235" spans="1:56" ht="27.75" customHeight="1" x14ac:dyDescent="0.45">
      <c r="A235" s="3">
        <v>45916</v>
      </c>
      <c r="B235" s="14" t="s">
        <v>345</v>
      </c>
      <c r="C235" s="9" t="s">
        <v>246</v>
      </c>
      <c r="D235" s="13" t="s">
        <v>338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45979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247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45979</v>
      </c>
      <c r="AK235" s="3">
        <v>0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423.7023388888889</v>
      </c>
    </row>
    <row r="236" spans="1:56" ht="27.75" customHeight="1" x14ac:dyDescent="0.45">
      <c r="A236" s="3">
        <v>45916</v>
      </c>
      <c r="B236" s="14" t="s">
        <v>345</v>
      </c>
      <c r="C236" s="9" t="s">
        <v>246</v>
      </c>
      <c r="D236" s="13" t="s">
        <v>331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45979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247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45979</v>
      </c>
      <c r="AK236" s="3">
        <v>0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222.85642500000006</v>
      </c>
    </row>
    <row r="237" spans="1:56" ht="27.75" customHeight="1" x14ac:dyDescent="0.45">
      <c r="A237" s="3">
        <v>45916</v>
      </c>
      <c r="B237" s="14" t="s">
        <v>345</v>
      </c>
      <c r="C237" s="9" t="s">
        <v>246</v>
      </c>
      <c r="D237" s="13" t="s">
        <v>428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2500</v>
      </c>
      <c r="V237" s="10">
        <v>0</v>
      </c>
      <c r="W237" s="10">
        <v>2500</v>
      </c>
      <c r="X237" s="10">
        <v>2600</v>
      </c>
      <c r="Y237" s="10">
        <v>0</v>
      </c>
      <c r="Z237" s="9" t="s">
        <v>247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0</v>
      </c>
    </row>
    <row r="238" spans="1:56" ht="27.75" customHeight="1" x14ac:dyDescent="0.45">
      <c r="A238" s="3">
        <v>45916</v>
      </c>
      <c r="B238" s="14" t="s">
        <v>345</v>
      </c>
      <c r="C238" s="9" t="s">
        <v>246</v>
      </c>
      <c r="D238" s="13" t="s">
        <v>336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247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115</v>
      </c>
      <c r="AH238" s="1" t="s">
        <v>74</v>
      </c>
      <c r="AI238" s="1">
        <v>2</v>
      </c>
      <c r="AJ238" s="3">
        <v>45980</v>
      </c>
      <c r="AK238" s="3">
        <v>0</v>
      </c>
      <c r="AL238" s="3">
        <v>45971</v>
      </c>
      <c r="AM238" s="3">
        <v>45978</v>
      </c>
      <c r="AN238" s="3">
        <v>45979</v>
      </c>
      <c r="AO238" s="3">
        <v>45979</v>
      </c>
      <c r="AP238" s="3">
        <v>45975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847.40467777777781</v>
      </c>
    </row>
    <row r="239" spans="1:56" ht="27.75" customHeight="1" x14ac:dyDescent="0.45">
      <c r="A239" s="3">
        <v>45916</v>
      </c>
      <c r="B239" s="14" t="s">
        <v>345</v>
      </c>
      <c r="C239" s="9" t="s">
        <v>246</v>
      </c>
      <c r="D239" s="13" t="s">
        <v>341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247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45980</v>
      </c>
      <c r="AK239" s="3">
        <v>0</v>
      </c>
      <c r="AL239" s="3">
        <v>45971</v>
      </c>
      <c r="AM239" s="3">
        <v>45978</v>
      </c>
      <c r="AN239" s="3">
        <v>45979</v>
      </c>
      <c r="AO239" s="3">
        <v>45979</v>
      </c>
      <c r="AP239" s="3">
        <v>45975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434.7075944444444</v>
      </c>
    </row>
    <row r="240" spans="1:56" ht="27.75" customHeight="1" x14ac:dyDescent="0.45">
      <c r="A240" s="3">
        <v>45916</v>
      </c>
      <c r="B240" s="14" t="s">
        <v>345</v>
      </c>
      <c r="C240" s="9" t="s">
        <v>246</v>
      </c>
      <c r="D240" s="13" t="s">
        <v>333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45980</v>
      </c>
      <c r="AK240" s="3">
        <v>0</v>
      </c>
      <c r="AL240" s="3">
        <v>45971</v>
      </c>
      <c r="AM240" s="3">
        <v>45978</v>
      </c>
      <c r="AN240" s="3">
        <v>45979</v>
      </c>
      <c r="AO240" s="3">
        <v>45979</v>
      </c>
      <c r="AP240" s="3">
        <v>45975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445.71285000000012</v>
      </c>
    </row>
    <row r="241" spans="1:56" ht="27.75" customHeight="1" x14ac:dyDescent="0.45">
      <c r="A241" s="3">
        <v>45916</v>
      </c>
      <c r="B241" s="14" t="s">
        <v>345</v>
      </c>
      <c r="C241" s="9" t="s">
        <v>246</v>
      </c>
      <c r="D241" s="13" t="s">
        <v>600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2500</v>
      </c>
      <c r="V241" s="10">
        <v>0</v>
      </c>
      <c r="W241" s="10">
        <v>2500</v>
      </c>
      <c r="X241" s="10">
        <v>2550</v>
      </c>
      <c r="Y241" s="10">
        <v>0</v>
      </c>
      <c r="Z241" s="9" t="s">
        <v>247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0</v>
      </c>
    </row>
    <row r="242" spans="1:56" ht="27.75" customHeight="1" x14ac:dyDescent="0.45">
      <c r="A242" s="3">
        <v>45916</v>
      </c>
      <c r="B242" s="14" t="s">
        <v>345</v>
      </c>
      <c r="C242" s="9" t="s">
        <v>246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45981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247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45981</v>
      </c>
      <c r="AK242" s="3">
        <v>0</v>
      </c>
      <c r="AL242" s="3">
        <v>45972</v>
      </c>
      <c r="AM242" s="3">
        <v>45979</v>
      </c>
      <c r="AN242" s="3">
        <v>45980</v>
      </c>
      <c r="AO242" s="3">
        <v>45980</v>
      </c>
      <c r="AP242" s="3">
        <v>45976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847.40467777777781</v>
      </c>
    </row>
    <row r="243" spans="1:56" ht="27.75" customHeight="1" x14ac:dyDescent="0.45">
      <c r="A243" s="3">
        <v>45916</v>
      </c>
      <c r="B243" s="14" t="s">
        <v>345</v>
      </c>
      <c r="C243" s="9" t="s">
        <v>246</v>
      </c>
      <c r="D243" s="13">
        <v>959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247</v>
      </c>
      <c r="AA243" s="8">
        <v>2759.0749999999998</v>
      </c>
      <c r="AB243" s="8">
        <v>0</v>
      </c>
      <c r="AC243" s="8">
        <v>2759.0749999999998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45981</v>
      </c>
      <c r="AK243" s="3">
        <v>0</v>
      </c>
      <c r="AL243" s="3">
        <v>45972</v>
      </c>
      <c r="AM243" s="3">
        <v>45979</v>
      </c>
      <c r="AN243" s="3">
        <v>45980</v>
      </c>
      <c r="AO243" s="3">
        <v>45980</v>
      </c>
      <c r="AP243" s="3">
        <v>45976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217.3537972222222</v>
      </c>
    </row>
    <row r="244" spans="1:56" ht="27.75" customHeight="1" x14ac:dyDescent="0.45">
      <c r="A244" s="3">
        <v>45916</v>
      </c>
      <c r="B244" s="14" t="s">
        <v>345</v>
      </c>
      <c r="C244" s="9" t="s">
        <v>246</v>
      </c>
      <c r="D244" s="13" t="s">
        <v>334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45981</v>
      </c>
      <c r="U244" s="11">
        <v>7500</v>
      </c>
      <c r="V244" s="10">
        <v>0</v>
      </c>
      <c r="W244" s="10">
        <v>7500</v>
      </c>
      <c r="X244" s="10">
        <v>0</v>
      </c>
      <c r="Y244" s="10">
        <v>7875</v>
      </c>
      <c r="Z244" s="9" t="s">
        <v>247</v>
      </c>
      <c r="AA244" s="8">
        <v>8486.7750000000015</v>
      </c>
      <c r="AB244" s="8">
        <v>0</v>
      </c>
      <c r="AC244" s="8">
        <v>8486.7750000000015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45981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668.56927500000018</v>
      </c>
    </row>
    <row r="245" spans="1:56" ht="27.75" customHeight="1" x14ac:dyDescent="0.45">
      <c r="A245" s="3">
        <v>45916</v>
      </c>
      <c r="B245" s="14" t="s">
        <v>345</v>
      </c>
      <c r="C245" s="9" t="s">
        <v>246</v>
      </c>
      <c r="D245" s="13">
        <v>21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2500</v>
      </c>
      <c r="V245" s="10">
        <v>1907</v>
      </c>
      <c r="W245" s="10">
        <v>593</v>
      </c>
      <c r="X245" s="10">
        <v>2686</v>
      </c>
      <c r="Y245" s="10">
        <v>0</v>
      </c>
      <c r="Z245" s="9" t="s">
        <v>247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0</v>
      </c>
    </row>
    <row r="246" spans="1:56" ht="27.75" customHeight="1" x14ac:dyDescent="0.45">
      <c r="A246" s="3">
        <v>45916</v>
      </c>
      <c r="B246" s="14" t="s">
        <v>345</v>
      </c>
      <c r="C246" s="9" t="s">
        <v>246</v>
      </c>
      <c r="D246" s="13" t="s">
        <v>338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45982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45982</v>
      </c>
      <c r="AK246" s="3">
        <v>0</v>
      </c>
      <c r="AL246" s="3">
        <v>45973</v>
      </c>
      <c r="AM246" s="3">
        <v>45980</v>
      </c>
      <c r="AN246" s="3">
        <v>45981</v>
      </c>
      <c r="AO246" s="3">
        <v>45981</v>
      </c>
      <c r="AP246" s="3">
        <v>45977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423.7023388888889</v>
      </c>
    </row>
    <row r="247" spans="1:56" ht="27.7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45982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45982</v>
      </c>
      <c r="AK247" s="3">
        <v>0</v>
      </c>
      <c r="AL247" s="3">
        <v>45973</v>
      </c>
      <c r="AM247" s="3">
        <v>45980</v>
      </c>
      <c r="AN247" s="3">
        <v>45981</v>
      </c>
      <c r="AO247" s="3">
        <v>45981</v>
      </c>
      <c r="AP247" s="3">
        <v>45977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7.75" customHeight="1" x14ac:dyDescent="0.45">
      <c r="A248" s="3">
        <v>45916</v>
      </c>
      <c r="B248" s="14" t="s">
        <v>345</v>
      </c>
      <c r="C248" s="9" t="s">
        <v>246</v>
      </c>
      <c r="D248" s="13" t="s">
        <v>333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45982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45982</v>
      </c>
      <c r="AK248" s="3">
        <v>0</v>
      </c>
      <c r="AL248" s="3">
        <v>45973</v>
      </c>
      <c r="AM248" s="3">
        <v>45980</v>
      </c>
      <c r="AN248" s="3">
        <v>45981</v>
      </c>
      <c r="AO248" s="3">
        <v>45981</v>
      </c>
      <c r="AP248" s="3">
        <v>45977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7.75" customHeight="1" x14ac:dyDescent="0.45">
      <c r="A249" s="3">
        <v>45916</v>
      </c>
      <c r="B249" s="14" t="s">
        <v>345</v>
      </c>
      <c r="C249" s="9" t="s">
        <v>246</v>
      </c>
      <c r="D249" s="13" t="s">
        <v>343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7.75" customHeight="1" x14ac:dyDescent="0.45">
      <c r="A250" s="3">
        <v>45916</v>
      </c>
      <c r="B250" s="14" t="s">
        <v>345</v>
      </c>
      <c r="C250" s="9" t="s">
        <v>246</v>
      </c>
      <c r="D250" s="13" t="s">
        <v>336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423.7023388888889</v>
      </c>
    </row>
    <row r="251" spans="1:56" ht="27.75" customHeight="1" x14ac:dyDescent="0.45">
      <c r="A251" s="3">
        <v>45916</v>
      </c>
      <c r="B251" s="14" t="s">
        <v>345</v>
      </c>
      <c r="C251" s="9" t="s">
        <v>246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45985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247</v>
      </c>
      <c r="AA251" s="8">
        <v>2759.0749999999998</v>
      </c>
      <c r="AB251" s="8">
        <v>0</v>
      </c>
      <c r="AC251" s="8">
        <v>2759.0749999999998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45985</v>
      </c>
      <c r="AK251" s="3">
        <v>0</v>
      </c>
      <c r="AL251" s="3">
        <v>45976</v>
      </c>
      <c r="AM251" s="3">
        <v>45983</v>
      </c>
      <c r="AN251" s="3">
        <v>45984</v>
      </c>
      <c r="AO251" s="3">
        <v>45984</v>
      </c>
      <c r="AP251" s="3">
        <v>45980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217.3537972222222</v>
      </c>
    </row>
    <row r="252" spans="1:56" ht="27.75" customHeight="1" x14ac:dyDescent="0.45">
      <c r="A252" s="3">
        <v>45916</v>
      </c>
      <c r="B252" s="14" t="s">
        <v>345</v>
      </c>
      <c r="C252" s="9" t="s">
        <v>246</v>
      </c>
      <c r="D252" s="13" t="s">
        <v>333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45985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45985</v>
      </c>
      <c r="AK252" s="3">
        <v>0</v>
      </c>
      <c r="AL252" s="3">
        <v>45976</v>
      </c>
      <c r="AM252" s="3">
        <v>45983</v>
      </c>
      <c r="AN252" s="3">
        <v>45984</v>
      </c>
      <c r="AO252" s="3">
        <v>45984</v>
      </c>
      <c r="AP252" s="3">
        <v>45980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445.71285000000012</v>
      </c>
    </row>
    <row r="253" spans="1:56" ht="27.75" customHeight="1" x14ac:dyDescent="0.45">
      <c r="A253" s="3">
        <v>45916</v>
      </c>
      <c r="B253" s="14" t="s">
        <v>345</v>
      </c>
      <c r="C253" s="9" t="s">
        <v>246</v>
      </c>
      <c r="D253" s="13" t="s">
        <v>334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247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74</v>
      </c>
      <c r="AI253" s="1">
        <v>2</v>
      </c>
      <c r="AJ253" s="3">
        <v>45985</v>
      </c>
      <c r="AK253" s="3">
        <v>0</v>
      </c>
      <c r="AL253" s="3">
        <v>45976</v>
      </c>
      <c r="AM253" s="3">
        <v>45983</v>
      </c>
      <c r="AN253" s="3">
        <v>45984</v>
      </c>
      <c r="AO253" s="3">
        <v>45984</v>
      </c>
      <c r="AP253" s="3">
        <v>45980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445.71285000000012</v>
      </c>
    </row>
    <row r="254" spans="1:56" ht="27.75" customHeight="1" x14ac:dyDescent="0.45">
      <c r="A254" s="3">
        <v>45916</v>
      </c>
      <c r="B254" s="14" t="s">
        <v>345</v>
      </c>
      <c r="C254" s="9" t="s">
        <v>246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247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74</v>
      </c>
      <c r="AI254" s="1">
        <v>2</v>
      </c>
      <c r="AJ254" s="3">
        <v>45986</v>
      </c>
      <c r="AK254" s="3">
        <v>0</v>
      </c>
      <c r="AL254" s="3">
        <v>45977</v>
      </c>
      <c r="AM254" s="3">
        <v>45984</v>
      </c>
      <c r="AN254" s="3">
        <v>45985</v>
      </c>
      <c r="AO254" s="3">
        <v>45985</v>
      </c>
      <c r="AP254" s="3">
        <v>45981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445.71285000000012</v>
      </c>
    </row>
    <row r="255" spans="1:56" ht="27.7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45986</v>
      </c>
      <c r="AK255" s="3">
        <v>0</v>
      </c>
      <c r="AL255" s="3">
        <v>45977</v>
      </c>
      <c r="AM255" s="3">
        <v>45984</v>
      </c>
      <c r="AN255" s="3">
        <v>45985</v>
      </c>
      <c r="AO255" s="3">
        <v>45985</v>
      </c>
      <c r="AP255" s="3">
        <v>45981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7.75" customHeight="1" x14ac:dyDescent="0.45">
      <c r="A256" s="3">
        <v>45916</v>
      </c>
      <c r="B256" s="14" t="s">
        <v>345</v>
      </c>
      <c r="C256" s="9" t="s">
        <v>246</v>
      </c>
      <c r="D256" s="13" t="s">
        <v>600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5000</v>
      </c>
      <c r="V256" s="10">
        <v>0</v>
      </c>
      <c r="W256" s="10">
        <v>5000</v>
      </c>
      <c r="X256" s="10">
        <v>5100</v>
      </c>
      <c r="Y256" s="10">
        <v>0</v>
      </c>
      <c r="Z256" s="9" t="s">
        <v>247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0</v>
      </c>
    </row>
    <row r="257" spans="1:56" ht="27.75" customHeight="1" x14ac:dyDescent="0.45">
      <c r="A257" s="3">
        <v>45916</v>
      </c>
      <c r="B257" s="14" t="s">
        <v>345</v>
      </c>
      <c r="C257" s="9" t="s">
        <v>246</v>
      </c>
      <c r="D257" s="13" t="s">
        <v>428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5000</v>
      </c>
      <c r="V257" s="10">
        <v>0</v>
      </c>
      <c r="W257" s="10">
        <v>5000</v>
      </c>
      <c r="X257" s="10">
        <v>5100</v>
      </c>
      <c r="Y257" s="10">
        <v>0</v>
      </c>
      <c r="Z257" s="9" t="s">
        <v>247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0</v>
      </c>
    </row>
    <row r="258" spans="1:56" ht="27.7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7.75" customHeight="1" x14ac:dyDescent="0.45">
      <c r="A259" s="3">
        <v>45916</v>
      </c>
      <c r="B259" s="14" t="s">
        <v>345</v>
      </c>
      <c r="C259" s="9" t="s">
        <v>246</v>
      </c>
      <c r="D259" s="13" t="s">
        <v>338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7500</v>
      </c>
      <c r="V259" s="10">
        <v>0</v>
      </c>
      <c r="W259" s="10">
        <v>7500</v>
      </c>
      <c r="X259" s="10">
        <v>0</v>
      </c>
      <c r="Y259" s="10">
        <v>7875</v>
      </c>
      <c r="Z259" s="9" t="s">
        <v>247</v>
      </c>
      <c r="AA259" s="8">
        <v>8067.6750000000011</v>
      </c>
      <c r="AB259" s="8">
        <v>0</v>
      </c>
      <c r="AC259" s="8">
        <v>8067.6750000000011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635.55350833333341</v>
      </c>
    </row>
    <row r="260" spans="1:56" ht="27.75" customHeight="1" x14ac:dyDescent="0.45">
      <c r="A260" s="3">
        <v>45916</v>
      </c>
      <c r="B260" s="14" t="s">
        <v>345</v>
      </c>
      <c r="C260" s="9" t="s">
        <v>246</v>
      </c>
      <c r="D260" s="13" t="s">
        <v>336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247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45987</v>
      </c>
      <c r="AK260" s="3">
        <v>0</v>
      </c>
      <c r="AL260" s="3">
        <v>45978</v>
      </c>
      <c r="AM260" s="3">
        <v>45985</v>
      </c>
      <c r="AN260" s="3">
        <v>45986</v>
      </c>
      <c r="AO260" s="3">
        <v>45986</v>
      </c>
      <c r="AP260" s="3">
        <v>45982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847.40467777777781</v>
      </c>
    </row>
    <row r="261" spans="1:56" ht="27.7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45987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247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45987</v>
      </c>
      <c r="AK261" s="3">
        <v>0</v>
      </c>
      <c r="AL261" s="3">
        <v>45978</v>
      </c>
      <c r="AM261" s="3">
        <v>45985</v>
      </c>
      <c r="AN261" s="3">
        <v>45986</v>
      </c>
      <c r="AO261" s="3">
        <v>45986</v>
      </c>
      <c r="AP261" s="3">
        <v>45982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891.42570000000023</v>
      </c>
    </row>
    <row r="262" spans="1:56" ht="27.75" customHeight="1" x14ac:dyDescent="0.45">
      <c r="A262" s="3">
        <v>45916</v>
      </c>
      <c r="B262" s="14" t="s">
        <v>345</v>
      </c>
      <c r="C262" s="9" t="s">
        <v>246</v>
      </c>
      <c r="D262" s="13" t="s">
        <v>331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45987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247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45987</v>
      </c>
      <c r="AK262" s="3">
        <v>0</v>
      </c>
      <c r="AL262" s="3">
        <v>45978</v>
      </c>
      <c r="AM262" s="3">
        <v>45985</v>
      </c>
      <c r="AN262" s="3">
        <v>45986</v>
      </c>
      <c r="AO262" s="3">
        <v>45986</v>
      </c>
      <c r="AP262" s="3">
        <v>45982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222.85642500000006</v>
      </c>
    </row>
    <row r="263" spans="1:56" ht="27.75" customHeight="1" x14ac:dyDescent="0.45">
      <c r="A263" s="3">
        <v>45916</v>
      </c>
      <c r="B263" s="14" t="s">
        <v>345</v>
      </c>
      <c r="C263" s="9" t="s">
        <v>246</v>
      </c>
      <c r="D263" s="13">
        <v>21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7.75" customHeight="1" x14ac:dyDescent="0.45">
      <c r="A264" s="3">
        <v>45916</v>
      </c>
      <c r="B264" s="14" t="s">
        <v>345</v>
      </c>
      <c r="C264" s="9" t="s">
        <v>246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423.7023388888889</v>
      </c>
    </row>
    <row r="265" spans="1:56" ht="27.75" customHeight="1" x14ac:dyDescent="0.45">
      <c r="A265" s="3">
        <v>45916</v>
      </c>
      <c r="B265" s="14" t="s">
        <v>345</v>
      </c>
      <c r="C265" s="9" t="s">
        <v>246</v>
      </c>
      <c r="D265" s="13" t="s">
        <v>336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247</v>
      </c>
      <c r="AA265" s="8">
        <v>5378.4500000000007</v>
      </c>
      <c r="AB265" s="8">
        <v>0</v>
      </c>
      <c r="AC265" s="8">
        <v>5378.4500000000007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423.7023388888889</v>
      </c>
    </row>
    <row r="266" spans="1:56" ht="27.75" customHeight="1" x14ac:dyDescent="0.45">
      <c r="A266" s="3">
        <v>45916</v>
      </c>
      <c r="B266" s="14" t="s">
        <v>345</v>
      </c>
      <c r="C266" s="9" t="s">
        <v>246</v>
      </c>
      <c r="D266" s="13" t="s">
        <v>337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247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434.7075944444444</v>
      </c>
    </row>
    <row r="267" spans="1:56" ht="27.75" customHeight="1" x14ac:dyDescent="0.45">
      <c r="A267" s="3">
        <v>45916</v>
      </c>
      <c r="B267" s="14" t="s">
        <v>345</v>
      </c>
      <c r="C267" s="9" t="s">
        <v>246</v>
      </c>
      <c r="D267" s="13" t="s">
        <v>333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247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114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445.71285000000012</v>
      </c>
    </row>
    <row r="268" spans="1:56" ht="27.75" customHeight="1" x14ac:dyDescent="0.45">
      <c r="A268" s="3">
        <v>45916</v>
      </c>
      <c r="B268" s="14" t="s">
        <v>345</v>
      </c>
      <c r="C268" s="9" t="s">
        <v>246</v>
      </c>
      <c r="D268" s="13" t="s">
        <v>334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7500</v>
      </c>
      <c r="V268" s="10">
        <v>0</v>
      </c>
      <c r="W268" s="10">
        <v>7500</v>
      </c>
      <c r="X268" s="10">
        <v>0</v>
      </c>
      <c r="Y268" s="10">
        <v>7875</v>
      </c>
      <c r="Z268" s="9" t="s">
        <v>247</v>
      </c>
      <c r="AA268" s="8">
        <v>8486.7750000000015</v>
      </c>
      <c r="AB268" s="8">
        <v>0</v>
      </c>
      <c r="AC268" s="8">
        <v>8486.7750000000015</v>
      </c>
      <c r="AD268" s="8">
        <v>0</v>
      </c>
      <c r="AE268" s="8">
        <v>0</v>
      </c>
      <c r="AF268" s="8">
        <v>0</v>
      </c>
      <c r="AG268" s="1" t="s">
        <v>114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668.56927500000018</v>
      </c>
    </row>
    <row r="269" spans="1:56" ht="27.75" customHeight="1" x14ac:dyDescent="0.45">
      <c r="A269" s="3">
        <v>45916</v>
      </c>
      <c r="B269" s="14" t="s">
        <v>345</v>
      </c>
      <c r="C269" s="9" t="s">
        <v>246</v>
      </c>
      <c r="D269" s="13">
        <v>331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45989</v>
      </c>
      <c r="U269" s="11">
        <v>2500</v>
      </c>
      <c r="V269" s="10">
        <v>0</v>
      </c>
      <c r="W269" s="10">
        <v>2500</v>
      </c>
      <c r="X269" s="10">
        <v>0</v>
      </c>
      <c r="Y269" s="10">
        <v>2625</v>
      </c>
      <c r="Z269" s="9" t="s">
        <v>247</v>
      </c>
      <c r="AA269" s="8">
        <v>2828.9250000000002</v>
      </c>
      <c r="AB269" s="8">
        <v>0</v>
      </c>
      <c r="AC269" s="8">
        <v>2828.9250000000002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45989</v>
      </c>
      <c r="AK269" s="3">
        <v>0</v>
      </c>
      <c r="AL269" s="3">
        <v>45980</v>
      </c>
      <c r="AM269" s="3">
        <v>45987</v>
      </c>
      <c r="AN269" s="3">
        <v>45988</v>
      </c>
      <c r="AO269" s="3">
        <v>45988</v>
      </c>
      <c r="AP269" s="3">
        <v>45984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222.85642500000006</v>
      </c>
    </row>
    <row r="270" spans="1:56" ht="27.75" customHeight="1" x14ac:dyDescent="0.45">
      <c r="A270" s="3">
        <v>45916</v>
      </c>
      <c r="B270" s="14" t="s">
        <v>345</v>
      </c>
      <c r="C270" s="9" t="s">
        <v>246</v>
      </c>
      <c r="D270" s="13" t="s">
        <v>330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108</v>
      </c>
      <c r="T270" s="12">
        <v>45989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247</v>
      </c>
      <c r="AA270" s="8">
        <v>2828.9250000000002</v>
      </c>
      <c r="AB270" s="8">
        <v>2828.9250000000002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74</v>
      </c>
      <c r="AI270" s="1">
        <v>2</v>
      </c>
      <c r="AJ270" s="3">
        <v>45989</v>
      </c>
      <c r="AK270" s="3">
        <v>0</v>
      </c>
      <c r="AL270" s="3">
        <v>45980</v>
      </c>
      <c r="AM270" s="3">
        <v>45987</v>
      </c>
      <c r="AN270" s="3">
        <v>45988</v>
      </c>
      <c r="AO270" s="3">
        <v>45988</v>
      </c>
      <c r="AP270" s="3">
        <v>45984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248</v>
      </c>
      <c r="BD270" s="56">
        <v>0</v>
      </c>
    </row>
    <row r="271" spans="1:56" ht="27.75" customHeight="1" x14ac:dyDescent="0.45">
      <c r="A271" s="3">
        <v>45916</v>
      </c>
      <c r="B271" s="14" t="s">
        <v>345</v>
      </c>
      <c r="C271" s="9" t="s">
        <v>246</v>
      </c>
      <c r="D271" s="13" t="s">
        <v>339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45989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247</v>
      </c>
      <c r="AA271" s="8">
        <v>2828.9250000000002</v>
      </c>
      <c r="AB271" s="8">
        <v>2828.9250000000002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113</v>
      </c>
      <c r="AH271" s="1" t="s">
        <v>74</v>
      </c>
      <c r="AI271" s="1">
        <v>2</v>
      </c>
      <c r="AJ271" s="3">
        <v>45989</v>
      </c>
      <c r="AK271" s="3">
        <v>0</v>
      </c>
      <c r="AL271" s="3">
        <v>45980</v>
      </c>
      <c r="AM271" s="3">
        <v>45987</v>
      </c>
      <c r="AN271" s="3">
        <v>45988</v>
      </c>
      <c r="AO271" s="3">
        <v>45988</v>
      </c>
      <c r="AP271" s="3">
        <v>45984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248</v>
      </c>
      <c r="BD271" s="56">
        <v>0</v>
      </c>
    </row>
    <row r="272" spans="1:56" ht="27.75" customHeight="1" x14ac:dyDescent="0.45">
      <c r="A272" s="3" t="s">
        <v>132</v>
      </c>
      <c r="B272" s="14" t="s">
        <v>132</v>
      </c>
      <c r="C272" s="9" t="s">
        <v>246</v>
      </c>
      <c r="D272" s="13" t="s">
        <v>61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108</v>
      </c>
      <c r="T272" s="12" t="s">
        <v>63</v>
      </c>
      <c r="U272" s="11">
        <v>1267500</v>
      </c>
      <c r="V272" s="10">
        <v>0</v>
      </c>
      <c r="W272" s="10">
        <v>1267500</v>
      </c>
      <c r="X272" s="10">
        <v>0</v>
      </c>
      <c r="Y272" s="10">
        <v>1330875</v>
      </c>
      <c r="Z272" s="9" t="s">
        <v>247</v>
      </c>
      <c r="AA272" s="8">
        <v>1434264.9750000001</v>
      </c>
      <c r="AB272" s="8">
        <v>0</v>
      </c>
      <c r="AC272" s="8">
        <v>1434264.9750000001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74</v>
      </c>
      <c r="AI272" s="1">
        <v>2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248</v>
      </c>
      <c r="BD272" s="56">
        <v>112988.20747500002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20</v>
      </c>
      <c r="F273" s="9">
        <v>38</v>
      </c>
      <c r="G273" s="9">
        <v>0</v>
      </c>
      <c r="H273" s="9">
        <v>0</v>
      </c>
      <c r="I273" s="9">
        <v>82</v>
      </c>
      <c r="J273" s="9" t="s">
        <v>78</v>
      </c>
      <c r="K273" s="9">
        <v>2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247</v>
      </c>
      <c r="AA273" s="8">
        <v>1806363.3779950002</v>
      </c>
      <c r="AB273" s="8">
        <v>36867.297995000001</v>
      </c>
      <c r="AC273" s="8">
        <v>1769496.0800000003</v>
      </c>
      <c r="AD273" s="8">
        <v>0</v>
      </c>
      <c r="AE273" s="8">
        <v>0</v>
      </c>
      <c r="AF273" s="8" t="s">
        <v>58</v>
      </c>
      <c r="AG273" s="1" t="s">
        <v>114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249</v>
      </c>
      <c r="BD273" s="56">
        <v>0</v>
      </c>
    </row>
    <row r="274" spans="1:56" ht="27.75" customHeight="1" x14ac:dyDescent="0.45">
      <c r="A274" s="3">
        <v>45919</v>
      </c>
      <c r="B274" s="14" t="s">
        <v>371</v>
      </c>
      <c r="C274" s="9" t="s">
        <v>136</v>
      </c>
      <c r="D274" s="13" t="s">
        <v>281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188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45961</v>
      </c>
      <c r="U274" s="11">
        <v>208</v>
      </c>
      <c r="V274" s="10">
        <v>0</v>
      </c>
      <c r="W274" s="10">
        <v>208</v>
      </c>
      <c r="X274" s="10">
        <v>0</v>
      </c>
      <c r="Y274" s="10">
        <v>218.4</v>
      </c>
      <c r="Z274" s="9" t="s">
        <v>81</v>
      </c>
      <c r="AA274" s="8">
        <v>217.93200000000002</v>
      </c>
      <c r="AB274" s="8">
        <v>0</v>
      </c>
      <c r="AC274" s="8">
        <v>217.93200000000002</v>
      </c>
      <c r="AD274" s="8">
        <v>0</v>
      </c>
      <c r="AE274" s="8">
        <v>0</v>
      </c>
      <c r="AF274" s="8" t="s">
        <v>202</v>
      </c>
      <c r="AG274" s="1" t="s">
        <v>114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347</v>
      </c>
      <c r="AZ274" s="2">
        <v>0</v>
      </c>
      <c r="BA274" s="2">
        <v>0</v>
      </c>
      <c r="BB274" s="2">
        <v>0</v>
      </c>
      <c r="BC274" s="1" t="s">
        <v>101</v>
      </c>
      <c r="BD274" s="56">
        <v>16.65969066666667</v>
      </c>
    </row>
    <row r="275" spans="1:56" ht="27.75" customHeight="1" x14ac:dyDescent="0.45">
      <c r="A275" s="3">
        <v>45951</v>
      </c>
      <c r="B275" s="14" t="s">
        <v>126</v>
      </c>
      <c r="C275" s="9" t="s">
        <v>136</v>
      </c>
      <c r="D275" s="13" t="s">
        <v>281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188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45961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81</v>
      </c>
      <c r="AA275" s="8">
        <v>10477.5</v>
      </c>
      <c r="AB275" s="8">
        <v>0</v>
      </c>
      <c r="AC275" s="8">
        <v>10477.5</v>
      </c>
      <c r="AD275" s="8">
        <v>0</v>
      </c>
      <c r="AE275" s="8">
        <v>0</v>
      </c>
      <c r="AF275" s="8" t="s">
        <v>202</v>
      </c>
      <c r="AG275" s="1" t="s">
        <v>114</v>
      </c>
      <c r="AH275" s="1" t="s">
        <v>74</v>
      </c>
      <c r="AI275" s="1">
        <v>2</v>
      </c>
      <c r="AJ275" s="3">
        <v>45961</v>
      </c>
      <c r="AK275" s="3">
        <v>0</v>
      </c>
      <c r="AL275" s="3">
        <v>45952</v>
      </c>
      <c r="AM275" s="3">
        <v>45959</v>
      </c>
      <c r="AN275" s="3">
        <v>45960</v>
      </c>
      <c r="AO275" s="3">
        <v>45960</v>
      </c>
      <c r="AP275" s="3">
        <v>45956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800.9466666666666</v>
      </c>
    </row>
    <row r="276" spans="1:56" ht="27.75" customHeight="1" x14ac:dyDescent="0.45">
      <c r="A276" s="3">
        <v>45919</v>
      </c>
      <c r="B276" s="14" t="s">
        <v>372</v>
      </c>
      <c r="C276" s="9" t="s">
        <v>136</v>
      </c>
      <c r="D276" s="13" t="s">
        <v>350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188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45961</v>
      </c>
      <c r="U276" s="11">
        <v>6826</v>
      </c>
      <c r="V276" s="10">
        <v>6826</v>
      </c>
      <c r="W276" s="10">
        <v>0</v>
      </c>
      <c r="X276" s="10">
        <v>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202</v>
      </c>
      <c r="AG276" s="1" t="s">
        <v>114</v>
      </c>
      <c r="AH276" s="1" t="s">
        <v>74</v>
      </c>
      <c r="AI276" s="1">
        <v>2</v>
      </c>
      <c r="AJ276" s="3">
        <v>45961</v>
      </c>
      <c r="AK276" s="3">
        <v>0</v>
      </c>
      <c r="AL276" s="3">
        <v>45952</v>
      </c>
      <c r="AM276" s="3">
        <v>45959</v>
      </c>
      <c r="AN276" s="3">
        <v>45960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351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7.75" customHeight="1" x14ac:dyDescent="0.45">
      <c r="A277" s="3">
        <v>45951</v>
      </c>
      <c r="B277" s="14" t="s">
        <v>126</v>
      </c>
      <c r="C277" s="9" t="s">
        <v>136</v>
      </c>
      <c r="D277" s="13" t="s">
        <v>350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90000</v>
      </c>
      <c r="V277" s="10">
        <v>0</v>
      </c>
      <c r="W277" s="10">
        <v>90000</v>
      </c>
      <c r="X277" s="10">
        <v>0</v>
      </c>
      <c r="Y277" s="10">
        <v>94500</v>
      </c>
      <c r="Z277" s="9" t="s">
        <v>81</v>
      </c>
      <c r="AA277" s="8">
        <v>94297.500000000015</v>
      </c>
      <c r="AB277" s="8">
        <v>73046</v>
      </c>
      <c r="AC277" s="8">
        <v>21251.500000000015</v>
      </c>
      <c r="AD277" s="8">
        <v>0</v>
      </c>
      <c r="AE277" s="8">
        <v>0</v>
      </c>
      <c r="AF277" s="8" t="s">
        <v>202</v>
      </c>
      <c r="AG277" s="1" t="s">
        <v>115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1624.5591111111121</v>
      </c>
    </row>
    <row r="278" spans="1:56" ht="27.75" customHeight="1" x14ac:dyDescent="0.45">
      <c r="A278" s="3">
        <v>45919</v>
      </c>
      <c r="B278" s="14" t="s">
        <v>373</v>
      </c>
      <c r="C278" s="9" t="s">
        <v>136</v>
      </c>
      <c r="D278" s="13" t="s">
        <v>244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188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45961</v>
      </c>
      <c r="U278" s="11">
        <v>1374</v>
      </c>
      <c r="V278" s="10">
        <v>0</v>
      </c>
      <c r="W278" s="10">
        <v>1374</v>
      </c>
      <c r="X278" s="10">
        <v>0</v>
      </c>
      <c r="Y278" s="10">
        <v>1442.7</v>
      </c>
      <c r="Z278" s="9" t="s">
        <v>81</v>
      </c>
      <c r="AA278" s="8">
        <v>1439.6085000000003</v>
      </c>
      <c r="AB278" s="8">
        <v>0</v>
      </c>
      <c r="AC278" s="8">
        <v>1439.6085000000003</v>
      </c>
      <c r="AD278" s="8">
        <v>0</v>
      </c>
      <c r="AE278" s="8">
        <v>0</v>
      </c>
      <c r="AF278" s="8" t="s">
        <v>202</v>
      </c>
      <c r="AG278" s="1" t="s">
        <v>115</v>
      </c>
      <c r="AH278" s="1" t="s">
        <v>74</v>
      </c>
      <c r="AI278" s="1">
        <v>2</v>
      </c>
      <c r="AJ278" s="3">
        <v>45961</v>
      </c>
      <c r="AK278" s="3">
        <v>0</v>
      </c>
      <c r="AL278" s="3">
        <v>45952</v>
      </c>
      <c r="AM278" s="3">
        <v>45959</v>
      </c>
      <c r="AN278" s="3">
        <v>45960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352</v>
      </c>
      <c r="AZ278" s="2">
        <v>0</v>
      </c>
      <c r="BA278" s="2">
        <v>0</v>
      </c>
      <c r="BB278" s="2">
        <v>0</v>
      </c>
      <c r="BC278" s="1" t="s">
        <v>101</v>
      </c>
      <c r="BD278" s="56">
        <v>110.05007200000003</v>
      </c>
    </row>
    <row r="279" spans="1:56" ht="27.75" customHeight="1" x14ac:dyDescent="0.45">
      <c r="A279" s="3">
        <v>45951</v>
      </c>
      <c r="B279" s="14" t="s">
        <v>126</v>
      </c>
      <c r="C279" s="9" t="s">
        <v>136</v>
      </c>
      <c r="D279" s="13" t="s">
        <v>244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188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45961</v>
      </c>
      <c r="U279" s="11">
        <v>90000</v>
      </c>
      <c r="V279" s="10">
        <v>0</v>
      </c>
      <c r="W279" s="10">
        <v>90000</v>
      </c>
      <c r="X279" s="10">
        <v>0</v>
      </c>
      <c r="Y279" s="10">
        <v>94500</v>
      </c>
      <c r="Z279" s="9" t="s">
        <v>81</v>
      </c>
      <c r="AA279" s="8">
        <v>94297.500000000015</v>
      </c>
      <c r="AB279" s="8">
        <v>0</v>
      </c>
      <c r="AC279" s="8">
        <v>94297.500000000015</v>
      </c>
      <c r="AD279" s="8">
        <v>0</v>
      </c>
      <c r="AE279" s="8">
        <v>0</v>
      </c>
      <c r="AF279" s="8" t="s">
        <v>202</v>
      </c>
      <c r="AG279" s="1" t="s">
        <v>61</v>
      </c>
      <c r="AH279" s="1" t="s">
        <v>74</v>
      </c>
      <c r="AI279" s="1">
        <v>2</v>
      </c>
      <c r="AJ279" s="3">
        <v>45961</v>
      </c>
      <c r="AK279" s="3">
        <v>0</v>
      </c>
      <c r="AL279" s="3">
        <v>45952</v>
      </c>
      <c r="AM279" s="3">
        <v>45959</v>
      </c>
      <c r="AN279" s="3">
        <v>45960</v>
      </c>
      <c r="AO279" s="3">
        <v>45960</v>
      </c>
      <c r="AP279" s="3">
        <v>45956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7208.5200000000013</v>
      </c>
    </row>
    <row r="280" spans="1:56" ht="27.75" customHeight="1" x14ac:dyDescent="0.45">
      <c r="A280" s="3">
        <v>45941</v>
      </c>
      <c r="B280" s="14" t="s">
        <v>555</v>
      </c>
      <c r="C280" s="9" t="s">
        <v>73</v>
      </c>
      <c r="D280" s="13" t="s">
        <v>556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300</v>
      </c>
      <c r="T280" s="12">
        <v>45954</v>
      </c>
      <c r="U280" s="11">
        <v>5000</v>
      </c>
      <c r="V280" s="10">
        <v>0</v>
      </c>
      <c r="W280" s="10">
        <v>5000</v>
      </c>
      <c r="X280" s="10">
        <v>5400</v>
      </c>
      <c r="Y280" s="10">
        <v>0</v>
      </c>
      <c r="Z280" s="9" t="s">
        <v>81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74</v>
      </c>
      <c r="AI280" s="1">
        <v>2</v>
      </c>
      <c r="AJ280" s="3">
        <v>45954</v>
      </c>
      <c r="AK280" s="3">
        <v>0</v>
      </c>
      <c r="AL280" s="3">
        <v>45945</v>
      </c>
      <c r="AM280" s="3">
        <v>45952</v>
      </c>
      <c r="AN280" s="3">
        <v>45953</v>
      </c>
      <c r="AO280" s="3">
        <v>45953</v>
      </c>
      <c r="AP280" s="3">
        <v>45949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7.75" customHeight="1" x14ac:dyDescent="0.45">
      <c r="A281" s="3">
        <v>45941</v>
      </c>
      <c r="B281" s="14" t="s">
        <v>555</v>
      </c>
      <c r="C281" s="9" t="s">
        <v>73</v>
      </c>
      <c r="D281" s="13" t="s">
        <v>557</v>
      </c>
      <c r="E281" s="9">
        <v>20</v>
      </c>
      <c r="F281" s="9">
        <v>32</v>
      </c>
      <c r="G281" s="9" t="s">
        <v>60</v>
      </c>
      <c r="H281" s="9">
        <v>0</v>
      </c>
      <c r="I281" s="9">
        <v>72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300</v>
      </c>
      <c r="T281" s="12">
        <v>45954</v>
      </c>
      <c r="U281" s="11">
        <v>10000</v>
      </c>
      <c r="V281" s="10">
        <v>10000</v>
      </c>
      <c r="W281" s="10">
        <v>0</v>
      </c>
      <c r="X281" s="10">
        <v>10500</v>
      </c>
      <c r="Y281" s="10">
        <v>0</v>
      </c>
      <c r="Z281" s="9" t="s">
        <v>81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45954</v>
      </c>
      <c r="AK281" s="3">
        <v>0</v>
      </c>
      <c r="AL281" s="3">
        <v>45945</v>
      </c>
      <c r="AM281" s="3">
        <v>45952</v>
      </c>
      <c r="AN281" s="3">
        <v>45953</v>
      </c>
      <c r="AO281" s="3">
        <v>45953</v>
      </c>
      <c r="AP281" s="3">
        <v>45949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132</v>
      </c>
      <c r="B282" s="14" t="s">
        <v>132</v>
      </c>
      <c r="C282" s="9" t="s">
        <v>136</v>
      </c>
      <c r="D282" s="13" t="s">
        <v>61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188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 t="s">
        <v>63</v>
      </c>
      <c r="U282" s="11">
        <v>290000</v>
      </c>
      <c r="V282" s="10">
        <v>0</v>
      </c>
      <c r="W282" s="10">
        <v>290000</v>
      </c>
      <c r="X282" s="10">
        <v>0</v>
      </c>
      <c r="Y282" s="10">
        <v>304500</v>
      </c>
      <c r="Z282" s="9" t="s">
        <v>81</v>
      </c>
      <c r="AA282" s="8">
        <v>303847.5</v>
      </c>
      <c r="AB282" s="8">
        <v>0</v>
      </c>
      <c r="AC282" s="8">
        <v>303847.5</v>
      </c>
      <c r="AD282" s="8">
        <v>0</v>
      </c>
      <c r="AE282" s="8">
        <v>0</v>
      </c>
      <c r="AF282" s="8" t="s">
        <v>202</v>
      </c>
      <c r="AG282" s="1" t="s">
        <v>113</v>
      </c>
      <c r="AH282" s="1" t="s">
        <v>74</v>
      </c>
      <c r="AI282" s="1">
        <v>2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23227.453333333331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20</v>
      </c>
      <c r="F283" s="9">
        <v>37</v>
      </c>
      <c r="G283" s="9">
        <v>0</v>
      </c>
      <c r="H283" s="9">
        <v>0</v>
      </c>
      <c r="I283" s="9">
        <v>80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81</v>
      </c>
      <c r="AA283" s="8">
        <v>504577.5405</v>
      </c>
      <c r="AB283" s="8">
        <v>73046</v>
      </c>
      <c r="AC283" s="8">
        <v>431531.5405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45948</v>
      </c>
      <c r="B284" s="14" t="s">
        <v>618</v>
      </c>
      <c r="C284" s="9" t="s">
        <v>311</v>
      </c>
      <c r="D284" s="13" t="s">
        <v>59</v>
      </c>
      <c r="E284" s="9">
        <v>21</v>
      </c>
      <c r="F284" s="9">
        <v>38</v>
      </c>
      <c r="G284" s="9" t="s">
        <v>60</v>
      </c>
      <c r="H284" s="9">
        <v>0</v>
      </c>
      <c r="I284" s="9">
        <v>69</v>
      </c>
      <c r="J284" s="9" t="s">
        <v>57</v>
      </c>
      <c r="K284" s="9">
        <v>5</v>
      </c>
      <c r="L284" s="9" t="s">
        <v>91</v>
      </c>
      <c r="M284" s="10">
        <v>22</v>
      </c>
      <c r="N284" s="9">
        <v>41</v>
      </c>
      <c r="O284" s="9">
        <v>40</v>
      </c>
      <c r="P284" s="10">
        <v>0</v>
      </c>
      <c r="Q284" s="10">
        <v>0</v>
      </c>
      <c r="R284" s="10">
        <v>0</v>
      </c>
      <c r="S284" s="9" t="s">
        <v>71</v>
      </c>
      <c r="T284" s="12">
        <v>45952</v>
      </c>
      <c r="U284" s="11">
        <v>10000</v>
      </c>
      <c r="V284" s="10">
        <v>10000</v>
      </c>
      <c r="W284" s="10">
        <v>0</v>
      </c>
      <c r="X284" s="10">
        <v>0</v>
      </c>
      <c r="Y284" s="10">
        <v>0</v>
      </c>
      <c r="Z284" s="9" t="s">
        <v>127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264</v>
      </c>
      <c r="AI284" s="1">
        <v>2</v>
      </c>
      <c r="AJ284" s="3">
        <v>45952</v>
      </c>
      <c r="AK284" s="3">
        <v>0</v>
      </c>
      <c r="AL284" s="3">
        <v>0</v>
      </c>
      <c r="AM284" s="3">
        <v>0</v>
      </c>
      <c r="AN284" s="3">
        <v>0</v>
      </c>
      <c r="AO284" s="3">
        <v>45950</v>
      </c>
      <c r="AP284" s="3">
        <v>45947</v>
      </c>
      <c r="AQ284" s="3">
        <v>45951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102</v>
      </c>
      <c r="BD284" s="56">
        <v>0</v>
      </c>
    </row>
    <row r="285" spans="1:56" ht="27.75" customHeight="1" x14ac:dyDescent="0.45">
      <c r="A285" s="3">
        <v>45948</v>
      </c>
      <c r="B285" s="14" t="s">
        <v>618</v>
      </c>
      <c r="C285" s="9" t="s">
        <v>311</v>
      </c>
      <c r="D285" s="13" t="s">
        <v>59</v>
      </c>
      <c r="E285" s="9">
        <v>21</v>
      </c>
      <c r="F285" s="9">
        <v>38</v>
      </c>
      <c r="G285" s="9" t="s">
        <v>60</v>
      </c>
      <c r="H285" s="9">
        <v>0</v>
      </c>
      <c r="I285" s="9">
        <v>69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45952</v>
      </c>
      <c r="U285" s="11">
        <v>5000</v>
      </c>
      <c r="V285" s="10">
        <v>5000</v>
      </c>
      <c r="W285" s="10">
        <v>0</v>
      </c>
      <c r="X285" s="10">
        <v>0</v>
      </c>
      <c r="Y285" s="10">
        <v>0</v>
      </c>
      <c r="Z285" s="9" t="s">
        <v>127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77</v>
      </c>
      <c r="AI285" s="1">
        <v>1</v>
      </c>
      <c r="AJ285" s="3">
        <v>45952</v>
      </c>
      <c r="AK285" s="3">
        <v>0</v>
      </c>
      <c r="AL285" s="3">
        <v>0</v>
      </c>
      <c r="AM285" s="3">
        <v>0</v>
      </c>
      <c r="AN285" s="3">
        <v>0</v>
      </c>
      <c r="AO285" s="3">
        <v>45951</v>
      </c>
      <c r="AP285" s="3">
        <v>45947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102</v>
      </c>
      <c r="BD285" s="56">
        <v>0</v>
      </c>
    </row>
    <row r="286" spans="1:56" ht="27.75" customHeight="1" x14ac:dyDescent="0.45">
      <c r="A286" s="3">
        <v>45948</v>
      </c>
      <c r="B286" s="14" t="s">
        <v>126</v>
      </c>
      <c r="C286" s="9" t="s">
        <v>619</v>
      </c>
      <c r="D286" s="13" t="s">
        <v>59</v>
      </c>
      <c r="E286" s="9">
        <v>21</v>
      </c>
      <c r="F286" s="9">
        <v>40</v>
      </c>
      <c r="G286" s="9" t="s">
        <v>60</v>
      </c>
      <c r="H286" s="9">
        <v>0</v>
      </c>
      <c r="I286" s="9">
        <v>73</v>
      </c>
      <c r="J286" s="9" t="s">
        <v>57</v>
      </c>
      <c r="K286" s="9">
        <v>5</v>
      </c>
      <c r="L286" s="9" t="s">
        <v>91</v>
      </c>
      <c r="M286" s="10">
        <v>22</v>
      </c>
      <c r="N286" s="9">
        <v>42</v>
      </c>
      <c r="O286" s="9">
        <v>40</v>
      </c>
      <c r="P286" s="10">
        <v>0</v>
      </c>
      <c r="Q286" s="10">
        <v>0</v>
      </c>
      <c r="R286" s="10">
        <v>0</v>
      </c>
      <c r="S286" s="9" t="s">
        <v>71</v>
      </c>
      <c r="T286" s="12">
        <v>45952</v>
      </c>
      <c r="U286" s="11">
        <v>1500</v>
      </c>
      <c r="V286" s="10">
        <v>1500</v>
      </c>
      <c r="W286" s="10">
        <v>0</v>
      </c>
      <c r="X286" s="10">
        <v>0</v>
      </c>
      <c r="Y286" s="10">
        <v>0</v>
      </c>
      <c r="Z286" s="9" t="s">
        <v>127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113</v>
      </c>
      <c r="AH286" s="1" t="s">
        <v>264</v>
      </c>
      <c r="AI286" s="1">
        <v>2</v>
      </c>
      <c r="AJ286" s="3">
        <v>45952</v>
      </c>
      <c r="AK286" s="3">
        <v>0</v>
      </c>
      <c r="AL286" s="3">
        <v>0</v>
      </c>
      <c r="AM286" s="3">
        <v>0</v>
      </c>
      <c r="AN286" s="3">
        <v>0</v>
      </c>
      <c r="AO286" s="3">
        <v>45950</v>
      </c>
      <c r="AP286" s="3">
        <v>45947</v>
      </c>
      <c r="AQ286" s="3">
        <v>45951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102</v>
      </c>
      <c r="BD286" s="56">
        <v>0</v>
      </c>
    </row>
    <row r="287" spans="1:56" ht="27.75" customHeight="1" x14ac:dyDescent="0.45">
      <c r="A287" s="3">
        <v>45945</v>
      </c>
      <c r="B287" s="14" t="s">
        <v>580</v>
      </c>
      <c r="C287" s="9" t="s">
        <v>196</v>
      </c>
      <c r="D287" s="13" t="s">
        <v>567</v>
      </c>
      <c r="E287" s="9">
        <v>21</v>
      </c>
      <c r="F287" s="9">
        <v>34</v>
      </c>
      <c r="G287" s="9" t="s">
        <v>60</v>
      </c>
      <c r="H287" s="9">
        <v>0</v>
      </c>
      <c r="I287" s="9">
        <v>60</v>
      </c>
      <c r="J287" s="9" t="s">
        <v>57</v>
      </c>
      <c r="K287" s="9">
        <v>5</v>
      </c>
      <c r="L287" s="9" t="s">
        <v>91</v>
      </c>
      <c r="M287" s="10">
        <v>22</v>
      </c>
      <c r="N287" s="9">
        <v>36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45953</v>
      </c>
      <c r="U287" s="11">
        <v>20000</v>
      </c>
      <c r="V287" s="10">
        <v>20000</v>
      </c>
      <c r="W287" s="10">
        <v>0</v>
      </c>
      <c r="X287" s="10">
        <v>20968</v>
      </c>
      <c r="Y287" s="10">
        <v>0</v>
      </c>
      <c r="Z287" s="9" t="s">
        <v>127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72</v>
      </c>
      <c r="AI287" s="1">
        <v>3</v>
      </c>
      <c r="AJ287" s="3">
        <v>45953</v>
      </c>
      <c r="AK287" s="3">
        <v>0</v>
      </c>
      <c r="AL287" s="3">
        <v>45943</v>
      </c>
      <c r="AM287" s="3">
        <v>45950</v>
      </c>
      <c r="AN287" s="3">
        <v>45951</v>
      </c>
      <c r="AO287" s="3">
        <v>45951</v>
      </c>
      <c r="AP287" s="3">
        <v>45948</v>
      </c>
      <c r="AQ287" s="3">
        <v>45952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102</v>
      </c>
      <c r="BD287" s="56">
        <v>0</v>
      </c>
    </row>
    <row r="288" spans="1:56" ht="27.75" customHeight="1" x14ac:dyDescent="0.45">
      <c r="A288" s="3" t="s">
        <v>94</v>
      </c>
      <c r="B288" s="14">
        <v>0</v>
      </c>
      <c r="C288" s="9">
        <v>0</v>
      </c>
      <c r="D288" s="13">
        <v>0</v>
      </c>
      <c r="E288" s="9">
        <v>21</v>
      </c>
      <c r="F288" s="9">
        <v>37</v>
      </c>
      <c r="G288" s="9" t="s">
        <v>60</v>
      </c>
      <c r="H288" s="9">
        <v>0</v>
      </c>
      <c r="I288" s="9">
        <v>67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127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 t="s">
        <v>58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0</v>
      </c>
    </row>
    <row r="289" spans="1:56" ht="27.75" customHeight="1" x14ac:dyDescent="0.45">
      <c r="A289" s="3">
        <v>45933</v>
      </c>
      <c r="B289" s="14" t="s">
        <v>488</v>
      </c>
      <c r="C289" s="9" t="s">
        <v>456</v>
      </c>
      <c r="D289" s="13" t="s">
        <v>457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45960</v>
      </c>
      <c r="U289" s="11">
        <v>5000</v>
      </c>
      <c r="V289" s="10">
        <v>4737</v>
      </c>
      <c r="W289" s="10">
        <v>263</v>
      </c>
      <c r="X289" s="10">
        <v>5200</v>
      </c>
      <c r="Y289" s="10">
        <v>0</v>
      </c>
      <c r="Z289" s="9" t="s">
        <v>118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45960</v>
      </c>
      <c r="AK289" s="3">
        <v>45956</v>
      </c>
      <c r="AL289" s="3">
        <v>45950</v>
      </c>
      <c r="AM289" s="3">
        <v>45957</v>
      </c>
      <c r="AN289" s="3">
        <v>45958</v>
      </c>
      <c r="AO289" s="3">
        <v>45958</v>
      </c>
      <c r="AP289" s="3">
        <v>45955</v>
      </c>
      <c r="AQ289" s="3">
        <v>45959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 t="s">
        <v>129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7.75" customHeight="1" x14ac:dyDescent="0.45">
      <c r="A290" s="3">
        <v>45933</v>
      </c>
      <c r="B290" s="14" t="s">
        <v>511</v>
      </c>
      <c r="C290" s="9" t="s">
        <v>79</v>
      </c>
      <c r="D290" s="13" t="s">
        <v>490</v>
      </c>
      <c r="E290" s="9">
        <v>21</v>
      </c>
      <c r="F290" s="9">
        <v>38</v>
      </c>
      <c r="G290" s="9" t="s">
        <v>60</v>
      </c>
      <c r="H290" s="9" t="s">
        <v>76</v>
      </c>
      <c r="I290" s="9">
        <v>102</v>
      </c>
      <c r="J290" s="9" t="s">
        <v>57</v>
      </c>
      <c r="K290" s="9">
        <v>5</v>
      </c>
      <c r="L290" s="9" t="s">
        <v>90</v>
      </c>
      <c r="M290" s="10">
        <v>22</v>
      </c>
      <c r="N290" s="9">
        <v>40</v>
      </c>
      <c r="O290" s="9">
        <v>40</v>
      </c>
      <c r="P290" s="10">
        <v>65.13122457599998</v>
      </c>
      <c r="Q290" s="10">
        <v>0</v>
      </c>
      <c r="R290" s="10">
        <v>65.13122457599998</v>
      </c>
      <c r="S290" s="9" t="s">
        <v>67</v>
      </c>
      <c r="T290" s="12">
        <v>45962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118</v>
      </c>
      <c r="AA290" s="8">
        <v>3310.89</v>
      </c>
      <c r="AB290" s="8">
        <v>3310.89</v>
      </c>
      <c r="AC290" s="8">
        <v>0</v>
      </c>
      <c r="AD290" s="8">
        <v>3310.89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>
        <v>45962</v>
      </c>
      <c r="AK290" s="3">
        <v>45958</v>
      </c>
      <c r="AL290" s="3">
        <v>45952</v>
      </c>
      <c r="AM290" s="3">
        <v>45959</v>
      </c>
      <c r="AN290" s="3">
        <v>45960</v>
      </c>
      <c r="AO290" s="3">
        <v>45960</v>
      </c>
      <c r="AP290" s="3">
        <v>45957</v>
      </c>
      <c r="AQ290" s="3">
        <v>45961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7.75" customHeight="1" x14ac:dyDescent="0.45">
      <c r="A291" s="3" t="s">
        <v>132</v>
      </c>
      <c r="B291" s="14" t="s">
        <v>132</v>
      </c>
      <c r="C291" s="9" t="s">
        <v>109</v>
      </c>
      <c r="D291" s="13" t="s">
        <v>61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 t="s">
        <v>63</v>
      </c>
      <c r="U291" s="11">
        <v>115000</v>
      </c>
      <c r="V291" s="10">
        <v>0</v>
      </c>
      <c r="W291" s="10">
        <v>115000</v>
      </c>
      <c r="X291" s="10">
        <v>0</v>
      </c>
      <c r="Y291" s="10">
        <v>120750</v>
      </c>
      <c r="Z291" s="9" t="s">
        <v>118</v>
      </c>
      <c r="AA291" s="8">
        <v>123704.35</v>
      </c>
      <c r="AB291" s="8">
        <v>123704.35</v>
      </c>
      <c r="AC291" s="8">
        <v>0</v>
      </c>
      <c r="AD291" s="8">
        <v>123704.35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7.75" customHeight="1" x14ac:dyDescent="0.45">
      <c r="A292" s="3">
        <v>45631</v>
      </c>
      <c r="B292" s="14" t="s">
        <v>195</v>
      </c>
      <c r="C292" s="9" t="s">
        <v>107</v>
      </c>
      <c r="D292" s="13" t="s">
        <v>141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108</v>
      </c>
      <c r="T292" s="12" t="s">
        <v>63</v>
      </c>
      <c r="U292" s="11">
        <v>16000</v>
      </c>
      <c r="V292" s="10">
        <v>0</v>
      </c>
      <c r="W292" s="10">
        <v>16000</v>
      </c>
      <c r="X292" s="10">
        <v>0</v>
      </c>
      <c r="Y292" s="10">
        <v>16800</v>
      </c>
      <c r="Z292" s="9" t="s">
        <v>118</v>
      </c>
      <c r="AA292" s="8">
        <v>17211.04</v>
      </c>
      <c r="AB292" s="8">
        <v>17211.04</v>
      </c>
      <c r="AC292" s="8">
        <v>0</v>
      </c>
      <c r="AD292" s="8">
        <v>17211.04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207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7.75" customHeight="1" x14ac:dyDescent="0.45">
      <c r="A293" s="3">
        <v>45631</v>
      </c>
      <c r="B293" s="14" t="s">
        <v>194</v>
      </c>
      <c r="C293" s="9" t="s">
        <v>107</v>
      </c>
      <c r="D293" s="13" t="s">
        <v>141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108</v>
      </c>
      <c r="T293" s="12" t="s">
        <v>63</v>
      </c>
      <c r="U293" s="11">
        <v>9000</v>
      </c>
      <c r="V293" s="10">
        <v>0</v>
      </c>
      <c r="W293" s="10">
        <v>9000</v>
      </c>
      <c r="X293" s="10">
        <v>0</v>
      </c>
      <c r="Y293" s="10">
        <v>9450</v>
      </c>
      <c r="Z293" s="9" t="s">
        <v>118</v>
      </c>
      <c r="AA293" s="8">
        <v>9681.2100000000009</v>
      </c>
      <c r="AB293" s="8">
        <v>9681.2100000000009</v>
      </c>
      <c r="AC293" s="8">
        <v>0</v>
      </c>
      <c r="AD293" s="8">
        <v>9681.2100000000009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 t="s">
        <v>206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7.75" customHeight="1" x14ac:dyDescent="0.45">
      <c r="A294" s="3">
        <v>45896</v>
      </c>
      <c r="B294" s="14" t="s">
        <v>293</v>
      </c>
      <c r="C294" s="9" t="s">
        <v>105</v>
      </c>
      <c r="D294" s="13" t="s">
        <v>294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7.75" customHeight="1" x14ac:dyDescent="0.45">
      <c r="A295" s="3">
        <v>45896</v>
      </c>
      <c r="B295" s="14" t="s">
        <v>295</v>
      </c>
      <c r="C295" s="9" t="s">
        <v>105</v>
      </c>
      <c r="D295" s="13" t="s">
        <v>265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67</v>
      </c>
      <c r="T295" s="12" t="s">
        <v>63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118</v>
      </c>
      <c r="AA295" s="8">
        <v>5518.15</v>
      </c>
      <c r="AB295" s="8">
        <v>5518.15</v>
      </c>
      <c r="AC295" s="8">
        <v>0</v>
      </c>
      <c r="AD295" s="8">
        <v>5518.15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7.75" customHeight="1" x14ac:dyDescent="0.45">
      <c r="A296" s="3">
        <v>45896</v>
      </c>
      <c r="B296" s="14" t="s">
        <v>296</v>
      </c>
      <c r="C296" s="9" t="s">
        <v>105</v>
      </c>
      <c r="D296" s="13" t="s">
        <v>297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7.75" customHeight="1" x14ac:dyDescent="0.45">
      <c r="A297" s="3">
        <v>45911</v>
      </c>
      <c r="B297" s="14" t="s">
        <v>320</v>
      </c>
      <c r="C297" s="9" t="s">
        <v>105</v>
      </c>
      <c r="D297" s="13" t="s">
        <v>321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118</v>
      </c>
      <c r="AA297" s="8">
        <v>3310.89</v>
      </c>
      <c r="AB297" s="8">
        <v>3310.89</v>
      </c>
      <c r="AC297" s="8">
        <v>0</v>
      </c>
      <c r="AD297" s="8">
        <v>3310.89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7.75" customHeight="1" x14ac:dyDescent="0.45">
      <c r="A298" s="3" t="s">
        <v>132</v>
      </c>
      <c r="B298" s="14" t="s">
        <v>132</v>
      </c>
      <c r="C298" s="9" t="s">
        <v>107</v>
      </c>
      <c r="D298" s="13" t="s">
        <v>141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108</v>
      </c>
      <c r="T298" s="12" t="s">
        <v>63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118</v>
      </c>
      <c r="AA298" s="8">
        <v>10756.900000000001</v>
      </c>
      <c r="AB298" s="8">
        <v>10756.900000000001</v>
      </c>
      <c r="AC298" s="8">
        <v>0</v>
      </c>
      <c r="AD298" s="8">
        <v>10756.900000000001</v>
      </c>
      <c r="AE298" s="8">
        <v>0</v>
      </c>
      <c r="AF298" s="8">
        <v>0</v>
      </c>
      <c r="AG298" s="1" t="s">
        <v>114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7.75" customHeight="1" x14ac:dyDescent="0.45">
      <c r="A299" s="3">
        <v>45854</v>
      </c>
      <c r="B299" s="14" t="s">
        <v>257</v>
      </c>
      <c r="C299" s="9" t="s">
        <v>79</v>
      </c>
      <c r="D299" s="13" t="s">
        <v>258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118</v>
      </c>
      <c r="AA299" s="8">
        <v>3310.89</v>
      </c>
      <c r="AB299" s="8">
        <v>3310.89</v>
      </c>
      <c r="AC299" s="8">
        <v>0</v>
      </c>
      <c r="AD299" s="8">
        <v>0</v>
      </c>
      <c r="AE299" s="8">
        <v>3310.89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7.75" customHeight="1" x14ac:dyDescent="0.45">
      <c r="A300" s="3">
        <v>45826</v>
      </c>
      <c r="B300" s="14" t="s">
        <v>250</v>
      </c>
      <c r="C300" s="9" t="s">
        <v>105</v>
      </c>
      <c r="D300" s="13" t="s">
        <v>238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163.47937368575995</v>
      </c>
      <c r="Q300" s="10">
        <v>0</v>
      </c>
      <c r="R300" s="10">
        <v>163.47937368575995</v>
      </c>
      <c r="S300" s="9" t="s">
        <v>67</v>
      </c>
      <c r="T300" s="12" t="s">
        <v>63</v>
      </c>
      <c r="U300" s="11">
        <v>8000</v>
      </c>
      <c r="V300" s="10">
        <v>470</v>
      </c>
      <c r="W300" s="10">
        <v>7530</v>
      </c>
      <c r="X300" s="10">
        <v>0</v>
      </c>
      <c r="Y300" s="10">
        <v>7906.5</v>
      </c>
      <c r="Z300" s="9" t="s">
        <v>118</v>
      </c>
      <c r="AA300" s="8">
        <v>8310.3338999999996</v>
      </c>
      <c r="AB300" s="8">
        <v>8310.3338999999996</v>
      </c>
      <c r="AC300" s="8">
        <v>0</v>
      </c>
      <c r="AD300" s="8">
        <v>8310.3338999999996</v>
      </c>
      <c r="AE300" s="8">
        <v>0</v>
      </c>
      <c r="AF300" s="8">
        <v>0</v>
      </c>
      <c r="AG300" s="1" t="s">
        <v>113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7.75" customHeight="1" x14ac:dyDescent="0.45">
      <c r="A301" s="3">
        <v>45066</v>
      </c>
      <c r="B301" s="14" t="s">
        <v>124</v>
      </c>
      <c r="C301" s="9" t="s">
        <v>79</v>
      </c>
      <c r="D301" s="13" t="s">
        <v>123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108.55204095999999</v>
      </c>
      <c r="Q301" s="10">
        <v>0</v>
      </c>
      <c r="R301" s="10">
        <v>108.55204095999999</v>
      </c>
      <c r="S301" s="9" t="s">
        <v>67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118</v>
      </c>
      <c r="AA301" s="8">
        <v>5518.15</v>
      </c>
      <c r="AB301" s="8">
        <v>5518.15</v>
      </c>
      <c r="AC301" s="8">
        <v>0</v>
      </c>
      <c r="AD301" s="8">
        <v>0</v>
      </c>
      <c r="AE301" s="8">
        <v>5518.15</v>
      </c>
      <c r="AF301" s="8">
        <v>0</v>
      </c>
      <c r="AG301" s="1" t="s">
        <v>114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0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21</v>
      </c>
      <c r="F302" s="9">
        <v>37</v>
      </c>
      <c r="G302" s="9">
        <v>0</v>
      </c>
      <c r="H302" s="9">
        <v>0</v>
      </c>
      <c r="I302" s="9">
        <v>74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 t="s">
        <v>82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118</v>
      </c>
      <c r="AA302" s="8">
        <v>197254.58390000003</v>
      </c>
      <c r="AB302" s="8">
        <v>197254.58390000003</v>
      </c>
      <c r="AC302" s="8">
        <v>0</v>
      </c>
      <c r="AD302" s="8">
        <v>188425.54390000002</v>
      </c>
      <c r="AE302" s="8">
        <v>8829.0399999999991</v>
      </c>
      <c r="AF302" s="8" t="s">
        <v>58</v>
      </c>
      <c r="AG302" s="1" t="s">
        <v>61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120</v>
      </c>
      <c r="BD302" s="56">
        <v>0</v>
      </c>
    </row>
    <row r="303" spans="1:56" ht="27.75" customHeight="1" x14ac:dyDescent="0.45">
      <c r="A303" s="3" t="s">
        <v>132</v>
      </c>
      <c r="B303" s="14" t="s">
        <v>132</v>
      </c>
      <c r="C303" s="9" t="s">
        <v>205</v>
      </c>
      <c r="D303" s="13" t="s">
        <v>205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45961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29756.100000000002</v>
      </c>
      <c r="AC303" s="8">
        <v>0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74</v>
      </c>
      <c r="AI303" s="1">
        <v>2</v>
      </c>
      <c r="AJ303" s="3">
        <v>45961</v>
      </c>
      <c r="AK303" s="3">
        <v>0</v>
      </c>
      <c r="AL303" s="3">
        <v>45952</v>
      </c>
      <c r="AM303" s="3">
        <v>45959</v>
      </c>
      <c r="AN303" s="3">
        <v>45960</v>
      </c>
      <c r="AO303" s="3">
        <v>45960</v>
      </c>
      <c r="AP303" s="3">
        <v>45956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 t="s">
        <v>132</v>
      </c>
      <c r="B304" s="14" t="s">
        <v>132</v>
      </c>
      <c r="C304" s="9" t="s">
        <v>210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121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114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1857.1712249999998</v>
      </c>
    </row>
    <row r="305" spans="1:56" ht="27.7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114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45948</v>
      </c>
      <c r="B306" s="14" t="s">
        <v>620</v>
      </c>
      <c r="C306" s="9" t="s">
        <v>601</v>
      </c>
      <c r="D306" s="13" t="s">
        <v>602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45957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4959.3500000000004</v>
      </c>
      <c r="AC306" s="8">
        <v>0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45957</v>
      </c>
      <c r="AK306" s="3">
        <v>0</v>
      </c>
      <c r="AL306" s="3">
        <v>45948</v>
      </c>
      <c r="AM306" s="3">
        <v>45955</v>
      </c>
      <c r="AN306" s="3">
        <v>45956</v>
      </c>
      <c r="AO306" s="3">
        <v>45956</v>
      </c>
      <c r="AP306" s="3">
        <v>45952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0</v>
      </c>
    </row>
    <row r="307" spans="1:56" ht="27.75" customHeight="1" x14ac:dyDescent="0.45">
      <c r="A307" s="3">
        <v>45948</v>
      </c>
      <c r="B307" s="14" t="s">
        <v>620</v>
      </c>
      <c r="C307" s="9" t="s">
        <v>601</v>
      </c>
      <c r="D307" s="13" t="s">
        <v>603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45957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572</v>
      </c>
      <c r="AA307" s="8">
        <v>4959.3500000000004</v>
      </c>
      <c r="AB307" s="8">
        <v>2500</v>
      </c>
      <c r="AC307" s="8">
        <v>2459.3500000000004</v>
      </c>
      <c r="AD307" s="8">
        <v>0</v>
      </c>
      <c r="AE307" s="8">
        <v>0</v>
      </c>
      <c r="AF307" s="8">
        <v>0</v>
      </c>
      <c r="AG307" s="1" t="s">
        <v>114</v>
      </c>
      <c r="AH307" s="1" t="s">
        <v>74</v>
      </c>
      <c r="AI307" s="1">
        <v>2</v>
      </c>
      <c r="AJ307" s="3">
        <v>45957</v>
      </c>
      <c r="AK307" s="3">
        <v>0</v>
      </c>
      <c r="AL307" s="3">
        <v>45948</v>
      </c>
      <c r="AM307" s="3">
        <v>45955</v>
      </c>
      <c r="AN307" s="3">
        <v>45956</v>
      </c>
      <c r="AO307" s="3">
        <v>45956</v>
      </c>
      <c r="AP307" s="3">
        <v>45952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198.46407977777781</v>
      </c>
    </row>
    <row r="308" spans="1:56" ht="27.75" customHeight="1" x14ac:dyDescent="0.45">
      <c r="A308" s="3">
        <v>45948</v>
      </c>
      <c r="B308" s="14" t="s">
        <v>620</v>
      </c>
      <c r="C308" s="9" t="s">
        <v>601</v>
      </c>
      <c r="D308" s="13" t="s">
        <v>604</v>
      </c>
      <c r="E308" s="9">
        <v>23</v>
      </c>
      <c r="F308" s="9">
        <v>34</v>
      </c>
      <c r="G308" s="9" t="s">
        <v>568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45957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572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45957</v>
      </c>
      <c r="AK308" s="3">
        <v>0</v>
      </c>
      <c r="AL308" s="3">
        <v>45948</v>
      </c>
      <c r="AM308" s="3">
        <v>45955</v>
      </c>
      <c r="AN308" s="3">
        <v>45956</v>
      </c>
      <c r="AO308" s="3">
        <v>45956</v>
      </c>
      <c r="AP308" s="3">
        <v>45952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400.2085242222222</v>
      </c>
    </row>
    <row r="309" spans="1:56" ht="27.75" customHeight="1" x14ac:dyDescent="0.45">
      <c r="A309" s="3">
        <v>45948</v>
      </c>
      <c r="B309" s="14" t="s">
        <v>620</v>
      </c>
      <c r="C309" s="9" t="s">
        <v>601</v>
      </c>
      <c r="D309" s="13" t="s">
        <v>605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0</v>
      </c>
      <c r="AC309" s="8">
        <v>4959.3500000000004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400.2085242222222</v>
      </c>
    </row>
    <row r="310" spans="1:56" ht="27.75" customHeight="1" x14ac:dyDescent="0.45">
      <c r="A310" s="3">
        <v>45944</v>
      </c>
      <c r="B310" s="14" t="s">
        <v>582</v>
      </c>
      <c r="C310" s="9" t="s">
        <v>570</v>
      </c>
      <c r="D310" s="13" t="s">
        <v>571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572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114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7.7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568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572</v>
      </c>
      <c r="AA311" s="8">
        <v>24796.75</v>
      </c>
      <c r="AB311" s="8">
        <v>7459.35</v>
      </c>
      <c r="AC311" s="8">
        <v>17337.400000000001</v>
      </c>
      <c r="AD311" s="8">
        <v>0</v>
      </c>
      <c r="AE311" s="8">
        <v>0</v>
      </c>
      <c r="AF311" s="8">
        <v>0</v>
      </c>
      <c r="AG311" s="1" t="s">
        <v>114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0</v>
      </c>
    </row>
    <row r="312" spans="1:56" ht="27.75" customHeight="1" x14ac:dyDescent="0.45">
      <c r="A312" s="3">
        <v>45944</v>
      </c>
      <c r="B312" s="14" t="s">
        <v>583</v>
      </c>
      <c r="C312" s="9" t="s">
        <v>570</v>
      </c>
      <c r="D312" s="13" t="s">
        <v>573</v>
      </c>
      <c r="E312" s="9">
        <v>23</v>
      </c>
      <c r="F312" s="9">
        <v>34</v>
      </c>
      <c r="G312" s="9" t="s">
        <v>574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575</v>
      </c>
      <c r="AA312" s="8">
        <v>4959.3500000000004</v>
      </c>
      <c r="AB312" s="8">
        <v>4959.3500000000004</v>
      </c>
      <c r="AC312" s="8">
        <v>0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0</v>
      </c>
    </row>
    <row r="313" spans="1:56" ht="27.75" customHeight="1" x14ac:dyDescent="0.45">
      <c r="A313" s="3">
        <v>45944</v>
      </c>
      <c r="B313" s="14" t="s">
        <v>583</v>
      </c>
      <c r="C313" s="9" t="s">
        <v>570</v>
      </c>
      <c r="D313" s="13" t="s">
        <v>576</v>
      </c>
      <c r="E313" s="9">
        <v>23</v>
      </c>
      <c r="F313" s="9">
        <v>34</v>
      </c>
      <c r="G313" s="9" t="s">
        <v>574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575</v>
      </c>
      <c r="AA313" s="8">
        <v>2975.61</v>
      </c>
      <c r="AB313" s="8">
        <v>2390</v>
      </c>
      <c r="AC313" s="8">
        <v>585.61000000000013</v>
      </c>
      <c r="AD313" s="8">
        <v>0</v>
      </c>
      <c r="AE313" s="8">
        <v>0</v>
      </c>
      <c r="AF313" s="8">
        <v>0</v>
      </c>
      <c r="AG313" s="1" t="s">
        <v>113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47.257425644444446</v>
      </c>
    </row>
    <row r="314" spans="1:56" ht="27.75" customHeight="1" x14ac:dyDescent="0.45">
      <c r="A314" s="3">
        <v>45944</v>
      </c>
      <c r="B314" s="14" t="s">
        <v>583</v>
      </c>
      <c r="C314" s="9" t="s">
        <v>570</v>
      </c>
      <c r="D314" s="13" t="s">
        <v>577</v>
      </c>
      <c r="E314" s="9">
        <v>23</v>
      </c>
      <c r="F314" s="9">
        <v>34</v>
      </c>
      <c r="G314" s="9" t="s">
        <v>574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45975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575</v>
      </c>
      <c r="AA314" s="8">
        <v>4959.3500000000004</v>
      </c>
      <c r="AB314" s="8">
        <v>0</v>
      </c>
      <c r="AC314" s="8">
        <v>4959.3500000000004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74</v>
      </c>
      <c r="AI314" s="1">
        <v>2</v>
      </c>
      <c r="AJ314" s="3">
        <v>45975</v>
      </c>
      <c r="AK314" s="3">
        <v>0</v>
      </c>
      <c r="AL314" s="3">
        <v>45966</v>
      </c>
      <c r="AM314" s="3">
        <v>45973</v>
      </c>
      <c r="AN314" s="3">
        <v>45974</v>
      </c>
      <c r="AO314" s="3">
        <v>45974</v>
      </c>
      <c r="AP314" s="3">
        <v>45970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400.2085242222222</v>
      </c>
    </row>
    <row r="315" spans="1:56" ht="27.7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34</v>
      </c>
      <c r="G315" s="9" t="s">
        <v>574</v>
      </c>
      <c r="H315" s="9">
        <v>0</v>
      </c>
      <c r="I315" s="9">
        <v>68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575</v>
      </c>
      <c r="AA315" s="8">
        <v>12894.310000000001</v>
      </c>
      <c r="AB315" s="8">
        <v>7349.35</v>
      </c>
      <c r="AC315" s="8">
        <v>5544.9600000000009</v>
      </c>
      <c r="AD315" s="8">
        <v>0</v>
      </c>
      <c r="AE315" s="8">
        <v>0</v>
      </c>
      <c r="AF315" s="8" t="s">
        <v>58</v>
      </c>
      <c r="AG315" s="1" t="s">
        <v>113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569</v>
      </c>
      <c r="BD315" s="56">
        <v>0</v>
      </c>
    </row>
    <row r="316" spans="1:56" ht="27.75" customHeight="1" x14ac:dyDescent="0.45">
      <c r="A316" s="3">
        <v>45601</v>
      </c>
      <c r="B316" s="14" t="s">
        <v>185</v>
      </c>
      <c r="C316" s="9" t="s">
        <v>92</v>
      </c>
      <c r="D316" s="13" t="s">
        <v>139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57</v>
      </c>
      <c r="K316" s="9">
        <v>5</v>
      </c>
      <c r="L316" s="9" t="s">
        <v>90</v>
      </c>
      <c r="M316" s="10">
        <v>24</v>
      </c>
      <c r="N316" s="9">
        <v>40</v>
      </c>
      <c r="O316" s="9">
        <v>55</v>
      </c>
      <c r="P316" s="10">
        <v>3207.7128103679997</v>
      </c>
      <c r="Q316" s="10">
        <v>0</v>
      </c>
      <c r="R316" s="10">
        <v>3207.7128103679997</v>
      </c>
      <c r="S316" s="9" t="s">
        <v>259</v>
      </c>
      <c r="T316" s="12" t="s">
        <v>63</v>
      </c>
      <c r="U316" s="11">
        <v>100000</v>
      </c>
      <c r="V316" s="10">
        <v>1500</v>
      </c>
      <c r="W316" s="10">
        <v>98500</v>
      </c>
      <c r="X316" s="10">
        <v>0</v>
      </c>
      <c r="Y316" s="10">
        <v>103425</v>
      </c>
      <c r="Z316" s="9" t="s">
        <v>98</v>
      </c>
      <c r="AA316" s="8">
        <v>105955.465</v>
      </c>
      <c r="AB316" s="8">
        <v>19362</v>
      </c>
      <c r="AC316" s="8">
        <v>86593.464999999997</v>
      </c>
      <c r="AD316" s="8">
        <v>0</v>
      </c>
      <c r="AE316" s="8">
        <v>0</v>
      </c>
      <c r="AF316" s="8">
        <v>0</v>
      </c>
      <c r="AG316" s="1" t="s">
        <v>113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111</v>
      </c>
      <c r="BD316" s="56">
        <v>11092.935565123611</v>
      </c>
    </row>
    <row r="317" spans="1:56" ht="27.75" customHeight="1" x14ac:dyDescent="0.45">
      <c r="A317" s="3">
        <v>45601</v>
      </c>
      <c r="B317" s="14" t="s">
        <v>185</v>
      </c>
      <c r="C317" s="9" t="s">
        <v>92</v>
      </c>
      <c r="D317" s="13" t="s">
        <v>139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11003.203948644863</v>
      </c>
      <c r="Q317" s="10">
        <v>0</v>
      </c>
      <c r="R317" s="10">
        <v>11003.203948644863</v>
      </c>
      <c r="S317" s="9" t="s">
        <v>259</v>
      </c>
      <c r="T317" s="12" t="s">
        <v>63</v>
      </c>
      <c r="U317" s="11">
        <v>337878</v>
      </c>
      <c r="V317" s="10">
        <v>0</v>
      </c>
      <c r="W317" s="10">
        <v>337878</v>
      </c>
      <c r="X317" s="10">
        <v>0</v>
      </c>
      <c r="Y317" s="10">
        <v>354771.9</v>
      </c>
      <c r="Z317" s="9" t="s">
        <v>98</v>
      </c>
      <c r="AA317" s="8">
        <v>363451.98582000006</v>
      </c>
      <c r="AB317" s="8">
        <v>0</v>
      </c>
      <c r="AC317" s="8">
        <v>363451.98582000006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111</v>
      </c>
      <c r="BD317" s="56">
        <v>46559.511849046357</v>
      </c>
    </row>
    <row r="318" spans="1:56" ht="27.7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37</v>
      </c>
      <c r="G318" s="9">
        <v>0</v>
      </c>
      <c r="H318" s="9">
        <v>0</v>
      </c>
      <c r="I318" s="9">
        <v>128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98</v>
      </c>
      <c r="AA318" s="8">
        <v>469407.45082000003</v>
      </c>
      <c r="AB318" s="8">
        <v>19362</v>
      </c>
      <c r="AC318" s="8">
        <v>450045.45082000003</v>
      </c>
      <c r="AD318" s="8">
        <v>0</v>
      </c>
      <c r="AE318" s="8">
        <v>0</v>
      </c>
      <c r="AF318" s="8" t="s">
        <v>58</v>
      </c>
      <c r="AG318" s="1" t="s">
        <v>113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112</v>
      </c>
      <c r="BD318" s="56">
        <v>0</v>
      </c>
    </row>
    <row r="319" spans="1:56" ht="27.75" customHeight="1" x14ac:dyDescent="0.45">
      <c r="A319" s="3">
        <v>45945</v>
      </c>
      <c r="B319" s="14" t="s">
        <v>633</v>
      </c>
      <c r="C319" s="9" t="s">
        <v>584</v>
      </c>
      <c r="D319" s="13" t="s">
        <v>59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 t="s">
        <v>91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45953</v>
      </c>
      <c r="U319" s="11">
        <v>5000</v>
      </c>
      <c r="V319" s="10">
        <v>4000</v>
      </c>
      <c r="W319" s="10">
        <v>1000</v>
      </c>
      <c r="X319" s="10">
        <v>0</v>
      </c>
      <c r="Y319" s="10">
        <v>0</v>
      </c>
      <c r="Z319" s="9" t="s">
        <v>493</v>
      </c>
      <c r="AA319" s="8">
        <v>1243.3300000000002</v>
      </c>
      <c r="AB319" s="8">
        <v>1243.3300000000002</v>
      </c>
      <c r="AC319" s="8">
        <v>0</v>
      </c>
      <c r="AD319" s="8">
        <v>0</v>
      </c>
      <c r="AE319" s="8">
        <v>0</v>
      </c>
      <c r="AF319" s="8">
        <v>0</v>
      </c>
      <c r="AG319" s="1" t="s">
        <v>113</v>
      </c>
      <c r="AH319" s="1" t="s">
        <v>77</v>
      </c>
      <c r="AI319" s="1">
        <v>1</v>
      </c>
      <c r="AJ319" s="3">
        <v>45953</v>
      </c>
      <c r="AK319" s="3">
        <v>0</v>
      </c>
      <c r="AL319" s="3">
        <v>0</v>
      </c>
      <c r="AM319" s="3">
        <v>0</v>
      </c>
      <c r="AN319" s="3">
        <v>0</v>
      </c>
      <c r="AO319" s="3">
        <v>45952</v>
      </c>
      <c r="AP319" s="3">
        <v>45948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302</v>
      </c>
      <c r="BD319" s="56">
        <v>0</v>
      </c>
    </row>
    <row r="320" spans="1:56" ht="27.75" customHeight="1" x14ac:dyDescent="0.45">
      <c r="A320" s="3">
        <v>45934</v>
      </c>
      <c r="B320" s="14" t="s">
        <v>525</v>
      </c>
      <c r="C320" s="9" t="s">
        <v>492</v>
      </c>
      <c r="D320" s="13" t="s">
        <v>59</v>
      </c>
      <c r="E320" s="9">
        <v>26</v>
      </c>
      <c r="F320" s="9">
        <v>39</v>
      </c>
      <c r="G320" s="9" t="s">
        <v>60</v>
      </c>
      <c r="H320" s="9">
        <v>0</v>
      </c>
      <c r="I320" s="9">
        <v>93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121</v>
      </c>
      <c r="T320" s="12">
        <v>45960</v>
      </c>
      <c r="U320" s="11">
        <v>5000</v>
      </c>
      <c r="V320" s="10">
        <v>5000</v>
      </c>
      <c r="W320" s="10">
        <v>0</v>
      </c>
      <c r="X320" s="10">
        <v>0</v>
      </c>
      <c r="Y320" s="10">
        <v>0</v>
      </c>
      <c r="Z320" s="9" t="s">
        <v>493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45960</v>
      </c>
      <c r="AK320" s="3">
        <v>0</v>
      </c>
      <c r="AL320" s="3">
        <v>0</v>
      </c>
      <c r="AM320" s="3">
        <v>0</v>
      </c>
      <c r="AN320" s="3">
        <v>0</v>
      </c>
      <c r="AO320" s="3">
        <v>45959</v>
      </c>
      <c r="AP320" s="3">
        <v>45955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0</v>
      </c>
    </row>
    <row r="321" spans="1:56" ht="27.7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100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493</v>
      </c>
      <c r="AA321" s="8">
        <v>1243.3300000000002</v>
      </c>
      <c r="AB321" s="8">
        <v>1243.3300000000002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114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7.75" customHeight="1" x14ac:dyDescent="0.45">
      <c r="A322" s="3">
        <v>45939</v>
      </c>
      <c r="B322" s="14" t="s">
        <v>532</v>
      </c>
      <c r="C322" s="9" t="s">
        <v>526</v>
      </c>
      <c r="D322" s="13" t="s">
        <v>527</v>
      </c>
      <c r="E322" s="9">
        <v>26</v>
      </c>
      <c r="F322" s="9">
        <v>40</v>
      </c>
      <c r="G322" s="9" t="s">
        <v>60</v>
      </c>
      <c r="H322" s="9">
        <v>0</v>
      </c>
      <c r="I322" s="9">
        <v>108</v>
      </c>
      <c r="J322" s="9" t="s">
        <v>57</v>
      </c>
      <c r="K322" s="9">
        <v>5</v>
      </c>
      <c r="L322" s="9" t="s">
        <v>90</v>
      </c>
      <c r="M322" s="10">
        <v>27</v>
      </c>
      <c r="N322" s="9">
        <v>43</v>
      </c>
      <c r="O322" s="9">
        <v>40</v>
      </c>
      <c r="P322" s="10">
        <v>286.42936262399996</v>
      </c>
      <c r="Q322" s="10">
        <v>0</v>
      </c>
      <c r="R322" s="10">
        <v>286.42936262399996</v>
      </c>
      <c r="S322" s="9" t="s">
        <v>106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189</v>
      </c>
      <c r="AA322" s="8">
        <v>11595.1</v>
      </c>
      <c r="AB322" s="8">
        <v>11595.1</v>
      </c>
      <c r="AC322" s="8">
        <v>0</v>
      </c>
      <c r="AD322" s="8">
        <v>0</v>
      </c>
      <c r="AE322" s="8">
        <v>0</v>
      </c>
      <c r="AF322" s="8">
        <v>0</v>
      </c>
      <c r="AG322" s="1" t="s">
        <v>116</v>
      </c>
      <c r="AH322" s="1" t="s">
        <v>72</v>
      </c>
      <c r="AI322" s="1">
        <v>3</v>
      </c>
      <c r="AJ322" s="3">
        <v>45960</v>
      </c>
      <c r="AK322" s="3">
        <v>0</v>
      </c>
      <c r="AL322" s="3">
        <v>45950</v>
      </c>
      <c r="AM322" s="3">
        <v>45957</v>
      </c>
      <c r="AN322" s="3">
        <v>45958</v>
      </c>
      <c r="AO322" s="3">
        <v>45958</v>
      </c>
      <c r="AP322" s="3">
        <v>45955</v>
      </c>
      <c r="AQ322" s="3">
        <v>45959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>
        <v>0</v>
      </c>
      <c r="AY322" s="2" t="s">
        <v>621</v>
      </c>
      <c r="AZ322" s="2">
        <v>0</v>
      </c>
      <c r="BA322" s="2">
        <v>0</v>
      </c>
      <c r="BB322" s="2">
        <v>0</v>
      </c>
      <c r="BC322" s="1" t="s">
        <v>101</v>
      </c>
      <c r="BD322" s="56">
        <v>0</v>
      </c>
    </row>
    <row r="323" spans="1:56" ht="27.7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116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 t="s">
        <v>58</v>
      </c>
      <c r="AG323" s="1" t="s">
        <v>113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0</v>
      </c>
    </row>
    <row r="324" spans="1:56" ht="27.75" customHeight="1" x14ac:dyDescent="0.45">
      <c r="A324" s="3">
        <v>45950</v>
      </c>
      <c r="B324" s="14" t="s">
        <v>126</v>
      </c>
      <c r="C324" s="9" t="s">
        <v>107</v>
      </c>
      <c r="D324" s="13" t="s">
        <v>634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108</v>
      </c>
      <c r="T324" s="12">
        <v>45960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>
        <v>0</v>
      </c>
      <c r="AG324" s="1" t="s">
        <v>113</v>
      </c>
      <c r="AH324" s="1" t="s">
        <v>75</v>
      </c>
      <c r="AI324" s="1">
        <v>4</v>
      </c>
      <c r="AJ324" s="3" t="s">
        <v>129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0</v>
      </c>
    </row>
    <row r="325" spans="1:56" ht="27.75" customHeight="1" x14ac:dyDescent="0.45">
      <c r="A325" s="3">
        <v>45933</v>
      </c>
      <c r="B325" s="14" t="s">
        <v>496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45960</v>
      </c>
      <c r="U325" s="11">
        <v>15000</v>
      </c>
      <c r="V325" s="10">
        <v>17396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114</v>
      </c>
      <c r="AH325" s="1" t="s">
        <v>143</v>
      </c>
      <c r="AI325" s="1">
        <v>2</v>
      </c>
      <c r="AJ325" s="3">
        <v>45960</v>
      </c>
      <c r="AK325" s="3">
        <v>45958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7.7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120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87</v>
      </c>
      <c r="AA326" s="8">
        <v>12433.3</v>
      </c>
      <c r="AB326" s="8">
        <v>12433.3</v>
      </c>
      <c r="AC326" s="8">
        <v>0</v>
      </c>
      <c r="AD326" s="8">
        <v>7347</v>
      </c>
      <c r="AE326" s="8">
        <v>5086.2999999999993</v>
      </c>
      <c r="AF326" s="8" t="s">
        <v>58</v>
      </c>
      <c r="AG326" s="1" t="s">
        <v>114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104</v>
      </c>
      <c r="BD326" s="56">
        <v>0</v>
      </c>
    </row>
    <row r="327" spans="1:56" ht="27.75" customHeight="1" x14ac:dyDescent="0.45">
      <c r="A327" s="3">
        <v>45947</v>
      </c>
      <c r="B327" s="14" t="s">
        <v>606</v>
      </c>
      <c r="C327" s="9" t="s">
        <v>144</v>
      </c>
      <c r="D327" s="13" t="s">
        <v>145</v>
      </c>
      <c r="E327" s="9">
        <v>28</v>
      </c>
      <c r="F327" s="9">
        <v>41</v>
      </c>
      <c r="G327" s="9" t="s">
        <v>60</v>
      </c>
      <c r="H327" s="9">
        <v>0</v>
      </c>
      <c r="I327" s="9">
        <v>120</v>
      </c>
      <c r="J327" s="9" t="s">
        <v>78</v>
      </c>
      <c r="K327" s="9">
        <v>3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45955</v>
      </c>
      <c r="U327" s="11">
        <v>50000</v>
      </c>
      <c r="V327" s="10">
        <v>0</v>
      </c>
      <c r="W327" s="10">
        <v>50000</v>
      </c>
      <c r="X327" s="10">
        <v>0</v>
      </c>
      <c r="Y327" s="10">
        <v>52500</v>
      </c>
      <c r="Z327" s="9" t="s">
        <v>125</v>
      </c>
      <c r="AA327" s="8">
        <v>59372.5</v>
      </c>
      <c r="AB327" s="8">
        <v>59372.5</v>
      </c>
      <c r="AC327" s="8">
        <v>0</v>
      </c>
      <c r="AD327" s="8">
        <v>0</v>
      </c>
      <c r="AE327" s="8">
        <v>0</v>
      </c>
      <c r="AF327" s="8">
        <v>0</v>
      </c>
      <c r="AG327" s="1" t="s">
        <v>113</v>
      </c>
      <c r="AH327" s="1" t="s">
        <v>74</v>
      </c>
      <c r="AI327" s="1">
        <v>2</v>
      </c>
      <c r="AJ327" s="3">
        <v>45955</v>
      </c>
      <c r="AK327" s="3">
        <v>0</v>
      </c>
      <c r="AL327" s="3">
        <v>45946</v>
      </c>
      <c r="AM327" s="3">
        <v>45953</v>
      </c>
      <c r="AN327" s="3">
        <v>45954</v>
      </c>
      <c r="AO327" s="3">
        <v>45954</v>
      </c>
      <c r="AP327" s="3">
        <v>45950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622</v>
      </c>
      <c r="AZ327" s="2">
        <v>0</v>
      </c>
      <c r="BA327" s="2">
        <v>0</v>
      </c>
      <c r="BB327" s="2">
        <v>0</v>
      </c>
      <c r="BC327" s="1" t="s">
        <v>103</v>
      </c>
      <c r="BD327" s="56">
        <v>0</v>
      </c>
    </row>
    <row r="328" spans="1:56" ht="27.75" customHeight="1" x14ac:dyDescent="0.45">
      <c r="A328" s="3" t="s">
        <v>132</v>
      </c>
      <c r="B328" s="14" t="s">
        <v>132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45981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9508</v>
      </c>
      <c r="AC328" s="8">
        <v>49864.5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45981</v>
      </c>
      <c r="AK328" s="3">
        <v>0</v>
      </c>
      <c r="AL328" s="3">
        <v>45972</v>
      </c>
      <c r="AM328" s="3">
        <v>45979</v>
      </c>
      <c r="AN328" s="3">
        <v>45980</v>
      </c>
      <c r="AO328" s="3">
        <v>45980</v>
      </c>
      <c r="AP328" s="3">
        <v>45976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5604.2157500000012</v>
      </c>
    </row>
    <row r="329" spans="1:56" ht="27.7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0</v>
      </c>
      <c r="AC329" s="8">
        <v>6775.4500000000007</v>
      </c>
      <c r="AD329" s="8">
        <v>0</v>
      </c>
      <c r="AE329" s="8">
        <v>6775.4500000000007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761.48529722222236</v>
      </c>
    </row>
    <row r="330" spans="1:56" ht="27.7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125520.45</v>
      </c>
      <c r="AB330" s="8">
        <v>68880.5</v>
      </c>
      <c r="AC330" s="8">
        <v>56639.95</v>
      </c>
      <c r="AD330" s="8">
        <v>0</v>
      </c>
      <c r="AE330" s="8">
        <v>6775.4500000000007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E2E7-CC31-4068-A0FB-727B955F5B62}">
  <sheetPr>
    <tabColor rgb="FFFFFF00"/>
  </sheetPr>
  <dimension ref="A1:BD334"/>
  <sheetViews>
    <sheetView zoomScale="80" zoomScaleNormal="80" workbookViewId="0">
      <selection activeCell="E18" sqref="E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45950</v>
      </c>
      <c r="E3" s="94" t="s">
        <v>52</v>
      </c>
      <c r="F3" s="94"/>
      <c r="G3" s="95">
        <v>10.38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45950</v>
      </c>
      <c r="B11" s="14" t="s">
        <v>126</v>
      </c>
      <c r="C11" s="9" t="s">
        <v>610</v>
      </c>
      <c r="D11" s="13" t="s">
        <v>611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130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45950</v>
      </c>
      <c r="B12" s="14" t="s">
        <v>126</v>
      </c>
      <c r="C12" s="9" t="s">
        <v>610</v>
      </c>
      <c r="D12" s="13" t="s">
        <v>449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130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45950</v>
      </c>
      <c r="B13" s="14" t="s">
        <v>126</v>
      </c>
      <c r="C13" s="9" t="s">
        <v>610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130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1417.6755999999998</v>
      </c>
    </row>
    <row r="16" spans="1:56" ht="28.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1417.6755999999998</v>
      </c>
    </row>
    <row r="17" spans="1:56" ht="28.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20000</v>
      </c>
      <c r="W18" s="10">
        <v>0</v>
      </c>
      <c r="X18" s="10">
        <v>26131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590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3037</v>
      </c>
      <c r="AC19" s="8">
        <v>15464.714330000003</v>
      </c>
      <c r="AD19" s="8">
        <v>0</v>
      </c>
      <c r="AE19" s="8">
        <v>0</v>
      </c>
      <c r="AF19" s="8">
        <v>0</v>
      </c>
      <c r="AG19" s="1" t="s">
        <v>114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1123.0819206764447</v>
      </c>
    </row>
    <row r="20" spans="1:56" ht="28.5" customHeight="1" x14ac:dyDescent="0.45">
      <c r="A20" s="3">
        <v>45946</v>
      </c>
      <c r="B20" s="14" t="s">
        <v>599</v>
      </c>
      <c r="C20" s="9" t="s">
        <v>224</v>
      </c>
      <c r="D20" s="13" t="s">
        <v>591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20000</v>
      </c>
      <c r="V20" s="10">
        <v>0</v>
      </c>
      <c r="W20" s="10">
        <v>20000</v>
      </c>
      <c r="X20" s="10">
        <v>12100</v>
      </c>
      <c r="Y20" s="10">
        <v>8295</v>
      </c>
      <c r="Z20" s="9" t="s">
        <v>165</v>
      </c>
      <c r="AA20" s="8">
        <v>7300.5124499999993</v>
      </c>
      <c r="AB20" s="8">
        <v>7300.5124499999993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8.5" customHeight="1" x14ac:dyDescent="0.45">
      <c r="A21" s="3">
        <v>45948</v>
      </c>
      <c r="B21" s="14" t="s">
        <v>612</v>
      </c>
      <c r="C21" s="9" t="s">
        <v>613</v>
      </c>
      <c r="D21" s="13" t="s">
        <v>614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165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45948</v>
      </c>
      <c r="B22" s="14" t="s">
        <v>612</v>
      </c>
      <c r="C22" s="9" t="s">
        <v>613</v>
      </c>
      <c r="D22" s="13" t="s">
        <v>615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45954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165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45954</v>
      </c>
      <c r="AK22" s="3">
        <v>0</v>
      </c>
      <c r="AL22" s="3">
        <v>45945</v>
      </c>
      <c r="AM22" s="3">
        <v>45952</v>
      </c>
      <c r="AN22" s="3">
        <v>45953</v>
      </c>
      <c r="AO22" s="3">
        <v>45953</v>
      </c>
      <c r="AP22" s="3">
        <v>45949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45948</v>
      </c>
      <c r="B23" s="14" t="s">
        <v>612</v>
      </c>
      <c r="C23" s="9" t="s">
        <v>613</v>
      </c>
      <c r="D23" s="13" t="s">
        <v>616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45954</v>
      </c>
      <c r="U23" s="11">
        <v>4000</v>
      </c>
      <c r="V23" s="10">
        <v>0</v>
      </c>
      <c r="W23" s="10">
        <v>4000</v>
      </c>
      <c r="X23" s="10">
        <v>0</v>
      </c>
      <c r="Y23" s="10">
        <v>4200</v>
      </c>
      <c r="Z23" s="9" t="s">
        <v>165</v>
      </c>
      <c r="AA23" s="8">
        <v>3520.44</v>
      </c>
      <c r="AB23" s="8">
        <v>3520.44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45954</v>
      </c>
      <c r="AK23" s="3">
        <v>0</v>
      </c>
      <c r="AL23" s="3">
        <v>45945</v>
      </c>
      <c r="AM23" s="3">
        <v>45952</v>
      </c>
      <c r="AN23" s="3">
        <v>45953</v>
      </c>
      <c r="AO23" s="3">
        <v>45953</v>
      </c>
      <c r="AP23" s="3">
        <v>45949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 t="s">
        <v>132</v>
      </c>
      <c r="B24" s="14" t="s">
        <v>132</v>
      </c>
      <c r="C24" s="9" t="s">
        <v>224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2556.6217600000009</v>
      </c>
    </row>
    <row r="25" spans="1:56" ht="28.5" customHeight="1" x14ac:dyDescent="0.45">
      <c r="A25" s="3">
        <v>45946</v>
      </c>
      <c r="B25" s="14" t="s">
        <v>126</v>
      </c>
      <c r="C25" s="9" t="s">
        <v>133</v>
      </c>
      <c r="D25" s="13" t="s">
        <v>122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45965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165</v>
      </c>
      <c r="AA25" s="8">
        <v>41749.77807</v>
      </c>
      <c r="AB25" s="8">
        <v>0</v>
      </c>
      <c r="AC25" s="8">
        <v>41749.77807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3031.9616607280004</v>
      </c>
    </row>
    <row r="26" spans="1:56" ht="28.5" customHeight="1" x14ac:dyDescent="0.45">
      <c r="A26" s="3">
        <v>45946</v>
      </c>
      <c r="B26" s="14" t="s">
        <v>126</v>
      </c>
      <c r="C26" s="9" t="s">
        <v>133</v>
      </c>
      <c r="D26" s="13" t="s">
        <v>191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45965</v>
      </c>
      <c r="U26" s="11">
        <v>60000</v>
      </c>
      <c r="V26" s="10">
        <v>0</v>
      </c>
      <c r="W26" s="10">
        <v>60000</v>
      </c>
      <c r="X26" s="10">
        <v>0</v>
      </c>
      <c r="Y26" s="10">
        <v>63000</v>
      </c>
      <c r="Z26" s="9" t="s">
        <v>165</v>
      </c>
      <c r="AA26" s="8">
        <v>52806.6</v>
      </c>
      <c r="AB26" s="8">
        <v>0</v>
      </c>
      <c r="AC26" s="8">
        <v>52806.6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3834.93264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165</v>
      </c>
      <c r="AA27" s="8">
        <v>176685.64485000001</v>
      </c>
      <c r="AB27" s="8">
        <v>31460.152449999998</v>
      </c>
      <c r="AC27" s="8">
        <v>145225.49240000002</v>
      </c>
      <c r="AD27" s="8">
        <v>0</v>
      </c>
      <c r="AE27" s="8">
        <v>0</v>
      </c>
      <c r="AF27" s="8" t="s">
        <v>58</v>
      </c>
      <c r="AG27" s="1" t="s">
        <v>113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101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45968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45951</v>
      </c>
      <c r="U29" s="11">
        <v>5000</v>
      </c>
      <c r="V29" s="10">
        <v>5042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540</v>
      </c>
      <c r="AG29" s="1" t="s">
        <v>113</v>
      </c>
      <c r="AH29" s="1" t="s">
        <v>74</v>
      </c>
      <c r="AI29" s="1">
        <v>2</v>
      </c>
      <c r="AJ29" s="3">
        <v>45951</v>
      </c>
      <c r="AK29" s="3">
        <v>0</v>
      </c>
      <c r="AL29" s="3">
        <v>45942</v>
      </c>
      <c r="AM29" s="3">
        <v>45949</v>
      </c>
      <c r="AN29" s="3">
        <v>45950</v>
      </c>
      <c r="AO29" s="3">
        <v>45950</v>
      </c>
      <c r="AP29" s="3">
        <v>45946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255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45951</v>
      </c>
      <c r="U30" s="11">
        <v>10000</v>
      </c>
      <c r="V30" s="10">
        <v>10000</v>
      </c>
      <c r="W30" s="10">
        <v>0</v>
      </c>
      <c r="X30" s="10">
        <v>10700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540</v>
      </c>
      <c r="AG30" s="1" t="s">
        <v>113</v>
      </c>
      <c r="AH30" s="1" t="s">
        <v>74</v>
      </c>
      <c r="AI30" s="1">
        <v>2</v>
      </c>
      <c r="AJ30" s="3">
        <v>45951</v>
      </c>
      <c r="AK30" s="3">
        <v>0</v>
      </c>
      <c r="AL30" s="3">
        <v>45942</v>
      </c>
      <c r="AM30" s="3">
        <v>45949</v>
      </c>
      <c r="AN30" s="3">
        <v>45950</v>
      </c>
      <c r="AO30" s="3">
        <v>45950</v>
      </c>
      <c r="AP30" s="3">
        <v>45946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45951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540</v>
      </c>
      <c r="AG31" s="1" t="s">
        <v>113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453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538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541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541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5000</v>
      </c>
      <c r="W34" s="10">
        <v>0</v>
      </c>
      <c r="X34" s="10">
        <v>5340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541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5000</v>
      </c>
      <c r="V35" s="10">
        <v>4974</v>
      </c>
      <c r="W35" s="10">
        <v>26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541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242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45952</v>
      </c>
      <c r="U36" s="11">
        <v>5000</v>
      </c>
      <c r="V36" s="10">
        <v>4750</v>
      </c>
      <c r="W36" s="10">
        <v>250</v>
      </c>
      <c r="X36" s="10">
        <v>5250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544</v>
      </c>
      <c r="AG36" s="1" t="s">
        <v>113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45952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544</v>
      </c>
      <c r="AG37" s="1" t="s">
        <v>113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545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45952</v>
      </c>
      <c r="U38" s="11">
        <v>5000</v>
      </c>
      <c r="V38" s="10">
        <v>4905</v>
      </c>
      <c r="W38" s="10">
        <v>95</v>
      </c>
      <c r="X38" s="10">
        <v>5250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544</v>
      </c>
      <c r="AG38" s="1" t="s">
        <v>115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45952</v>
      </c>
      <c r="U39" s="11">
        <v>10000</v>
      </c>
      <c r="V39" s="10">
        <v>10000</v>
      </c>
      <c r="W39" s="10">
        <v>0</v>
      </c>
      <c r="X39" s="10">
        <v>10500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544</v>
      </c>
      <c r="AG39" s="1" t="s">
        <v>113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545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4905</v>
      </c>
      <c r="W40" s="10">
        <v>95</v>
      </c>
      <c r="X40" s="10">
        <v>5250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546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547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546</v>
      </c>
      <c r="AG41" s="1" t="s">
        <v>113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543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45954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548</v>
      </c>
      <c r="AG42" s="1" t="s">
        <v>115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 t="s">
        <v>453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543</v>
      </c>
      <c r="C43" s="9" t="s">
        <v>73</v>
      </c>
      <c r="D43" s="13" t="s">
        <v>182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45954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548</v>
      </c>
      <c r="AG43" s="1" t="s">
        <v>113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543</v>
      </c>
      <c r="C44" s="9" t="s">
        <v>73</v>
      </c>
      <c r="D44" s="13" t="s">
        <v>253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45954</v>
      </c>
      <c r="U44" s="11">
        <v>5000</v>
      </c>
      <c r="V44" s="10">
        <v>4758</v>
      </c>
      <c r="W44" s="10">
        <v>242</v>
      </c>
      <c r="X44" s="10">
        <v>5300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548</v>
      </c>
      <c r="AG44" s="1" t="s">
        <v>115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>
        <v>45941</v>
      </c>
      <c r="B45" s="14" t="s">
        <v>543</v>
      </c>
      <c r="C45" s="9" t="s">
        <v>73</v>
      </c>
      <c r="D45" s="13">
        <v>997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45954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548</v>
      </c>
      <c r="AG45" s="1" t="s">
        <v>115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>
        <v>45941</v>
      </c>
      <c r="B46" s="14" t="s">
        <v>538</v>
      </c>
      <c r="C46" s="9" t="s">
        <v>73</v>
      </c>
      <c r="D46" s="13" t="s">
        <v>242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45958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549</v>
      </c>
      <c r="AG46" s="1" t="s">
        <v>113</v>
      </c>
      <c r="AH46" s="1" t="s">
        <v>74</v>
      </c>
      <c r="AI46" s="1">
        <v>2</v>
      </c>
      <c r="AJ46" s="3">
        <v>45958</v>
      </c>
      <c r="AK46" s="3">
        <v>0</v>
      </c>
      <c r="AL46" s="3">
        <v>45949</v>
      </c>
      <c r="AM46" s="3">
        <v>45956</v>
      </c>
      <c r="AN46" s="3">
        <v>45957</v>
      </c>
      <c r="AO46" s="3">
        <v>45957</v>
      </c>
      <c r="AP46" s="3">
        <v>45953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538</v>
      </c>
      <c r="C47" s="9" t="s">
        <v>73</v>
      </c>
      <c r="D47" s="13" t="s">
        <v>550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45958</v>
      </c>
      <c r="U47" s="11">
        <v>5000</v>
      </c>
      <c r="V47" s="10">
        <v>0</v>
      </c>
      <c r="W47" s="10">
        <v>5000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549</v>
      </c>
      <c r="AG47" s="1" t="s">
        <v>116</v>
      </c>
      <c r="AH47" s="1" t="s">
        <v>74</v>
      </c>
      <c r="AI47" s="1">
        <v>2</v>
      </c>
      <c r="AJ47" s="3">
        <v>45958</v>
      </c>
      <c r="AK47" s="3">
        <v>0</v>
      </c>
      <c r="AL47" s="3">
        <v>45949</v>
      </c>
      <c r="AM47" s="3">
        <v>45956</v>
      </c>
      <c r="AN47" s="3">
        <v>45957</v>
      </c>
      <c r="AO47" s="3">
        <v>45957</v>
      </c>
      <c r="AP47" s="3">
        <v>45953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>
        <v>45941</v>
      </c>
      <c r="B48" s="14" t="s">
        <v>538</v>
      </c>
      <c r="C48" s="9" t="s">
        <v>73</v>
      </c>
      <c r="D48" s="13" t="s">
        <v>551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45958</v>
      </c>
      <c r="U48" s="11">
        <v>5000</v>
      </c>
      <c r="V48" s="10">
        <v>0</v>
      </c>
      <c r="W48" s="10">
        <v>5000</v>
      </c>
      <c r="X48" s="10">
        <v>5400</v>
      </c>
      <c r="Y48" s="10">
        <v>0</v>
      </c>
      <c r="Z48" s="9" t="s">
        <v>168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549</v>
      </c>
      <c r="AG48" s="1" t="s">
        <v>113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0</v>
      </c>
    </row>
    <row r="49" spans="1:56" ht="28.5" customHeight="1" x14ac:dyDescent="0.45">
      <c r="A49" s="3">
        <v>45941</v>
      </c>
      <c r="B49" s="14" t="s">
        <v>538</v>
      </c>
      <c r="C49" s="9" t="s">
        <v>73</v>
      </c>
      <c r="D49" s="13" t="s">
        <v>255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45958</v>
      </c>
      <c r="U49" s="11">
        <v>10000</v>
      </c>
      <c r="V49" s="10">
        <v>10000</v>
      </c>
      <c r="W49" s="10">
        <v>0</v>
      </c>
      <c r="X49" s="10">
        <v>10400</v>
      </c>
      <c r="Y49" s="10">
        <v>0</v>
      </c>
      <c r="Z49" s="9" t="s">
        <v>168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549</v>
      </c>
      <c r="AG49" s="1" t="s">
        <v>61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 t="s">
        <v>453</v>
      </c>
      <c r="AZ49" s="2">
        <v>0</v>
      </c>
      <c r="BA49" s="2">
        <v>0</v>
      </c>
      <c r="BB49" s="2">
        <v>0</v>
      </c>
      <c r="BC49" s="1" t="s">
        <v>169</v>
      </c>
      <c r="BD49" s="56">
        <v>0</v>
      </c>
    </row>
    <row r="50" spans="1:56" ht="28.5" customHeight="1" x14ac:dyDescent="0.45">
      <c r="A50" s="3">
        <v>45941</v>
      </c>
      <c r="B50" s="14" t="s">
        <v>552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300</v>
      </c>
      <c r="T50" s="12">
        <v>45968</v>
      </c>
      <c r="U50" s="11">
        <v>20000</v>
      </c>
      <c r="V50" s="10">
        <v>20775</v>
      </c>
      <c r="W50" s="10">
        <v>0</v>
      </c>
      <c r="X50" s="10">
        <v>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553</v>
      </c>
      <c r="AG50" s="1" t="s">
        <v>113</v>
      </c>
      <c r="AH50" s="1" t="s">
        <v>77</v>
      </c>
      <c r="AI50" s="1">
        <v>1</v>
      </c>
      <c r="AJ50" s="3">
        <v>45968</v>
      </c>
      <c r="AK50" s="3">
        <v>0</v>
      </c>
      <c r="AL50" s="3">
        <v>0</v>
      </c>
      <c r="AM50" s="3">
        <v>0</v>
      </c>
      <c r="AN50" s="3">
        <v>0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305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 t="s">
        <v>63</v>
      </c>
      <c r="U51" s="11">
        <v>5000</v>
      </c>
      <c r="V51" s="10">
        <v>5232</v>
      </c>
      <c r="W51" s="10">
        <v>0</v>
      </c>
      <c r="X51" s="10">
        <v>5400</v>
      </c>
      <c r="Y51" s="10">
        <v>0</v>
      </c>
      <c r="Z51" s="9" t="s">
        <v>168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0</v>
      </c>
    </row>
    <row r="52" spans="1:56" ht="28.5" customHeight="1" x14ac:dyDescent="0.45">
      <c r="A52" s="3" t="s">
        <v>132</v>
      </c>
      <c r="B52" s="14" t="s">
        <v>132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225000</v>
      </c>
      <c r="V52" s="10">
        <v>0</v>
      </c>
      <c r="W52" s="10">
        <v>225000</v>
      </c>
      <c r="X52" s="10">
        <v>0</v>
      </c>
      <c r="Y52" s="10">
        <v>236250</v>
      </c>
      <c r="Z52" s="9" t="s">
        <v>168</v>
      </c>
      <c r="AA52" s="8">
        <v>210597.75000000003</v>
      </c>
      <c r="AB52" s="8">
        <v>63613</v>
      </c>
      <c r="AC52" s="8">
        <v>146984.75000000003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11071.544635555558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168</v>
      </c>
      <c r="AA53" s="8">
        <v>210597.75000000003</v>
      </c>
      <c r="AB53" s="8">
        <v>63613</v>
      </c>
      <c r="AC53" s="8">
        <v>146984.75000000003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170</v>
      </c>
      <c r="BD53" s="56">
        <v>0</v>
      </c>
    </row>
    <row r="54" spans="1:56" ht="28.5" customHeight="1" x14ac:dyDescent="0.45">
      <c r="A54" s="3">
        <v>45905</v>
      </c>
      <c r="B54" s="14" t="s">
        <v>306</v>
      </c>
      <c r="C54" s="9" t="s">
        <v>136</v>
      </c>
      <c r="D54" s="13" t="s">
        <v>301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183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184</v>
      </c>
      <c r="BD55" s="56">
        <v>0</v>
      </c>
    </row>
    <row r="56" spans="1:56" ht="28.5" customHeight="1" x14ac:dyDescent="0.45">
      <c r="A56" s="3">
        <v>45948</v>
      </c>
      <c r="B56" s="14" t="s">
        <v>612</v>
      </c>
      <c r="C56" s="9" t="s">
        <v>613</v>
      </c>
      <c r="D56" s="13" t="s">
        <v>617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90</v>
      </c>
      <c r="M56" s="10">
        <v>21</v>
      </c>
      <c r="N56" s="9">
        <v>40</v>
      </c>
      <c r="O56" s="9">
        <v>40</v>
      </c>
      <c r="P56" s="10">
        <v>82.894285823999994</v>
      </c>
      <c r="Q56" s="10">
        <v>0</v>
      </c>
      <c r="R56" s="10">
        <v>82.894285823999994</v>
      </c>
      <c r="S56" s="9" t="s">
        <v>71</v>
      </c>
      <c r="T56" s="12">
        <v>45954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382</v>
      </c>
      <c r="AA56" s="8">
        <v>4302.76</v>
      </c>
      <c r="AB56" s="8">
        <v>0</v>
      </c>
      <c r="AC56" s="8">
        <v>4302.76</v>
      </c>
      <c r="AD56" s="8">
        <v>0</v>
      </c>
      <c r="AE56" s="8">
        <v>0</v>
      </c>
      <c r="AF56" s="8">
        <v>0</v>
      </c>
      <c r="AG56" s="1" t="s">
        <v>113</v>
      </c>
      <c r="AH56" s="1" t="s">
        <v>72</v>
      </c>
      <c r="AI56" s="1">
        <v>3</v>
      </c>
      <c r="AJ56" s="3">
        <v>45954</v>
      </c>
      <c r="AK56" s="3">
        <v>0</v>
      </c>
      <c r="AL56" s="3">
        <v>45944</v>
      </c>
      <c r="AM56" s="3">
        <v>45951</v>
      </c>
      <c r="AN56" s="3">
        <v>45952</v>
      </c>
      <c r="AO56" s="3">
        <v>45952</v>
      </c>
      <c r="AP56" s="3">
        <v>45949</v>
      </c>
      <c r="AQ56" s="3">
        <v>45953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309.79871999999995</v>
      </c>
    </row>
    <row r="57" spans="1:56" ht="28.5" customHeight="1" x14ac:dyDescent="0.45">
      <c r="A57" s="3">
        <v>45948</v>
      </c>
      <c r="B57" s="14" t="s">
        <v>618</v>
      </c>
      <c r="C57" s="9" t="s">
        <v>311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45952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382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113</v>
      </c>
      <c r="AH57" s="1" t="s">
        <v>77</v>
      </c>
      <c r="AI57" s="1">
        <v>1</v>
      </c>
      <c r="AJ57" s="3">
        <v>45952</v>
      </c>
      <c r="AK57" s="3">
        <v>0</v>
      </c>
      <c r="AL57" s="3">
        <v>0</v>
      </c>
      <c r="AM57" s="3">
        <v>0</v>
      </c>
      <c r="AN57" s="3">
        <v>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302</v>
      </c>
      <c r="BD57" s="56">
        <v>316.83960000000002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382</v>
      </c>
      <c r="AA58" s="8">
        <v>8703.3100000000013</v>
      </c>
      <c r="AB58" s="8">
        <v>0</v>
      </c>
      <c r="AC58" s="8">
        <v>8703.3100000000013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302</v>
      </c>
      <c r="BD58" s="56">
        <v>0</v>
      </c>
    </row>
    <row r="59" spans="1:56" ht="28.5" customHeight="1" x14ac:dyDescent="0.45">
      <c r="A59" s="3">
        <v>45911</v>
      </c>
      <c r="B59" s="14" t="s">
        <v>316</v>
      </c>
      <c r="C59" s="9" t="s">
        <v>105</v>
      </c>
      <c r="D59" s="13" t="s">
        <v>317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129</v>
      </c>
      <c r="U59" s="11">
        <v>3000</v>
      </c>
      <c r="V59" s="10">
        <v>3000</v>
      </c>
      <c r="W59" s="10">
        <v>0</v>
      </c>
      <c r="X59" s="10">
        <v>8465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 t="s">
        <v>129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286</v>
      </c>
      <c r="C60" s="9" t="s">
        <v>79</v>
      </c>
      <c r="D60" s="13" t="s">
        <v>287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6000</v>
      </c>
      <c r="V60" s="10">
        <v>5447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5000</v>
      </c>
      <c r="W61" s="10">
        <v>0</v>
      </c>
      <c r="X61" s="10">
        <v>5100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45951</v>
      </c>
      <c r="U62" s="11">
        <v>5000</v>
      </c>
      <c r="V62" s="10">
        <v>4825</v>
      </c>
      <c r="W62" s="10">
        <v>175</v>
      </c>
      <c r="X62" s="10">
        <v>5200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332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45953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45953</v>
      </c>
      <c r="AK63" s="3">
        <v>45949</v>
      </c>
      <c r="AL63" s="3">
        <v>45942</v>
      </c>
      <c r="AM63" s="3">
        <v>45950</v>
      </c>
      <c r="AN63" s="3">
        <v>45951</v>
      </c>
      <c r="AO63" s="3">
        <v>45952</v>
      </c>
      <c r="AP63" s="3">
        <v>45948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45953</v>
      </c>
      <c r="U64" s="11">
        <v>2255</v>
      </c>
      <c r="V64" s="10">
        <v>2255</v>
      </c>
      <c r="W64" s="10">
        <v>0</v>
      </c>
      <c r="X64" s="10">
        <v>7625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45953</v>
      </c>
      <c r="AK64" s="3">
        <v>45949</v>
      </c>
      <c r="AL64" s="3">
        <v>45942</v>
      </c>
      <c r="AM64" s="3">
        <v>45950</v>
      </c>
      <c r="AN64" s="3">
        <v>45951</v>
      </c>
      <c r="AO64" s="3">
        <v>45952</v>
      </c>
      <c r="AP64" s="3">
        <v>45948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45923</v>
      </c>
      <c r="B65" s="14" t="s">
        <v>396</v>
      </c>
      <c r="C65" s="9" t="s">
        <v>79</v>
      </c>
      <c r="D65" s="13" t="s">
        <v>397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2628</v>
      </c>
      <c r="W65" s="10">
        <v>372</v>
      </c>
      <c r="X65" s="10">
        <v>3135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45953</v>
      </c>
      <c r="U66" s="11">
        <v>2500</v>
      </c>
      <c r="V66" s="10">
        <v>2500</v>
      </c>
      <c r="W66" s="10">
        <v>0</v>
      </c>
      <c r="X66" s="10">
        <v>5050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5100</v>
      </c>
      <c r="W67" s="10">
        <v>0</v>
      </c>
      <c r="X67" s="10">
        <v>5050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45957</v>
      </c>
      <c r="AK68" s="3">
        <v>45953</v>
      </c>
      <c r="AL68" s="3">
        <v>45946</v>
      </c>
      <c r="AM68" s="3">
        <v>45954</v>
      </c>
      <c r="AN68" s="3">
        <v>45955</v>
      </c>
      <c r="AO68" s="3">
        <v>45956</v>
      </c>
      <c r="AP68" s="3">
        <v>45952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592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45957</v>
      </c>
      <c r="U69" s="11">
        <v>3500</v>
      </c>
      <c r="V69" s="10">
        <v>0</v>
      </c>
      <c r="W69" s="10">
        <v>3500</v>
      </c>
      <c r="X69" s="10">
        <v>0</v>
      </c>
      <c r="Y69" s="10">
        <v>3675</v>
      </c>
      <c r="Z69" s="9" t="s">
        <v>80</v>
      </c>
      <c r="AA69" s="8">
        <v>3862.7049999999999</v>
      </c>
      <c r="AB69" s="8">
        <v>3862.7049999999999</v>
      </c>
      <c r="AC69" s="8">
        <v>0</v>
      </c>
      <c r="AD69" s="8">
        <v>3862.7049999999999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45957</v>
      </c>
      <c r="AK69" s="3">
        <v>45953</v>
      </c>
      <c r="AL69" s="3">
        <v>45946</v>
      </c>
      <c r="AM69" s="3">
        <v>45954</v>
      </c>
      <c r="AN69" s="3">
        <v>45955</v>
      </c>
      <c r="AO69" s="3">
        <v>45956</v>
      </c>
      <c r="AP69" s="3">
        <v>45952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478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313</v>
      </c>
      <c r="C72" s="9" t="s">
        <v>79</v>
      </c>
      <c r="D72" s="13" t="s">
        <v>308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3179</v>
      </c>
      <c r="V72" s="10">
        <v>2531</v>
      </c>
      <c r="W72" s="10">
        <v>648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45959</v>
      </c>
      <c r="U73" s="11">
        <v>7500</v>
      </c>
      <c r="V73" s="10">
        <v>7500</v>
      </c>
      <c r="W73" s="10">
        <v>0</v>
      </c>
      <c r="X73" s="10">
        <v>7600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45959</v>
      </c>
      <c r="AK73" s="3">
        <v>45955</v>
      </c>
      <c r="AL73" s="3">
        <v>45948</v>
      </c>
      <c r="AM73" s="3">
        <v>45956</v>
      </c>
      <c r="AN73" s="3">
        <v>45957</v>
      </c>
      <c r="AO73" s="3">
        <v>45958</v>
      </c>
      <c r="AP73" s="3">
        <v>45954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45892</v>
      </c>
      <c r="B74" s="14" t="s">
        <v>280</v>
      </c>
      <c r="C74" s="9" t="s">
        <v>79</v>
      </c>
      <c r="D74" s="13" t="s">
        <v>209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45960</v>
      </c>
      <c r="U74" s="11">
        <v>6000</v>
      </c>
      <c r="V74" s="10">
        <v>6000</v>
      </c>
      <c r="W74" s="10">
        <v>0</v>
      </c>
      <c r="X74" s="10">
        <v>6100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45960</v>
      </c>
      <c r="U75" s="11">
        <v>5000</v>
      </c>
      <c r="V75" s="10">
        <v>4596</v>
      </c>
      <c r="W75" s="10">
        <v>404</v>
      </c>
      <c r="X75" s="10">
        <v>5050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 t="s">
        <v>332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2500</v>
      </c>
      <c r="V76" s="10">
        <v>2500</v>
      </c>
      <c r="W76" s="10">
        <v>0</v>
      </c>
      <c r="X76" s="10">
        <v>2550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318</v>
      </c>
      <c r="C77" s="9" t="s">
        <v>105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315</v>
      </c>
      <c r="C78" s="9" t="s">
        <v>105</v>
      </c>
      <c r="D78" s="13" t="s">
        <v>310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45933</v>
      </c>
      <c r="B79" s="14" t="s">
        <v>506</v>
      </c>
      <c r="C79" s="9" t="s">
        <v>79</v>
      </c>
      <c r="D79" s="13" t="s">
        <v>482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45953</v>
      </c>
      <c r="U79" s="11">
        <v>3000</v>
      </c>
      <c r="V79" s="10">
        <v>0</v>
      </c>
      <c r="W79" s="10">
        <v>3000</v>
      </c>
      <c r="X79" s="10">
        <v>3200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45953</v>
      </c>
      <c r="AK79" s="3">
        <v>45949</v>
      </c>
      <c r="AL79" s="3">
        <v>45942</v>
      </c>
      <c r="AM79" s="3">
        <v>45950</v>
      </c>
      <c r="AN79" s="3">
        <v>45951</v>
      </c>
      <c r="AO79" s="3">
        <v>45952</v>
      </c>
      <c r="AP79" s="3">
        <v>45948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 t="s">
        <v>132</v>
      </c>
      <c r="B80" s="14" t="s">
        <v>132</v>
      </c>
      <c r="C80" s="9" t="s">
        <v>136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45961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43900</v>
      </c>
      <c r="AC80" s="8">
        <v>60875.000000000015</v>
      </c>
      <c r="AD80" s="8">
        <v>0</v>
      </c>
      <c r="AE80" s="8">
        <v>104775.00000000001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4599.4444444444453</v>
      </c>
    </row>
    <row r="81" spans="1:56" ht="28.5" customHeight="1" x14ac:dyDescent="0.45">
      <c r="A81" s="3">
        <v>45891</v>
      </c>
      <c r="B81" s="14" t="s">
        <v>288</v>
      </c>
      <c r="C81" s="9" t="s">
        <v>79</v>
      </c>
      <c r="D81" s="13" t="s">
        <v>289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45964</v>
      </c>
      <c r="AK82" s="3">
        <v>45960</v>
      </c>
      <c r="AL82" s="3">
        <v>45953</v>
      </c>
      <c r="AM82" s="3">
        <v>45961</v>
      </c>
      <c r="AN82" s="3">
        <v>45962</v>
      </c>
      <c r="AO82" s="3">
        <v>45963</v>
      </c>
      <c r="AP82" s="3">
        <v>45959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45965</v>
      </c>
      <c r="U83" s="11">
        <v>2500</v>
      </c>
      <c r="V83" s="10">
        <v>1371</v>
      </c>
      <c r="W83" s="10">
        <v>1129</v>
      </c>
      <c r="X83" s="10">
        <v>0</v>
      </c>
      <c r="Y83" s="10">
        <v>1185.45</v>
      </c>
      <c r="Z83" s="9" t="s">
        <v>80</v>
      </c>
      <c r="AA83" s="8">
        <v>1245.9982699999998</v>
      </c>
      <c r="AB83" s="8">
        <v>0</v>
      </c>
      <c r="AC83" s="8">
        <v>1245.9982699999998</v>
      </c>
      <c r="AD83" s="8">
        <v>0</v>
      </c>
      <c r="AE83" s="8">
        <v>1245.9982699999998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45965</v>
      </c>
      <c r="AK83" s="3">
        <v>45961</v>
      </c>
      <c r="AL83" s="3">
        <v>45954</v>
      </c>
      <c r="AM83" s="3">
        <v>45962</v>
      </c>
      <c r="AN83" s="3">
        <v>45963</v>
      </c>
      <c r="AO83" s="3">
        <v>45964</v>
      </c>
      <c r="AP83" s="3">
        <v>45960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94.142091511111104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45965</v>
      </c>
      <c r="U85" s="11">
        <v>5000</v>
      </c>
      <c r="V85" s="10">
        <v>4900</v>
      </c>
      <c r="W85" s="10">
        <v>100</v>
      </c>
      <c r="X85" s="10">
        <v>5385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45965</v>
      </c>
      <c r="U86" s="11">
        <v>5000</v>
      </c>
      <c r="V86" s="10">
        <v>3000</v>
      </c>
      <c r="W86" s="10">
        <v>2000</v>
      </c>
      <c r="X86" s="10">
        <v>4400</v>
      </c>
      <c r="Y86" s="10">
        <v>630</v>
      </c>
      <c r="Z86" s="9" t="s">
        <v>80</v>
      </c>
      <c r="AA86" s="8">
        <v>695.28689999999995</v>
      </c>
      <c r="AB86" s="8">
        <v>695.28689999999995</v>
      </c>
      <c r="AC86" s="8">
        <v>0</v>
      </c>
      <c r="AD86" s="8">
        <v>695.28689999999995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45968</v>
      </c>
      <c r="U88" s="11">
        <v>2500</v>
      </c>
      <c r="V88" s="10">
        <v>1129</v>
      </c>
      <c r="W88" s="10">
        <v>1371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45968</v>
      </c>
      <c r="AK88" s="3">
        <v>45964</v>
      </c>
      <c r="AL88" s="3">
        <v>45957</v>
      </c>
      <c r="AM88" s="3">
        <v>45965</v>
      </c>
      <c r="AN88" s="3">
        <v>45966</v>
      </c>
      <c r="AO88" s="3">
        <v>45967</v>
      </c>
      <c r="AP88" s="3">
        <v>45963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45972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208.46344444444443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>
        <v>964</v>
      </c>
      <c r="E91" s="9">
        <v>20</v>
      </c>
      <c r="F91" s="9">
        <v>39</v>
      </c>
      <c r="G91" s="9" t="s">
        <v>60</v>
      </c>
      <c r="H91" s="9" t="s">
        <v>76</v>
      </c>
      <c r="I91" s="9">
        <v>102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45972</v>
      </c>
      <c r="U91" s="11">
        <v>3500</v>
      </c>
      <c r="V91" s="10">
        <v>0</v>
      </c>
      <c r="W91" s="10">
        <v>3500</v>
      </c>
      <c r="X91" s="10">
        <v>0</v>
      </c>
      <c r="Y91" s="10">
        <v>3675</v>
      </c>
      <c r="Z91" s="9" t="s">
        <v>80</v>
      </c>
      <c r="AA91" s="8">
        <v>3960.4950000000003</v>
      </c>
      <c r="AB91" s="8">
        <v>0</v>
      </c>
      <c r="AC91" s="8">
        <v>3960.4950000000003</v>
      </c>
      <c r="AD91" s="8">
        <v>0</v>
      </c>
      <c r="AE91" s="8">
        <v>3960.4950000000003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299.23740000000004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328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416.92688888888887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45933</v>
      </c>
      <c r="B94" s="14" t="s">
        <v>504</v>
      </c>
      <c r="C94" s="9" t="s">
        <v>79</v>
      </c>
      <c r="D94" s="13" t="s">
        <v>480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45923</v>
      </c>
      <c r="B95" s="14" t="s">
        <v>394</v>
      </c>
      <c r="C95" s="9" t="s">
        <v>79</v>
      </c>
      <c r="D95" s="13" t="s">
        <v>395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45972</v>
      </c>
      <c r="U95" s="11">
        <v>12000</v>
      </c>
      <c r="V95" s="10">
        <v>0</v>
      </c>
      <c r="W95" s="10">
        <v>12000</v>
      </c>
      <c r="X95" s="10">
        <v>0</v>
      </c>
      <c r="Y95" s="10">
        <v>12600</v>
      </c>
      <c r="Z95" s="9" t="s">
        <v>80</v>
      </c>
      <c r="AA95" s="8">
        <v>13243.56</v>
      </c>
      <c r="AB95" s="8">
        <v>13243.56</v>
      </c>
      <c r="AC95" s="8">
        <v>0</v>
      </c>
      <c r="AD95" s="8">
        <v>13243.56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45974</v>
      </c>
      <c r="AK96" s="3">
        <v>45970</v>
      </c>
      <c r="AL96" s="3">
        <v>45963</v>
      </c>
      <c r="AM96" s="3">
        <v>45971</v>
      </c>
      <c r="AN96" s="3">
        <v>45972</v>
      </c>
      <c r="AO96" s="3">
        <v>45973</v>
      </c>
      <c r="AP96" s="3">
        <v>45969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45974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208.46344444444443</v>
      </c>
    </row>
    <row r="98" spans="1:56" ht="28.5" customHeight="1" x14ac:dyDescent="0.45">
      <c r="A98" s="3">
        <v>45941</v>
      </c>
      <c r="B98" s="14" t="s">
        <v>126</v>
      </c>
      <c r="C98" s="9" t="s">
        <v>105</v>
      </c>
      <c r="D98" s="13" t="s">
        <v>554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45975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45975</v>
      </c>
      <c r="AK98" s="3">
        <v>45971</v>
      </c>
      <c r="AL98" s="3">
        <v>45964</v>
      </c>
      <c r="AM98" s="3">
        <v>45972</v>
      </c>
      <c r="AN98" s="3">
        <v>45973</v>
      </c>
      <c r="AO98" s="3">
        <v>45974</v>
      </c>
      <c r="AP98" s="3">
        <v>45970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45896</v>
      </c>
      <c r="B99" s="14" t="s">
        <v>291</v>
      </c>
      <c r="C99" s="9" t="s">
        <v>79</v>
      </c>
      <c r="D99" s="13" t="s">
        <v>292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3194</v>
      </c>
      <c r="W99" s="10">
        <v>0</v>
      </c>
      <c r="X99" s="10">
        <v>8100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45975</v>
      </c>
      <c r="AK99" s="3">
        <v>45970</v>
      </c>
      <c r="AL99" s="3">
        <v>45963</v>
      </c>
      <c r="AM99" s="3">
        <v>45971</v>
      </c>
      <c r="AN99" s="3">
        <v>45972</v>
      </c>
      <c r="AO99" s="3">
        <v>45973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45978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416.92688888888887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45979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208.46344444444443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329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45981</v>
      </c>
      <c r="AK105" s="3">
        <v>45977</v>
      </c>
      <c r="AL105" s="3">
        <v>45970</v>
      </c>
      <c r="AM105" s="3">
        <v>45978</v>
      </c>
      <c r="AN105" s="3">
        <v>45979</v>
      </c>
      <c r="AO105" s="3">
        <v>45980</v>
      </c>
      <c r="AP105" s="3">
        <v>45976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575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45982</v>
      </c>
      <c r="U107" s="11">
        <v>3500</v>
      </c>
      <c r="V107" s="10">
        <v>0</v>
      </c>
      <c r="W107" s="10">
        <v>3500</v>
      </c>
      <c r="X107" s="10">
        <v>0</v>
      </c>
      <c r="Y107" s="10">
        <v>3675</v>
      </c>
      <c r="Z107" s="9" t="s">
        <v>80</v>
      </c>
      <c r="AA107" s="8">
        <v>3862.7049999999999</v>
      </c>
      <c r="AB107" s="8">
        <v>0</v>
      </c>
      <c r="AC107" s="8">
        <v>3862.7049999999999</v>
      </c>
      <c r="AD107" s="8">
        <v>0</v>
      </c>
      <c r="AE107" s="8">
        <v>3862.7049999999999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45982</v>
      </c>
      <c r="AK107" s="3">
        <v>45978</v>
      </c>
      <c r="AL107" s="3">
        <v>45971</v>
      </c>
      <c r="AM107" s="3">
        <v>45979</v>
      </c>
      <c r="AN107" s="3">
        <v>45980</v>
      </c>
      <c r="AO107" s="3">
        <v>45981</v>
      </c>
      <c r="AP107" s="3">
        <v>45977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291.84882222222222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>
        <v>917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98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45985</v>
      </c>
      <c r="U108" s="11">
        <v>2500</v>
      </c>
      <c r="V108" s="10">
        <v>2500</v>
      </c>
      <c r="W108" s="10">
        <v>0</v>
      </c>
      <c r="X108" s="10">
        <v>2550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45933</v>
      </c>
      <c r="B109" s="14" t="s">
        <v>507</v>
      </c>
      <c r="C109" s="9" t="s">
        <v>105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45985</v>
      </c>
      <c r="AK109" s="3">
        <v>45981</v>
      </c>
      <c r="AL109" s="3">
        <v>45974</v>
      </c>
      <c r="AM109" s="3">
        <v>45982</v>
      </c>
      <c r="AN109" s="3">
        <v>45983</v>
      </c>
      <c r="AO109" s="3">
        <v>45984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45896</v>
      </c>
      <c r="B110" s="14" t="s">
        <v>290</v>
      </c>
      <c r="C110" s="9" t="s">
        <v>79</v>
      </c>
      <c r="D110" s="13" t="s">
        <v>263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45985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3310.89</v>
      </c>
      <c r="AC110" s="8">
        <v>0</v>
      </c>
      <c r="AD110" s="8">
        <v>3310.89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45985</v>
      </c>
      <c r="AK110" s="3">
        <v>45980</v>
      </c>
      <c r="AL110" s="3">
        <v>45973</v>
      </c>
      <c r="AM110" s="3">
        <v>45981</v>
      </c>
      <c r="AN110" s="3">
        <v>45982</v>
      </c>
      <c r="AO110" s="3">
        <v>45983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416.92688888888887</v>
      </c>
    </row>
    <row r="112" spans="1:56" ht="28.5" customHeight="1" x14ac:dyDescent="0.45">
      <c r="A112" s="3">
        <v>45916</v>
      </c>
      <c r="B112" s="14" t="s">
        <v>344</v>
      </c>
      <c r="C112" s="9" t="s">
        <v>246</v>
      </c>
      <c r="D112" s="13" t="s">
        <v>328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416.92688888888887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8.5" customHeight="1" x14ac:dyDescent="0.45">
      <c r="A115" s="3">
        <v>45916</v>
      </c>
      <c r="B115" s="14" t="s">
        <v>344</v>
      </c>
      <c r="C115" s="9" t="s">
        <v>246</v>
      </c>
      <c r="D115" s="13">
        <v>956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45989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45989</v>
      </c>
      <c r="AK115" s="3">
        <v>45985</v>
      </c>
      <c r="AL115" s="3">
        <v>45978</v>
      </c>
      <c r="AM115" s="3">
        <v>45986</v>
      </c>
      <c r="AN115" s="3">
        <v>45987</v>
      </c>
      <c r="AO115" s="3">
        <v>45988</v>
      </c>
      <c r="AP115" s="3">
        <v>45984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208.46344444444443</v>
      </c>
    </row>
    <row r="116" spans="1:56" ht="28.5" customHeight="1" x14ac:dyDescent="0.45">
      <c r="A116" s="3">
        <v>45916</v>
      </c>
      <c r="B116" s="14" t="s">
        <v>344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45989</v>
      </c>
      <c r="AK116" s="3">
        <v>45985</v>
      </c>
      <c r="AL116" s="3">
        <v>45978</v>
      </c>
      <c r="AM116" s="3">
        <v>45986</v>
      </c>
      <c r="AN116" s="3">
        <v>45987</v>
      </c>
      <c r="AO116" s="3">
        <v>45988</v>
      </c>
      <c r="AP116" s="3">
        <v>45984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45916</v>
      </c>
      <c r="B117" s="14" t="s">
        <v>344</v>
      </c>
      <c r="C117" s="9" t="s">
        <v>246</v>
      </c>
      <c r="D117" s="13" t="s">
        <v>332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208.46344444444443</v>
      </c>
    </row>
    <row r="118" spans="1:56" ht="28.5" customHeight="1" x14ac:dyDescent="0.45">
      <c r="A118" s="3">
        <v>45916</v>
      </c>
      <c r="B118" s="14" t="s">
        <v>344</v>
      </c>
      <c r="C118" s="9" t="s">
        <v>246</v>
      </c>
      <c r="D118" s="13">
        <v>957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45989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 t="s">
        <v>132</v>
      </c>
      <c r="B119" s="14" t="s">
        <v>132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1667.7075555555555</v>
      </c>
    </row>
    <row r="120" spans="1:56" ht="28.5" customHeight="1" x14ac:dyDescent="0.45">
      <c r="A120" s="3" t="s">
        <v>132</v>
      </c>
      <c r="B120" s="14" t="s">
        <v>132</v>
      </c>
      <c r="C120" s="9" t="s">
        <v>96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1625.4871111111113</v>
      </c>
    </row>
    <row r="121" spans="1:56" ht="28.5" customHeight="1" x14ac:dyDescent="0.45">
      <c r="A121" s="3" t="s">
        <v>132</v>
      </c>
      <c r="B121" s="14" t="s">
        <v>132</v>
      </c>
      <c r="C121" s="9" t="s">
        <v>246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25432.540222222222</v>
      </c>
    </row>
    <row r="122" spans="1:56" ht="28.5" customHeight="1" x14ac:dyDescent="0.45">
      <c r="A122" s="3">
        <v>45919</v>
      </c>
      <c r="B122" s="14" t="s">
        <v>365</v>
      </c>
      <c r="C122" s="9" t="s">
        <v>136</v>
      </c>
      <c r="D122" s="13" t="s">
        <v>261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48</v>
      </c>
      <c r="V122" s="10">
        <v>0</v>
      </c>
      <c r="W122" s="10">
        <v>48</v>
      </c>
      <c r="X122" s="10">
        <v>11390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453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45919</v>
      </c>
      <c r="B123" s="14" t="s">
        <v>367</v>
      </c>
      <c r="C123" s="9" t="s">
        <v>136</v>
      </c>
      <c r="D123" s="13" t="s">
        <v>128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1933</v>
      </c>
      <c r="V123" s="10">
        <v>0</v>
      </c>
      <c r="W123" s="10">
        <v>1933</v>
      </c>
      <c r="X123" s="10">
        <v>33440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500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45919</v>
      </c>
      <c r="B124" s="14" t="s">
        <v>368</v>
      </c>
      <c r="C124" s="9" t="s">
        <v>136</v>
      </c>
      <c r="D124" s="13" t="s">
        <v>303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604</v>
      </c>
      <c r="V124" s="10">
        <v>0</v>
      </c>
      <c r="W124" s="10">
        <v>604</v>
      </c>
      <c r="X124" s="10">
        <v>16380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45919</v>
      </c>
      <c r="B125" s="14" t="s">
        <v>369</v>
      </c>
      <c r="C125" s="9" t="s">
        <v>136</v>
      </c>
      <c r="D125" s="13" t="s">
        <v>142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1174</v>
      </c>
      <c r="V125" s="10">
        <v>0</v>
      </c>
      <c r="W125" s="10">
        <v>1174</v>
      </c>
      <c r="X125" s="10">
        <v>21440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45933</v>
      </c>
      <c r="B126" s="14" t="s">
        <v>502</v>
      </c>
      <c r="C126" s="9" t="s">
        <v>105</v>
      </c>
      <c r="D126" s="13" t="s">
        <v>208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45933</v>
      </c>
      <c r="B127" s="14" t="s">
        <v>503</v>
      </c>
      <c r="C127" s="9" t="s">
        <v>105</v>
      </c>
      <c r="D127" s="13" t="s">
        <v>479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45987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45987</v>
      </c>
      <c r="AK127" s="3">
        <v>45983</v>
      </c>
      <c r="AL127" s="3">
        <v>45976</v>
      </c>
      <c r="AM127" s="3">
        <v>45984</v>
      </c>
      <c r="AN127" s="3">
        <v>45985</v>
      </c>
      <c r="AO127" s="3">
        <v>45986</v>
      </c>
      <c r="AP127" s="3">
        <v>45982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45933</v>
      </c>
      <c r="B128" s="14" t="s">
        <v>508</v>
      </c>
      <c r="C128" s="9" t="s">
        <v>105</v>
      </c>
      <c r="D128" s="13" t="s">
        <v>484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45987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80</v>
      </c>
      <c r="AA128" s="8">
        <v>4414.5199999999995</v>
      </c>
      <c r="AB128" s="8">
        <v>4414.5199999999995</v>
      </c>
      <c r="AC128" s="8">
        <v>0</v>
      </c>
      <c r="AD128" s="8">
        <v>4414.5199999999995</v>
      </c>
      <c r="AE128" s="8">
        <v>0</v>
      </c>
      <c r="AF128" s="8">
        <v>0</v>
      </c>
      <c r="AG128" s="1" t="s">
        <v>114</v>
      </c>
      <c r="AH128" s="1" t="s">
        <v>75</v>
      </c>
      <c r="AI128" s="1">
        <v>4</v>
      </c>
      <c r="AJ128" s="3">
        <v>45987</v>
      </c>
      <c r="AK128" s="3">
        <v>45983</v>
      </c>
      <c r="AL128" s="3">
        <v>45976</v>
      </c>
      <c r="AM128" s="3">
        <v>45984</v>
      </c>
      <c r="AN128" s="3">
        <v>45985</v>
      </c>
      <c r="AO128" s="3">
        <v>45986</v>
      </c>
      <c r="AP128" s="3">
        <v>45982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45919</v>
      </c>
      <c r="B129" s="14" t="s">
        <v>367</v>
      </c>
      <c r="C129" s="9" t="s">
        <v>136</v>
      </c>
      <c r="D129" s="13" t="s">
        <v>213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45919</v>
      </c>
      <c r="B130" s="14" t="s">
        <v>366</v>
      </c>
      <c r="C130" s="9" t="s">
        <v>136</v>
      </c>
      <c r="D130" s="13" t="s">
        <v>349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622</v>
      </c>
      <c r="V130" s="10">
        <v>0</v>
      </c>
      <c r="W130" s="10">
        <v>622</v>
      </c>
      <c r="X130" s="10">
        <v>6150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45923</v>
      </c>
      <c r="B131" s="14" t="s">
        <v>394</v>
      </c>
      <c r="C131" s="9" t="s">
        <v>79</v>
      </c>
      <c r="D131" s="13" t="s">
        <v>395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80</v>
      </c>
      <c r="AA131" s="8">
        <v>14347.189999999999</v>
      </c>
      <c r="AB131" s="8">
        <v>14347.189999999999</v>
      </c>
      <c r="AC131" s="8">
        <v>0</v>
      </c>
      <c r="AD131" s="8">
        <v>14347.189999999999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131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45877</v>
      </c>
      <c r="B132" s="14" t="s">
        <v>269</v>
      </c>
      <c r="C132" s="9" t="s">
        <v>79</v>
      </c>
      <c r="D132" s="13" t="s">
        <v>270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3500</v>
      </c>
      <c r="V132" s="10">
        <v>1217</v>
      </c>
      <c r="W132" s="10">
        <v>2283</v>
      </c>
      <c r="X132" s="10">
        <v>1545</v>
      </c>
      <c r="Y132" s="10">
        <v>2052.75</v>
      </c>
      <c r="Z132" s="9" t="s">
        <v>80</v>
      </c>
      <c r="AA132" s="8">
        <v>2265.4764825000002</v>
      </c>
      <c r="AB132" s="8">
        <v>2265.4764825000002</v>
      </c>
      <c r="AC132" s="8">
        <v>0</v>
      </c>
      <c r="AD132" s="8">
        <v>2265.4764825000002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45905</v>
      </c>
      <c r="B133" s="14" t="s">
        <v>307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299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45796</v>
      </c>
      <c r="B134" s="14" t="s">
        <v>233</v>
      </c>
      <c r="C134" s="9" t="s">
        <v>136</v>
      </c>
      <c r="D134" s="13" t="s">
        <v>231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302</v>
      </c>
      <c r="V134" s="10">
        <v>363</v>
      </c>
      <c r="W134" s="10">
        <v>0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45674</v>
      </c>
      <c r="B135" s="14" t="s">
        <v>215</v>
      </c>
      <c r="C135" s="9" t="s">
        <v>136</v>
      </c>
      <c r="D135" s="13" t="s">
        <v>214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222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45611</v>
      </c>
      <c r="B136" s="14" t="s">
        <v>187</v>
      </c>
      <c r="C136" s="9" t="s">
        <v>136</v>
      </c>
      <c r="D136" s="13" t="s">
        <v>186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45523</v>
      </c>
      <c r="B137" s="14" t="s">
        <v>174</v>
      </c>
      <c r="C137" s="9" t="s">
        <v>136</v>
      </c>
      <c r="D137" s="13" t="s">
        <v>172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312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45908</v>
      </c>
      <c r="B139" s="14" t="s">
        <v>312</v>
      </c>
      <c r="C139" s="9" t="s">
        <v>235</v>
      </c>
      <c r="D139" s="13" t="s">
        <v>277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45799</v>
      </c>
      <c r="B141" s="14" t="s">
        <v>240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202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4000</v>
      </c>
      <c r="V142" s="10">
        <v>4010</v>
      </c>
      <c r="W142" s="10">
        <v>0</v>
      </c>
      <c r="X142" s="10">
        <v>4470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45720</v>
      </c>
      <c r="B143" s="14" t="s">
        <v>126</v>
      </c>
      <c r="C143" s="9" t="s">
        <v>105</v>
      </c>
      <c r="D143" s="13" t="s">
        <v>208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3065</v>
      </c>
      <c r="W143" s="10">
        <v>0</v>
      </c>
      <c r="X143" s="10">
        <v>3300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45541</v>
      </c>
      <c r="B144" s="14" t="s">
        <v>176</v>
      </c>
      <c r="C144" s="9" t="s">
        <v>105</v>
      </c>
      <c r="D144" s="13" t="s">
        <v>177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3318</v>
      </c>
      <c r="W144" s="10">
        <v>0</v>
      </c>
      <c r="X144" s="10">
        <v>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178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 t="s">
        <v>211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45581</v>
      </c>
      <c r="B145" s="14" t="s">
        <v>180</v>
      </c>
      <c r="C145" s="9" t="s">
        <v>105</v>
      </c>
      <c r="D145" s="13" t="s">
        <v>181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80</v>
      </c>
      <c r="AA146" s="8">
        <v>677442.01665249991</v>
      </c>
      <c r="AB146" s="8">
        <v>113630.3783825</v>
      </c>
      <c r="AC146" s="8">
        <v>563811.63826999988</v>
      </c>
      <c r="AD146" s="8">
        <v>69730.378382499985</v>
      </c>
      <c r="AE146" s="8">
        <v>607711.63827</v>
      </c>
      <c r="AF146" s="8" t="s">
        <v>58</v>
      </c>
      <c r="AG146" s="1" t="s">
        <v>113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10200</v>
      </c>
      <c r="W148" s="10">
        <v>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2500</v>
      </c>
      <c r="V149" s="10">
        <v>2500</v>
      </c>
      <c r="W149" s="10">
        <v>0</v>
      </c>
      <c r="X149" s="10">
        <v>2550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593</v>
      </c>
      <c r="AG150" s="1" t="s">
        <v>113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45953</v>
      </c>
      <c r="U152" s="11">
        <v>2300</v>
      </c>
      <c r="V152" s="10">
        <v>2500</v>
      </c>
      <c r="W152" s="10">
        <v>0</v>
      </c>
      <c r="X152" s="10">
        <v>5100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45953</v>
      </c>
      <c r="U153" s="11">
        <v>7500</v>
      </c>
      <c r="V153" s="10">
        <v>7500</v>
      </c>
      <c r="W153" s="10">
        <v>0</v>
      </c>
      <c r="X153" s="10">
        <v>5165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5000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5000</v>
      </c>
      <c r="W163" s="10">
        <v>0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45958</v>
      </c>
      <c r="U164" s="11">
        <v>2500</v>
      </c>
      <c r="V164" s="10">
        <v>2500</v>
      </c>
      <c r="W164" s="10">
        <v>0</v>
      </c>
      <c r="X164" s="10">
        <v>2550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45958</v>
      </c>
      <c r="U165" s="11">
        <v>10000</v>
      </c>
      <c r="V165" s="10">
        <v>8300</v>
      </c>
      <c r="W165" s="10">
        <v>1700</v>
      </c>
      <c r="X165" s="10">
        <v>10200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594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247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45960</v>
      </c>
      <c r="U170" s="11">
        <v>2500</v>
      </c>
      <c r="V170" s="10">
        <v>0</v>
      </c>
      <c r="W170" s="10">
        <v>2500</v>
      </c>
      <c r="X170" s="10">
        <v>2600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337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5000</v>
      </c>
      <c r="W174" s="10">
        <v>0</v>
      </c>
      <c r="X174" s="10">
        <v>5100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5378.4500000000007</v>
      </c>
      <c r="AB177" s="8">
        <v>5378.4500000000007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5657.85</v>
      </c>
      <c r="AB180" s="8">
        <v>5024</v>
      </c>
      <c r="AC180" s="8">
        <v>633.85000000000036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49.933294444444478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247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2500</v>
      </c>
      <c r="V184" s="10">
        <v>2387</v>
      </c>
      <c r="W184" s="10">
        <v>113</v>
      </c>
      <c r="X184" s="10">
        <v>2550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5657.85</v>
      </c>
      <c r="AB185" s="8">
        <v>5657.85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5378.4500000000007</v>
      </c>
      <c r="AC186" s="8">
        <v>0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635.55350833333341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2500</v>
      </c>
      <c r="V188" s="10">
        <v>1785</v>
      </c>
      <c r="W188" s="10">
        <v>715</v>
      </c>
      <c r="X188" s="10">
        <v>2550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5378.4500000000007</v>
      </c>
      <c r="AC191" s="8">
        <v>0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247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891.42570000000023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428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2500</v>
      </c>
      <c r="V194" s="10">
        <v>0</v>
      </c>
      <c r="W194" s="10">
        <v>2500</v>
      </c>
      <c r="X194" s="10">
        <v>2600</v>
      </c>
      <c r="Y194" s="10">
        <v>0</v>
      </c>
      <c r="Z194" s="9" t="s">
        <v>247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0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423.7023388888889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247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847.40467777777781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247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0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0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445.71285000000012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423.7023388888889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891.42570000000023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445.71285000000012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247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423.7023388888889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595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247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304.29531611111116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247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217.3537972222222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 t="s">
        <v>428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2600</v>
      </c>
      <c r="Y213" s="10">
        <v>0</v>
      </c>
      <c r="Z213" s="9" t="s">
        <v>247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600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2550</v>
      </c>
      <c r="Y214" s="10">
        <v>0</v>
      </c>
      <c r="Z214" s="9" t="s">
        <v>247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0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247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847.40467777777781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>
        <v>39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247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222.85642500000006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247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222.85642500000006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423.7023388888889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247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423.7023388888889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337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247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0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445.71285000000012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 t="s">
        <v>334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247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668.56927500000018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343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247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445.71285000000012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336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423.7023388888889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217.3537972222222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247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891.42570000000023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445.71285000000012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 t="s">
        <v>330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2828.9250000000002</v>
      </c>
      <c r="AB228" s="8">
        <v>2828.9250000000002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0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339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247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222.85642500000006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247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0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247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423.7023388888889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247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423.7023388888889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247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222.85642500000006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428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2500</v>
      </c>
      <c r="V234" s="10">
        <v>0</v>
      </c>
      <c r="W234" s="10">
        <v>2500</v>
      </c>
      <c r="X234" s="10">
        <v>2600</v>
      </c>
      <c r="Y234" s="10">
        <v>0</v>
      </c>
      <c r="Z234" s="9" t="s">
        <v>247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0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336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247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115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847.40467777777781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 t="s">
        <v>341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247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434.7075944444444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 t="s">
        <v>333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247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445.71285000000012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600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2500</v>
      </c>
      <c r="V238" s="10">
        <v>0</v>
      </c>
      <c r="W238" s="10">
        <v>2500</v>
      </c>
      <c r="X238" s="10">
        <v>2550</v>
      </c>
      <c r="Y238" s="10">
        <v>0</v>
      </c>
      <c r="Z238" s="9" t="s">
        <v>247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0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247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847.40467777777781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247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217.3537972222222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247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668.56927500000018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247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0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338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423.7023388888889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 t="s">
        <v>333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247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445.71285000000012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343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247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217.3537972222222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 t="s">
        <v>333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334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445.71285000000012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115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445.71285000000012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600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247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0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428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247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0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338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247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635.55350833333341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 t="s">
        <v>336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247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847.40467777777781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 t="s">
        <v>333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247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891.42570000000023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247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222.85642500000006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247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222.85642500000006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423.7023388888889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247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423.7023388888889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 t="s">
        <v>337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247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434.7075944444444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445.71285000000012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334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247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668.56927500000018</v>
      </c>
    </row>
    <row r="266" spans="1:56" ht="28.5" customHeight="1" x14ac:dyDescent="0.45">
      <c r="A266" s="3">
        <v>45916</v>
      </c>
      <c r="B266" s="14" t="s">
        <v>345</v>
      </c>
      <c r="C266" s="9" t="s">
        <v>246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247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222.85642500000006</v>
      </c>
    </row>
    <row r="267" spans="1:56" ht="28.5" customHeight="1" x14ac:dyDescent="0.45">
      <c r="A267" s="3">
        <v>45916</v>
      </c>
      <c r="B267" s="14" t="s">
        <v>345</v>
      </c>
      <c r="C267" s="9" t="s">
        <v>246</v>
      </c>
      <c r="D267" s="13" t="s">
        <v>330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247</v>
      </c>
      <c r="AA267" s="8">
        <v>2828.9250000000002</v>
      </c>
      <c r="AB267" s="8">
        <v>2828.9250000000002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0</v>
      </c>
    </row>
    <row r="268" spans="1:56" ht="28.5" customHeight="1" x14ac:dyDescent="0.45">
      <c r="A268" s="3">
        <v>45916</v>
      </c>
      <c r="B268" s="14" t="s">
        <v>345</v>
      </c>
      <c r="C268" s="9" t="s">
        <v>246</v>
      </c>
      <c r="D268" s="13" t="s">
        <v>339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247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222.85642500000006</v>
      </c>
    </row>
    <row r="269" spans="1:56" ht="28.5" customHeight="1" x14ac:dyDescent="0.45">
      <c r="A269" s="3" t="s">
        <v>132</v>
      </c>
      <c r="B269" s="14" t="s">
        <v>132</v>
      </c>
      <c r="C269" s="9" t="s">
        <v>246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247</v>
      </c>
      <c r="AA269" s="8">
        <v>1434264.9750000001</v>
      </c>
      <c r="AB269" s="8">
        <v>0</v>
      </c>
      <c r="AC269" s="8">
        <v>1434264.9750000001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112988.20747500002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247</v>
      </c>
      <c r="AA270" s="8">
        <v>1845136.645</v>
      </c>
      <c r="AB270" s="8">
        <v>53213.515000000014</v>
      </c>
      <c r="AC270" s="8">
        <v>1791923.1300000001</v>
      </c>
      <c r="AD270" s="8">
        <v>0</v>
      </c>
      <c r="AE270" s="8">
        <v>0</v>
      </c>
      <c r="AF270" s="8" t="s">
        <v>58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249</v>
      </c>
      <c r="BD270" s="56">
        <v>0</v>
      </c>
    </row>
    <row r="271" spans="1:56" ht="28.5" customHeight="1" x14ac:dyDescent="0.45">
      <c r="A271" s="3">
        <v>45919</v>
      </c>
      <c r="B271" s="14" t="s">
        <v>371</v>
      </c>
      <c r="C271" s="9" t="s">
        <v>136</v>
      </c>
      <c r="D271" s="13" t="s">
        <v>281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115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347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45919</v>
      </c>
      <c r="B272" s="14" t="s">
        <v>372</v>
      </c>
      <c r="C272" s="9" t="s">
        <v>136</v>
      </c>
      <c r="D272" s="13" t="s">
        <v>350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115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351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45919</v>
      </c>
      <c r="B273" s="14" t="s">
        <v>373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202</v>
      </c>
      <c r="AG273" s="1" t="s">
        <v>113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352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8.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5000</v>
      </c>
      <c r="W275" s="10">
        <v>5000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45945</v>
      </c>
      <c r="B276" s="14" t="s">
        <v>579</v>
      </c>
      <c r="C276" s="9" t="s">
        <v>565</v>
      </c>
      <c r="D276" s="13" t="s">
        <v>566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0</v>
      </c>
      <c r="Q276" s="10">
        <v>0</v>
      </c>
      <c r="R276" s="10">
        <v>0</v>
      </c>
      <c r="S276" s="9" t="s">
        <v>71</v>
      </c>
      <c r="T276" s="12">
        <v>45951</v>
      </c>
      <c r="U276" s="11">
        <v>4000</v>
      </c>
      <c r="V276" s="10">
        <v>4000</v>
      </c>
      <c r="W276" s="10">
        <v>0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8.5" customHeight="1" x14ac:dyDescent="0.45">
      <c r="A277" s="3" t="s">
        <v>132</v>
      </c>
      <c r="B277" s="14" t="s">
        <v>132</v>
      </c>
      <c r="C277" s="9" t="s">
        <v>136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71271</v>
      </c>
      <c r="AC277" s="8">
        <v>232576.5</v>
      </c>
      <c r="AD277" s="8">
        <v>0</v>
      </c>
      <c r="AE277" s="8">
        <v>0</v>
      </c>
      <c r="AF277" s="8" t="s">
        <v>202</v>
      </c>
      <c r="AG277" s="1" t="s">
        <v>113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17779.181333333334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71271</v>
      </c>
      <c r="AC278" s="8">
        <v>232576.5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8.5" customHeight="1" x14ac:dyDescent="0.45">
      <c r="A279" s="3">
        <v>45948</v>
      </c>
      <c r="B279" s="14" t="s">
        <v>618</v>
      </c>
      <c r="C279" s="9" t="s">
        <v>311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41</v>
      </c>
      <c r="O279" s="9">
        <v>40</v>
      </c>
      <c r="P279" s="10">
        <v>222.53168396799998</v>
      </c>
      <c r="Q279" s="10">
        <v>0</v>
      </c>
      <c r="R279" s="10">
        <v>222.53168396799998</v>
      </c>
      <c r="S279" s="9" t="s">
        <v>71</v>
      </c>
      <c r="T279" s="12">
        <v>45952</v>
      </c>
      <c r="U279" s="11">
        <v>10000</v>
      </c>
      <c r="V279" s="10">
        <v>0</v>
      </c>
      <c r="W279" s="10">
        <v>10000</v>
      </c>
      <c r="X279" s="10">
        <v>0</v>
      </c>
      <c r="Y279" s="10">
        <v>0</v>
      </c>
      <c r="Z279" s="9" t="s">
        <v>127</v>
      </c>
      <c r="AA279" s="8">
        <v>11036.3</v>
      </c>
      <c r="AB279" s="8">
        <v>11036.3</v>
      </c>
      <c r="AC279" s="8">
        <v>0</v>
      </c>
      <c r="AD279" s="8">
        <v>0</v>
      </c>
      <c r="AE279" s="8">
        <v>0</v>
      </c>
      <c r="AF279" s="8">
        <v>0</v>
      </c>
      <c r="AG279" s="1" t="s">
        <v>115</v>
      </c>
      <c r="AH279" s="1" t="s">
        <v>264</v>
      </c>
      <c r="AI279" s="1">
        <v>2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45950</v>
      </c>
      <c r="AP279" s="3">
        <v>45947</v>
      </c>
      <c r="AQ279" s="3">
        <v>45951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45948</v>
      </c>
      <c r="B280" s="14" t="s">
        <v>618</v>
      </c>
      <c r="C280" s="9" t="s">
        <v>311</v>
      </c>
      <c r="D280" s="13" t="s">
        <v>59</v>
      </c>
      <c r="E280" s="9">
        <v>21</v>
      </c>
      <c r="F280" s="9">
        <v>38</v>
      </c>
      <c r="G280" s="9" t="s">
        <v>60</v>
      </c>
      <c r="H280" s="9">
        <v>0</v>
      </c>
      <c r="I280" s="9">
        <v>69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45952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127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77</v>
      </c>
      <c r="AI280" s="1">
        <v>1</v>
      </c>
      <c r="AJ280" s="3">
        <v>45952</v>
      </c>
      <c r="AK280" s="3">
        <v>0</v>
      </c>
      <c r="AL280" s="3">
        <v>0</v>
      </c>
      <c r="AM280" s="3">
        <v>0</v>
      </c>
      <c r="AN280" s="3">
        <v>0</v>
      </c>
      <c r="AO280" s="3">
        <v>45951</v>
      </c>
      <c r="AP280" s="3">
        <v>45947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8.5" customHeight="1" x14ac:dyDescent="0.45">
      <c r="A281" s="3">
        <v>45948</v>
      </c>
      <c r="B281" s="14" t="s">
        <v>126</v>
      </c>
      <c r="C281" s="9" t="s">
        <v>619</v>
      </c>
      <c r="D281" s="13" t="s">
        <v>59</v>
      </c>
      <c r="E281" s="9">
        <v>21</v>
      </c>
      <c r="F281" s="9">
        <v>40</v>
      </c>
      <c r="G281" s="9" t="s">
        <v>60</v>
      </c>
      <c r="H281" s="9">
        <v>0</v>
      </c>
      <c r="I281" s="9">
        <v>73</v>
      </c>
      <c r="J281" s="9" t="s">
        <v>57</v>
      </c>
      <c r="K281" s="9">
        <v>5</v>
      </c>
      <c r="L281" s="9" t="s">
        <v>91</v>
      </c>
      <c r="M281" s="10">
        <v>22</v>
      </c>
      <c r="N281" s="9">
        <v>42</v>
      </c>
      <c r="O281" s="9">
        <v>40</v>
      </c>
      <c r="P281" s="10">
        <v>34.193892902399995</v>
      </c>
      <c r="Q281" s="10">
        <v>0</v>
      </c>
      <c r="R281" s="10">
        <v>34.193892902399995</v>
      </c>
      <c r="S281" s="9" t="s">
        <v>71</v>
      </c>
      <c r="T281" s="12">
        <v>45952</v>
      </c>
      <c r="U281" s="11">
        <v>1500</v>
      </c>
      <c r="V281" s="10">
        <v>0</v>
      </c>
      <c r="W281" s="10">
        <v>1500</v>
      </c>
      <c r="X281" s="10">
        <v>0</v>
      </c>
      <c r="Y281" s="10">
        <v>0</v>
      </c>
      <c r="Z281" s="9" t="s">
        <v>127</v>
      </c>
      <c r="AA281" s="8">
        <v>1739.2650000000003</v>
      </c>
      <c r="AB281" s="8">
        <v>1739.2650000000003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264</v>
      </c>
      <c r="AI281" s="1">
        <v>2</v>
      </c>
      <c r="AJ281" s="3">
        <v>45952</v>
      </c>
      <c r="AK281" s="3">
        <v>0</v>
      </c>
      <c r="AL281" s="3">
        <v>0</v>
      </c>
      <c r="AM281" s="3">
        <v>0</v>
      </c>
      <c r="AN281" s="3">
        <v>0</v>
      </c>
      <c r="AO281" s="3">
        <v>45950</v>
      </c>
      <c r="AP281" s="3">
        <v>45947</v>
      </c>
      <c r="AQ281" s="3">
        <v>45951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0</v>
      </c>
    </row>
    <row r="282" spans="1:56" ht="28.5" customHeight="1" x14ac:dyDescent="0.45">
      <c r="A282" s="3">
        <v>45945</v>
      </c>
      <c r="B282" s="14" t="s">
        <v>580</v>
      </c>
      <c r="C282" s="9" t="s">
        <v>196</v>
      </c>
      <c r="D282" s="13" t="s">
        <v>567</v>
      </c>
      <c r="E282" s="9">
        <v>21</v>
      </c>
      <c r="F282" s="9">
        <v>34</v>
      </c>
      <c r="G282" s="9" t="s">
        <v>60</v>
      </c>
      <c r="H282" s="9">
        <v>0</v>
      </c>
      <c r="I282" s="9">
        <v>60</v>
      </c>
      <c r="J282" s="9" t="s">
        <v>57</v>
      </c>
      <c r="K282" s="9">
        <v>5</v>
      </c>
      <c r="L282" s="9" t="s">
        <v>91</v>
      </c>
      <c r="M282" s="10">
        <v>22</v>
      </c>
      <c r="N282" s="9">
        <v>36</v>
      </c>
      <c r="O282" s="9">
        <v>40</v>
      </c>
      <c r="P282" s="10">
        <v>390.78734745599991</v>
      </c>
      <c r="Q282" s="10">
        <v>0</v>
      </c>
      <c r="R282" s="10">
        <v>390.78734745599991</v>
      </c>
      <c r="S282" s="9" t="s">
        <v>67</v>
      </c>
      <c r="T282" s="12">
        <v>45953</v>
      </c>
      <c r="U282" s="11">
        <v>20000</v>
      </c>
      <c r="V282" s="10">
        <v>0</v>
      </c>
      <c r="W282" s="10">
        <v>20000</v>
      </c>
      <c r="X282" s="10">
        <v>20968</v>
      </c>
      <c r="Y282" s="10">
        <v>0</v>
      </c>
      <c r="Z282" s="9" t="s">
        <v>127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72</v>
      </c>
      <c r="AI282" s="1">
        <v>3</v>
      </c>
      <c r="AJ282" s="3">
        <v>45953</v>
      </c>
      <c r="AK282" s="3">
        <v>0</v>
      </c>
      <c r="AL282" s="3">
        <v>45943</v>
      </c>
      <c r="AM282" s="3">
        <v>45950</v>
      </c>
      <c r="AN282" s="3">
        <v>45951</v>
      </c>
      <c r="AO282" s="3">
        <v>45951</v>
      </c>
      <c r="AP282" s="3">
        <v>45948</v>
      </c>
      <c r="AQ282" s="3">
        <v>45952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102</v>
      </c>
      <c r="BD282" s="56">
        <v>0</v>
      </c>
    </row>
    <row r="283" spans="1:56" ht="28.5" customHeight="1" x14ac:dyDescent="0.45">
      <c r="A283" s="3" t="s">
        <v>94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 t="s">
        <v>60</v>
      </c>
      <c r="H283" s="9">
        <v>0</v>
      </c>
      <c r="I283" s="9">
        <v>67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127</v>
      </c>
      <c r="AA283" s="8">
        <v>18293.714999999997</v>
      </c>
      <c r="AB283" s="8">
        <v>18293.714999999997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102</v>
      </c>
      <c r="BD283" s="56">
        <v>0</v>
      </c>
    </row>
    <row r="284" spans="1:56" ht="28.5" customHeight="1" x14ac:dyDescent="0.45">
      <c r="A284" s="3">
        <v>45933</v>
      </c>
      <c r="B284" s="14" t="s">
        <v>488</v>
      </c>
      <c r="C284" s="9" t="s">
        <v>456</v>
      </c>
      <c r="D284" s="13" t="s">
        <v>457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45960</v>
      </c>
      <c r="U284" s="11">
        <v>5000</v>
      </c>
      <c r="V284" s="10">
        <v>4737</v>
      </c>
      <c r="W284" s="10">
        <v>263</v>
      </c>
      <c r="X284" s="10">
        <v>5200</v>
      </c>
      <c r="Y284" s="10">
        <v>0</v>
      </c>
      <c r="Z284" s="9" t="s">
        <v>118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45960</v>
      </c>
      <c r="AK284" s="3">
        <v>45956</v>
      </c>
      <c r="AL284" s="3">
        <v>45950</v>
      </c>
      <c r="AM284" s="3">
        <v>45957</v>
      </c>
      <c r="AN284" s="3">
        <v>45958</v>
      </c>
      <c r="AO284" s="3">
        <v>45958</v>
      </c>
      <c r="AP284" s="3">
        <v>45955</v>
      </c>
      <c r="AQ284" s="3">
        <v>45959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 t="s">
        <v>129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45940</v>
      </c>
      <c r="B285" s="14" t="s">
        <v>522</v>
      </c>
      <c r="C285" s="9" t="s">
        <v>109</v>
      </c>
      <c r="D285" s="13" t="s">
        <v>523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45951</v>
      </c>
      <c r="U285" s="11">
        <v>30000</v>
      </c>
      <c r="V285" s="10">
        <v>30562</v>
      </c>
      <c r="W285" s="10">
        <v>0</v>
      </c>
      <c r="X285" s="10">
        <v>52505</v>
      </c>
      <c r="Y285" s="10">
        <v>0</v>
      </c>
      <c r="Z285" s="9" t="s">
        <v>118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45951</v>
      </c>
      <c r="AK285" s="3">
        <v>45947</v>
      </c>
      <c r="AL285" s="3">
        <v>45941</v>
      </c>
      <c r="AM285" s="3">
        <v>45948</v>
      </c>
      <c r="AN285" s="3">
        <v>45949</v>
      </c>
      <c r="AO285" s="3">
        <v>45949</v>
      </c>
      <c r="AP285" s="3">
        <v>45946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 t="s">
        <v>524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596</v>
      </c>
      <c r="C286" s="9" t="s">
        <v>109</v>
      </c>
      <c r="D286" s="13" t="s">
        <v>558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45951</v>
      </c>
      <c r="U286" s="11">
        <v>10000</v>
      </c>
      <c r="V286" s="10">
        <v>9400</v>
      </c>
      <c r="W286" s="10">
        <v>600</v>
      </c>
      <c r="X286" s="10">
        <v>10360</v>
      </c>
      <c r="Y286" s="10">
        <v>0</v>
      </c>
      <c r="Z286" s="9" t="s">
        <v>118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113</v>
      </c>
      <c r="AH286" s="1" t="s">
        <v>68</v>
      </c>
      <c r="AI286" s="1">
        <v>4</v>
      </c>
      <c r="AJ286" s="3">
        <v>45951</v>
      </c>
      <c r="AK286" s="3">
        <v>45947</v>
      </c>
      <c r="AL286" s="3">
        <v>45941</v>
      </c>
      <c r="AM286" s="3">
        <v>45948</v>
      </c>
      <c r="AN286" s="3">
        <v>45949</v>
      </c>
      <c r="AO286" s="3">
        <v>45949</v>
      </c>
      <c r="AP286" s="3">
        <v>45946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45946</v>
      </c>
      <c r="B287" s="14" t="s">
        <v>596</v>
      </c>
      <c r="C287" s="9" t="s">
        <v>109</v>
      </c>
      <c r="D287" s="13" t="s">
        <v>559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45951</v>
      </c>
      <c r="U287" s="11">
        <v>5000</v>
      </c>
      <c r="V287" s="10">
        <v>5012</v>
      </c>
      <c r="W287" s="10">
        <v>0</v>
      </c>
      <c r="X287" s="10">
        <v>5400</v>
      </c>
      <c r="Y287" s="10">
        <v>0</v>
      </c>
      <c r="Z287" s="9" t="s">
        <v>118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116</v>
      </c>
      <c r="AH287" s="1" t="s">
        <v>68</v>
      </c>
      <c r="AI287" s="1">
        <v>4</v>
      </c>
      <c r="AJ287" s="3">
        <v>45951</v>
      </c>
      <c r="AK287" s="3">
        <v>45947</v>
      </c>
      <c r="AL287" s="3">
        <v>45941</v>
      </c>
      <c r="AM287" s="3">
        <v>45948</v>
      </c>
      <c r="AN287" s="3">
        <v>45949</v>
      </c>
      <c r="AO287" s="3">
        <v>45949</v>
      </c>
      <c r="AP287" s="3">
        <v>45946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45946</v>
      </c>
      <c r="B288" s="14" t="s">
        <v>596</v>
      </c>
      <c r="C288" s="9" t="s">
        <v>109</v>
      </c>
      <c r="D288" s="13" t="s">
        <v>560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45951</v>
      </c>
      <c r="U288" s="11">
        <v>5000</v>
      </c>
      <c r="V288" s="10">
        <v>5135</v>
      </c>
      <c r="W288" s="10">
        <v>0</v>
      </c>
      <c r="X288" s="10">
        <v>5400</v>
      </c>
      <c r="Y288" s="10">
        <v>0</v>
      </c>
      <c r="Z288" s="9" t="s">
        <v>118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68</v>
      </c>
      <c r="AI288" s="1">
        <v>4</v>
      </c>
      <c r="AJ288" s="3">
        <v>45951</v>
      </c>
      <c r="AK288" s="3">
        <v>45947</v>
      </c>
      <c r="AL288" s="3">
        <v>45941</v>
      </c>
      <c r="AM288" s="3">
        <v>45948</v>
      </c>
      <c r="AN288" s="3">
        <v>45949</v>
      </c>
      <c r="AO288" s="3">
        <v>45949</v>
      </c>
      <c r="AP288" s="3">
        <v>45946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>
        <v>45946</v>
      </c>
      <c r="B289" s="14" t="s">
        <v>597</v>
      </c>
      <c r="C289" s="9" t="s">
        <v>109</v>
      </c>
      <c r="D289" s="13" t="s">
        <v>561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45951</v>
      </c>
      <c r="U289" s="11">
        <v>10000</v>
      </c>
      <c r="V289" s="10">
        <v>10172</v>
      </c>
      <c r="W289" s="10">
        <v>0</v>
      </c>
      <c r="X289" s="10">
        <v>10840</v>
      </c>
      <c r="Y289" s="10">
        <v>0</v>
      </c>
      <c r="Z289" s="9" t="s">
        <v>118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45951</v>
      </c>
      <c r="AK289" s="3">
        <v>45947</v>
      </c>
      <c r="AL289" s="3">
        <v>45941</v>
      </c>
      <c r="AM289" s="3">
        <v>45948</v>
      </c>
      <c r="AN289" s="3">
        <v>45949</v>
      </c>
      <c r="AO289" s="3">
        <v>45949</v>
      </c>
      <c r="AP289" s="3">
        <v>45946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>
        <v>45946</v>
      </c>
      <c r="B290" s="14" t="s">
        <v>597</v>
      </c>
      <c r="C290" s="9" t="s">
        <v>109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45951</v>
      </c>
      <c r="U290" s="11">
        <v>5000</v>
      </c>
      <c r="V290" s="10">
        <v>5100</v>
      </c>
      <c r="W290" s="10">
        <v>0</v>
      </c>
      <c r="X290" s="10">
        <v>0</v>
      </c>
      <c r="Y290" s="10">
        <v>0</v>
      </c>
      <c r="Z290" s="9" t="s">
        <v>118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61</v>
      </c>
      <c r="AH290" s="1" t="s">
        <v>68</v>
      </c>
      <c r="AI290" s="1">
        <v>4</v>
      </c>
      <c r="AJ290" s="3">
        <v>45951</v>
      </c>
      <c r="AK290" s="3">
        <v>45947</v>
      </c>
      <c r="AL290" s="3">
        <v>45941</v>
      </c>
      <c r="AM290" s="3">
        <v>45948</v>
      </c>
      <c r="AN290" s="3">
        <v>45949</v>
      </c>
      <c r="AO290" s="3">
        <v>45949</v>
      </c>
      <c r="AP290" s="3">
        <v>45946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45930</v>
      </c>
      <c r="B291" s="14" t="s">
        <v>509</v>
      </c>
      <c r="C291" s="9" t="s">
        <v>79</v>
      </c>
      <c r="D291" s="13" t="s">
        <v>444</v>
      </c>
      <c r="E291" s="9">
        <v>21</v>
      </c>
      <c r="F291" s="9">
        <v>40</v>
      </c>
      <c r="G291" s="9" t="s">
        <v>60</v>
      </c>
      <c r="H291" s="9" t="s">
        <v>76</v>
      </c>
      <c r="I291" s="9">
        <v>108</v>
      </c>
      <c r="J291" s="9" t="s">
        <v>57</v>
      </c>
      <c r="K291" s="9">
        <v>5</v>
      </c>
      <c r="L291" s="9" t="s">
        <v>90</v>
      </c>
      <c r="M291" s="10">
        <v>22</v>
      </c>
      <c r="N291" s="9">
        <v>42</v>
      </c>
      <c r="O291" s="9">
        <v>40</v>
      </c>
      <c r="P291" s="10">
        <v>0</v>
      </c>
      <c r="Q291" s="10">
        <v>0</v>
      </c>
      <c r="R291" s="10">
        <v>0</v>
      </c>
      <c r="S291" s="9" t="s">
        <v>67</v>
      </c>
      <c r="T291" s="12">
        <v>45960</v>
      </c>
      <c r="U291" s="11">
        <v>3000</v>
      </c>
      <c r="V291" s="10">
        <v>3000</v>
      </c>
      <c r="W291" s="10">
        <v>0</v>
      </c>
      <c r="X291" s="10">
        <v>3105</v>
      </c>
      <c r="Y291" s="10">
        <v>0</v>
      </c>
      <c r="Z291" s="9" t="s">
        <v>118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>
        <v>45960</v>
      </c>
      <c r="AK291" s="3">
        <v>45956</v>
      </c>
      <c r="AL291" s="3">
        <v>45950</v>
      </c>
      <c r="AM291" s="3">
        <v>45957</v>
      </c>
      <c r="AN291" s="3">
        <v>45958</v>
      </c>
      <c r="AO291" s="3">
        <v>45958</v>
      </c>
      <c r="AP291" s="3">
        <v>45955</v>
      </c>
      <c r="AQ291" s="3">
        <v>45959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45933</v>
      </c>
      <c r="B292" s="14" t="s">
        <v>511</v>
      </c>
      <c r="C292" s="9" t="s">
        <v>79</v>
      </c>
      <c r="D292" s="13" t="s">
        <v>490</v>
      </c>
      <c r="E292" s="9">
        <v>21</v>
      </c>
      <c r="F292" s="9">
        <v>38</v>
      </c>
      <c r="G292" s="9" t="s">
        <v>60</v>
      </c>
      <c r="H292" s="9" t="s">
        <v>76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 t="s">
        <v>132</v>
      </c>
      <c r="B293" s="14" t="s">
        <v>132</v>
      </c>
      <c r="C293" s="9" t="s">
        <v>109</v>
      </c>
      <c r="D293" s="13" t="s">
        <v>61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 t="s">
        <v>63</v>
      </c>
      <c r="U293" s="11">
        <v>115000</v>
      </c>
      <c r="V293" s="10">
        <v>0</v>
      </c>
      <c r="W293" s="10">
        <v>115000</v>
      </c>
      <c r="X293" s="10">
        <v>0</v>
      </c>
      <c r="Y293" s="10">
        <v>120750</v>
      </c>
      <c r="Z293" s="9" t="s">
        <v>118</v>
      </c>
      <c r="AA293" s="8">
        <v>123704.35</v>
      </c>
      <c r="AB293" s="8">
        <v>123704.35</v>
      </c>
      <c r="AC293" s="8">
        <v>0</v>
      </c>
      <c r="AD293" s="8">
        <v>123704.35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45631</v>
      </c>
      <c r="B294" s="14" t="s">
        <v>195</v>
      </c>
      <c r="C294" s="9" t="s">
        <v>107</v>
      </c>
      <c r="D294" s="13" t="s">
        <v>141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91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108</v>
      </c>
      <c r="T294" s="12" t="s">
        <v>63</v>
      </c>
      <c r="U294" s="11">
        <v>16000</v>
      </c>
      <c r="V294" s="10">
        <v>0</v>
      </c>
      <c r="W294" s="10">
        <v>16000</v>
      </c>
      <c r="X294" s="10">
        <v>0</v>
      </c>
      <c r="Y294" s="10">
        <v>16800</v>
      </c>
      <c r="Z294" s="9" t="s">
        <v>118</v>
      </c>
      <c r="AA294" s="8">
        <v>17211.04</v>
      </c>
      <c r="AB294" s="8">
        <v>17211.04</v>
      </c>
      <c r="AC294" s="8">
        <v>0</v>
      </c>
      <c r="AD294" s="8">
        <v>17211.04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 t="s">
        <v>207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45631</v>
      </c>
      <c r="B295" s="14" t="s">
        <v>194</v>
      </c>
      <c r="C295" s="9" t="s">
        <v>107</v>
      </c>
      <c r="D295" s="13" t="s">
        <v>141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91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108</v>
      </c>
      <c r="T295" s="12" t="s">
        <v>63</v>
      </c>
      <c r="U295" s="11">
        <v>9000</v>
      </c>
      <c r="V295" s="10">
        <v>0</v>
      </c>
      <c r="W295" s="10">
        <v>9000</v>
      </c>
      <c r="X295" s="10">
        <v>0</v>
      </c>
      <c r="Y295" s="10">
        <v>9450</v>
      </c>
      <c r="Z295" s="9" t="s">
        <v>118</v>
      </c>
      <c r="AA295" s="8">
        <v>9681.2100000000009</v>
      </c>
      <c r="AB295" s="8">
        <v>9681.2100000000009</v>
      </c>
      <c r="AC295" s="8">
        <v>0</v>
      </c>
      <c r="AD295" s="8">
        <v>9681.2100000000009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 t="s">
        <v>206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>
        <v>45896</v>
      </c>
      <c r="B296" s="14" t="s">
        <v>293</v>
      </c>
      <c r="C296" s="9" t="s">
        <v>105</v>
      </c>
      <c r="D296" s="13" t="s">
        <v>294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>
        <v>45896</v>
      </c>
      <c r="B297" s="14" t="s">
        <v>295</v>
      </c>
      <c r="C297" s="9" t="s">
        <v>105</v>
      </c>
      <c r="D297" s="13" t="s">
        <v>265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40</v>
      </c>
      <c r="P297" s="10">
        <v>108.55204095999999</v>
      </c>
      <c r="Q297" s="10">
        <v>0</v>
      </c>
      <c r="R297" s="10">
        <v>108.55204095999999</v>
      </c>
      <c r="S297" s="9" t="s">
        <v>67</v>
      </c>
      <c r="T297" s="12" t="s">
        <v>63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118</v>
      </c>
      <c r="AA297" s="8">
        <v>5518.15</v>
      </c>
      <c r="AB297" s="8">
        <v>5518.15</v>
      </c>
      <c r="AC297" s="8">
        <v>0</v>
      </c>
      <c r="AD297" s="8">
        <v>5518.15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45896</v>
      </c>
      <c r="B298" s="14" t="s">
        <v>296</v>
      </c>
      <c r="C298" s="9" t="s">
        <v>105</v>
      </c>
      <c r="D298" s="13" t="s">
        <v>297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118</v>
      </c>
      <c r="AA298" s="8">
        <v>3310.89</v>
      </c>
      <c r="AB298" s="8">
        <v>3310.89</v>
      </c>
      <c r="AC298" s="8">
        <v>0</v>
      </c>
      <c r="AD298" s="8">
        <v>3310.89</v>
      </c>
      <c r="AE298" s="8">
        <v>0</v>
      </c>
      <c r="AF298" s="8">
        <v>0</v>
      </c>
      <c r="AG298" s="1" t="s">
        <v>114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45911</v>
      </c>
      <c r="B299" s="14" t="s">
        <v>320</v>
      </c>
      <c r="C299" s="9" t="s">
        <v>105</v>
      </c>
      <c r="D299" s="13" t="s">
        <v>321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118</v>
      </c>
      <c r="AA299" s="8">
        <v>3310.89</v>
      </c>
      <c r="AB299" s="8">
        <v>3310.89</v>
      </c>
      <c r="AC299" s="8">
        <v>0</v>
      </c>
      <c r="AD299" s="8">
        <v>3310.89</v>
      </c>
      <c r="AE299" s="8">
        <v>0</v>
      </c>
      <c r="AF299" s="8">
        <v>0</v>
      </c>
      <c r="AG299" s="1" t="s">
        <v>114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 t="s">
        <v>132</v>
      </c>
      <c r="B300" s="14" t="s">
        <v>132</v>
      </c>
      <c r="C300" s="9" t="s">
        <v>107</v>
      </c>
      <c r="D300" s="13" t="s">
        <v>141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91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108</v>
      </c>
      <c r="T300" s="12" t="s">
        <v>63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118</v>
      </c>
      <c r="AA300" s="8">
        <v>10756.900000000001</v>
      </c>
      <c r="AB300" s="8">
        <v>10756.900000000001</v>
      </c>
      <c r="AC300" s="8">
        <v>0</v>
      </c>
      <c r="AD300" s="8">
        <v>10756.900000000001</v>
      </c>
      <c r="AE300" s="8">
        <v>0</v>
      </c>
      <c r="AF300" s="8">
        <v>0</v>
      </c>
      <c r="AG300" s="1" t="s">
        <v>114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8.5" customHeight="1" x14ac:dyDescent="0.45">
      <c r="A301" s="3">
        <v>45854</v>
      </c>
      <c r="B301" s="14" t="s">
        <v>257</v>
      </c>
      <c r="C301" s="9" t="s">
        <v>79</v>
      </c>
      <c r="D301" s="13" t="s">
        <v>258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118</v>
      </c>
      <c r="AA301" s="8">
        <v>3310.89</v>
      </c>
      <c r="AB301" s="8">
        <v>3310.89</v>
      </c>
      <c r="AC301" s="8">
        <v>0</v>
      </c>
      <c r="AD301" s="8">
        <v>0</v>
      </c>
      <c r="AE301" s="8">
        <v>3310.89</v>
      </c>
      <c r="AF301" s="8">
        <v>0</v>
      </c>
      <c r="AG301" s="1" t="s">
        <v>113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0</v>
      </c>
    </row>
    <row r="302" spans="1:56" ht="28.5" customHeight="1" x14ac:dyDescent="0.45">
      <c r="A302" s="3">
        <v>45826</v>
      </c>
      <c r="B302" s="14" t="s">
        <v>250</v>
      </c>
      <c r="C302" s="9" t="s">
        <v>105</v>
      </c>
      <c r="D302" s="13" t="s">
        <v>238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90</v>
      </c>
      <c r="M302" s="10">
        <v>22</v>
      </c>
      <c r="N302" s="9">
        <v>40</v>
      </c>
      <c r="O302" s="9">
        <v>40</v>
      </c>
      <c r="P302" s="10">
        <v>163.47937368575995</v>
      </c>
      <c r="Q302" s="10">
        <v>0</v>
      </c>
      <c r="R302" s="10">
        <v>163.47937368575995</v>
      </c>
      <c r="S302" s="9" t="s">
        <v>67</v>
      </c>
      <c r="T302" s="12" t="s">
        <v>63</v>
      </c>
      <c r="U302" s="11">
        <v>8000</v>
      </c>
      <c r="V302" s="10">
        <v>470</v>
      </c>
      <c r="W302" s="10">
        <v>7530</v>
      </c>
      <c r="X302" s="10">
        <v>0</v>
      </c>
      <c r="Y302" s="10">
        <v>7906.5</v>
      </c>
      <c r="Z302" s="9" t="s">
        <v>118</v>
      </c>
      <c r="AA302" s="8">
        <v>8310.3338999999996</v>
      </c>
      <c r="AB302" s="8">
        <v>8310.3338999999996</v>
      </c>
      <c r="AC302" s="8">
        <v>0</v>
      </c>
      <c r="AD302" s="8">
        <v>8310.3338999999996</v>
      </c>
      <c r="AE302" s="8">
        <v>0</v>
      </c>
      <c r="AF302" s="8">
        <v>0</v>
      </c>
      <c r="AG302" s="1" t="s">
        <v>113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119</v>
      </c>
      <c r="BD302" s="56">
        <v>0</v>
      </c>
    </row>
    <row r="303" spans="1:56" ht="28.5" customHeight="1" x14ac:dyDescent="0.45">
      <c r="A303" s="3">
        <v>45066</v>
      </c>
      <c r="B303" s="14" t="s">
        <v>124</v>
      </c>
      <c r="C303" s="9" t="s">
        <v>79</v>
      </c>
      <c r="D303" s="13" t="s">
        <v>123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90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67</v>
      </c>
      <c r="T303" s="12" t="s">
        <v>63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118</v>
      </c>
      <c r="AA303" s="8">
        <v>5518.15</v>
      </c>
      <c r="AB303" s="8">
        <v>5518.15</v>
      </c>
      <c r="AC303" s="8">
        <v>0</v>
      </c>
      <c r="AD303" s="8">
        <v>0</v>
      </c>
      <c r="AE303" s="8">
        <v>5518.15</v>
      </c>
      <c r="AF303" s="8">
        <v>0</v>
      </c>
      <c r="AG303" s="1" t="s">
        <v>113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119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21</v>
      </c>
      <c r="F304" s="9">
        <v>37</v>
      </c>
      <c r="G304" s="9">
        <v>0</v>
      </c>
      <c r="H304" s="9">
        <v>0</v>
      </c>
      <c r="I304" s="9">
        <v>74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 t="s">
        <v>82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118</v>
      </c>
      <c r="AA304" s="8">
        <v>197254.58390000003</v>
      </c>
      <c r="AB304" s="8">
        <v>197254.58390000003</v>
      </c>
      <c r="AC304" s="8">
        <v>0</v>
      </c>
      <c r="AD304" s="8">
        <v>188425.54390000002</v>
      </c>
      <c r="AE304" s="8">
        <v>8829.0399999999991</v>
      </c>
      <c r="AF304" s="8" t="s">
        <v>58</v>
      </c>
      <c r="AG304" s="1" t="s">
        <v>114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0</v>
      </c>
    </row>
    <row r="305" spans="1:56" ht="28.5" customHeight="1" x14ac:dyDescent="0.45">
      <c r="A305" s="3">
        <v>45944</v>
      </c>
      <c r="B305" s="14" t="s">
        <v>581</v>
      </c>
      <c r="C305" s="9" t="s">
        <v>563</v>
      </c>
      <c r="D305" s="13" t="s">
        <v>564</v>
      </c>
      <c r="E305" s="9">
        <v>23</v>
      </c>
      <c r="F305" s="9">
        <v>38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45952</v>
      </c>
      <c r="U305" s="11">
        <v>5000</v>
      </c>
      <c r="V305" s="10">
        <v>4639</v>
      </c>
      <c r="W305" s="10">
        <v>361</v>
      </c>
      <c r="X305" s="10">
        <v>5050</v>
      </c>
      <c r="Y305" s="10">
        <v>0</v>
      </c>
      <c r="Z305" s="9" t="s">
        <v>83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113</v>
      </c>
      <c r="AH305" s="1" t="s">
        <v>460</v>
      </c>
      <c r="AI305" s="1">
        <v>3</v>
      </c>
      <c r="AJ305" s="3">
        <v>45952</v>
      </c>
      <c r="AK305" s="3">
        <v>45949</v>
      </c>
      <c r="AL305" s="3">
        <v>45948</v>
      </c>
      <c r="AM305" s="3">
        <v>45947</v>
      </c>
      <c r="AN305" s="3">
        <v>0</v>
      </c>
      <c r="AO305" s="3">
        <v>45948</v>
      </c>
      <c r="AP305" s="3">
        <v>45947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8.5" customHeight="1" x14ac:dyDescent="0.45">
      <c r="A306" s="3" t="s">
        <v>132</v>
      </c>
      <c r="B306" s="14" t="s">
        <v>132</v>
      </c>
      <c r="C306" s="9" t="s">
        <v>205</v>
      </c>
      <c r="D306" s="13" t="s">
        <v>205</v>
      </c>
      <c r="E306" s="9">
        <v>23</v>
      </c>
      <c r="F306" s="9">
        <v>34</v>
      </c>
      <c r="G306" s="9" t="s">
        <v>60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45961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83</v>
      </c>
      <c r="AA306" s="8">
        <v>29756.100000000002</v>
      </c>
      <c r="AB306" s="8">
        <v>29756.100000000002</v>
      </c>
      <c r="AC306" s="8">
        <v>0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45961</v>
      </c>
      <c r="AK306" s="3">
        <v>0</v>
      </c>
      <c r="AL306" s="3">
        <v>45952</v>
      </c>
      <c r="AM306" s="3">
        <v>45959</v>
      </c>
      <c r="AN306" s="3">
        <v>45960</v>
      </c>
      <c r="AO306" s="3">
        <v>45960</v>
      </c>
      <c r="AP306" s="3">
        <v>45956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8.5" customHeight="1" x14ac:dyDescent="0.45">
      <c r="A307" s="3" t="s">
        <v>132</v>
      </c>
      <c r="B307" s="14" t="s">
        <v>132</v>
      </c>
      <c r="C307" s="9" t="s">
        <v>210</v>
      </c>
      <c r="D307" s="13" t="s">
        <v>61</v>
      </c>
      <c r="E307" s="9">
        <v>23</v>
      </c>
      <c r="F307" s="9">
        <v>34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91</v>
      </c>
      <c r="M307" s="10">
        <v>24</v>
      </c>
      <c r="N307" s="9">
        <v>37</v>
      </c>
      <c r="O307" s="9">
        <v>50</v>
      </c>
      <c r="P307" s="10">
        <v>821.54158271999995</v>
      </c>
      <c r="Q307" s="10">
        <v>0</v>
      </c>
      <c r="R307" s="10">
        <v>821.54158271999995</v>
      </c>
      <c r="S307" s="9" t="s">
        <v>121</v>
      </c>
      <c r="T307" s="12" t="s">
        <v>63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83</v>
      </c>
      <c r="AA307" s="8">
        <v>29756.100000000002</v>
      </c>
      <c r="AB307" s="8">
        <v>4911</v>
      </c>
      <c r="AC307" s="8">
        <v>24845.100000000002</v>
      </c>
      <c r="AD307" s="8">
        <v>0</v>
      </c>
      <c r="AE307" s="8">
        <v>0</v>
      </c>
      <c r="AF307" s="8">
        <v>0</v>
      </c>
      <c r="AG307" s="1" t="s">
        <v>114</v>
      </c>
      <c r="AH307" s="1" t="s">
        <v>72</v>
      </c>
      <c r="AI307" s="1">
        <v>3</v>
      </c>
      <c r="AJ307" s="3" t="s">
        <v>63</v>
      </c>
      <c r="AK307" s="3">
        <v>0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102</v>
      </c>
      <c r="BD307" s="56">
        <v>1857.1712249999998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83</v>
      </c>
      <c r="AA308" s="8">
        <v>59512.200000000004</v>
      </c>
      <c r="AB308" s="8">
        <v>34667.100000000006</v>
      </c>
      <c r="AC308" s="8">
        <v>24845.100000000002</v>
      </c>
      <c r="AD308" s="8">
        <v>0</v>
      </c>
      <c r="AE308" s="8">
        <v>0</v>
      </c>
      <c r="AF308" s="8" t="s">
        <v>58</v>
      </c>
      <c r="AG308" s="1" t="s">
        <v>114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0</v>
      </c>
    </row>
    <row r="309" spans="1:56" ht="28.5" customHeight="1" x14ac:dyDescent="0.45">
      <c r="A309" s="3">
        <v>45948</v>
      </c>
      <c r="B309" s="14" t="s">
        <v>620</v>
      </c>
      <c r="C309" s="9" t="s">
        <v>601</v>
      </c>
      <c r="D309" s="13" t="s">
        <v>602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0</v>
      </c>
    </row>
    <row r="310" spans="1:56" ht="28.5" customHeight="1" x14ac:dyDescent="0.45">
      <c r="A310" s="3">
        <v>45948</v>
      </c>
      <c r="B310" s="14" t="s">
        <v>620</v>
      </c>
      <c r="C310" s="9" t="s">
        <v>601</v>
      </c>
      <c r="D310" s="13" t="s">
        <v>603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45957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572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114</v>
      </c>
      <c r="AH310" s="1" t="s">
        <v>74</v>
      </c>
      <c r="AI310" s="1">
        <v>2</v>
      </c>
      <c r="AJ310" s="3">
        <v>45957</v>
      </c>
      <c r="AK310" s="3">
        <v>0</v>
      </c>
      <c r="AL310" s="3">
        <v>45948</v>
      </c>
      <c r="AM310" s="3">
        <v>45955</v>
      </c>
      <c r="AN310" s="3">
        <v>45956</v>
      </c>
      <c r="AO310" s="3">
        <v>45956</v>
      </c>
      <c r="AP310" s="3">
        <v>45952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8.5" customHeight="1" x14ac:dyDescent="0.45">
      <c r="A311" s="3">
        <v>45948</v>
      </c>
      <c r="B311" s="14" t="s">
        <v>620</v>
      </c>
      <c r="C311" s="9" t="s">
        <v>601</v>
      </c>
      <c r="D311" s="13" t="s">
        <v>604</v>
      </c>
      <c r="E311" s="9">
        <v>23</v>
      </c>
      <c r="F311" s="9">
        <v>34</v>
      </c>
      <c r="G311" s="9" t="s">
        <v>568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45957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572</v>
      </c>
      <c r="AA311" s="8">
        <v>4959.3500000000004</v>
      </c>
      <c r="AB311" s="8">
        <v>0</v>
      </c>
      <c r="AC311" s="8">
        <v>4959.3500000000004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45957</v>
      </c>
      <c r="AK311" s="3">
        <v>0</v>
      </c>
      <c r="AL311" s="3">
        <v>45948</v>
      </c>
      <c r="AM311" s="3">
        <v>45955</v>
      </c>
      <c r="AN311" s="3">
        <v>45956</v>
      </c>
      <c r="AO311" s="3">
        <v>45956</v>
      </c>
      <c r="AP311" s="3">
        <v>45952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400.2085242222222</v>
      </c>
    </row>
    <row r="312" spans="1:56" ht="28.5" customHeight="1" x14ac:dyDescent="0.45">
      <c r="A312" s="3">
        <v>45948</v>
      </c>
      <c r="B312" s="14" t="s">
        <v>620</v>
      </c>
      <c r="C312" s="9" t="s">
        <v>601</v>
      </c>
      <c r="D312" s="13" t="s">
        <v>605</v>
      </c>
      <c r="E312" s="9">
        <v>23</v>
      </c>
      <c r="F312" s="9">
        <v>34</v>
      </c>
      <c r="G312" s="9" t="s">
        <v>568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45957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572</v>
      </c>
      <c r="AA312" s="8">
        <v>4959.3500000000004</v>
      </c>
      <c r="AB312" s="8">
        <v>0</v>
      </c>
      <c r="AC312" s="8">
        <v>4959.3500000000004</v>
      </c>
      <c r="AD312" s="8">
        <v>0</v>
      </c>
      <c r="AE312" s="8">
        <v>0</v>
      </c>
      <c r="AF312" s="8">
        <v>0</v>
      </c>
      <c r="AG312" s="1" t="s">
        <v>114</v>
      </c>
      <c r="AH312" s="1" t="s">
        <v>74</v>
      </c>
      <c r="AI312" s="1">
        <v>2</v>
      </c>
      <c r="AJ312" s="3">
        <v>45957</v>
      </c>
      <c r="AK312" s="3">
        <v>0</v>
      </c>
      <c r="AL312" s="3">
        <v>45948</v>
      </c>
      <c r="AM312" s="3">
        <v>45955</v>
      </c>
      <c r="AN312" s="3">
        <v>45956</v>
      </c>
      <c r="AO312" s="3">
        <v>45956</v>
      </c>
      <c r="AP312" s="3">
        <v>45952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400.2085242222222</v>
      </c>
    </row>
    <row r="313" spans="1:56" ht="28.5" customHeight="1" x14ac:dyDescent="0.45">
      <c r="A313" s="3">
        <v>45944</v>
      </c>
      <c r="B313" s="14" t="s">
        <v>582</v>
      </c>
      <c r="C313" s="9" t="s">
        <v>570</v>
      </c>
      <c r="D313" s="13" t="s">
        <v>571</v>
      </c>
      <c r="E313" s="9">
        <v>23</v>
      </c>
      <c r="F313" s="9">
        <v>34</v>
      </c>
      <c r="G313" s="9" t="s">
        <v>568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572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114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400.2085242222222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568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572</v>
      </c>
      <c r="AA314" s="8">
        <v>24796.75</v>
      </c>
      <c r="AB314" s="8">
        <v>4959.3500000000004</v>
      </c>
      <c r="AC314" s="8">
        <v>19837.400000000001</v>
      </c>
      <c r="AD314" s="8">
        <v>0</v>
      </c>
      <c r="AE314" s="8">
        <v>0</v>
      </c>
      <c r="AF314" s="8">
        <v>0</v>
      </c>
      <c r="AG314" s="1" t="s">
        <v>114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0</v>
      </c>
    </row>
    <row r="315" spans="1:56" ht="28.5" customHeight="1" x14ac:dyDescent="0.45">
      <c r="A315" s="3">
        <v>45944</v>
      </c>
      <c r="B315" s="14" t="s">
        <v>583</v>
      </c>
      <c r="C315" s="9" t="s">
        <v>570</v>
      </c>
      <c r="D315" s="13" t="s">
        <v>573</v>
      </c>
      <c r="E315" s="9">
        <v>23</v>
      </c>
      <c r="F315" s="9">
        <v>34</v>
      </c>
      <c r="G315" s="9" t="s">
        <v>574</v>
      </c>
      <c r="H315" s="9">
        <v>0</v>
      </c>
      <c r="I315" s="9">
        <v>68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45975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575</v>
      </c>
      <c r="AA315" s="8">
        <v>4959.3500000000004</v>
      </c>
      <c r="AB315" s="8">
        <v>4959.3500000000004</v>
      </c>
      <c r="AC315" s="8">
        <v>0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74</v>
      </c>
      <c r="AI315" s="1">
        <v>2</v>
      </c>
      <c r="AJ315" s="3">
        <v>45975</v>
      </c>
      <c r="AK315" s="3">
        <v>0</v>
      </c>
      <c r="AL315" s="3">
        <v>45966</v>
      </c>
      <c r="AM315" s="3">
        <v>45973</v>
      </c>
      <c r="AN315" s="3">
        <v>45974</v>
      </c>
      <c r="AO315" s="3">
        <v>45974</v>
      </c>
      <c r="AP315" s="3">
        <v>45970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569</v>
      </c>
      <c r="BD315" s="56">
        <v>0</v>
      </c>
    </row>
    <row r="316" spans="1:56" ht="28.5" customHeight="1" x14ac:dyDescent="0.45">
      <c r="A316" s="3">
        <v>45944</v>
      </c>
      <c r="B316" s="14" t="s">
        <v>583</v>
      </c>
      <c r="C316" s="9" t="s">
        <v>570</v>
      </c>
      <c r="D316" s="13" t="s">
        <v>576</v>
      </c>
      <c r="E316" s="9">
        <v>23</v>
      </c>
      <c r="F316" s="9">
        <v>34</v>
      </c>
      <c r="G316" s="9" t="s">
        <v>574</v>
      </c>
      <c r="H316" s="9">
        <v>0</v>
      </c>
      <c r="I316" s="9">
        <v>68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45975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575</v>
      </c>
      <c r="AA316" s="8">
        <v>2975.61</v>
      </c>
      <c r="AB316" s="8">
        <v>2390</v>
      </c>
      <c r="AC316" s="8">
        <v>585.61000000000013</v>
      </c>
      <c r="AD316" s="8">
        <v>0</v>
      </c>
      <c r="AE316" s="8">
        <v>0</v>
      </c>
      <c r="AF316" s="8">
        <v>0</v>
      </c>
      <c r="AG316" s="1" t="s">
        <v>113</v>
      </c>
      <c r="AH316" s="1" t="s">
        <v>74</v>
      </c>
      <c r="AI316" s="1">
        <v>2</v>
      </c>
      <c r="AJ316" s="3">
        <v>45975</v>
      </c>
      <c r="AK316" s="3">
        <v>0</v>
      </c>
      <c r="AL316" s="3">
        <v>45966</v>
      </c>
      <c r="AM316" s="3">
        <v>45973</v>
      </c>
      <c r="AN316" s="3">
        <v>45974</v>
      </c>
      <c r="AO316" s="3">
        <v>45974</v>
      </c>
      <c r="AP316" s="3">
        <v>45970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569</v>
      </c>
      <c r="BD316" s="56">
        <v>47.257425644444446</v>
      </c>
    </row>
    <row r="317" spans="1:56" ht="28.5" customHeight="1" x14ac:dyDescent="0.45">
      <c r="A317" s="3">
        <v>45944</v>
      </c>
      <c r="B317" s="14" t="s">
        <v>583</v>
      </c>
      <c r="C317" s="9" t="s">
        <v>570</v>
      </c>
      <c r="D317" s="13" t="s">
        <v>577</v>
      </c>
      <c r="E317" s="9">
        <v>23</v>
      </c>
      <c r="F317" s="9">
        <v>34</v>
      </c>
      <c r="G317" s="9" t="s">
        <v>574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45975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575</v>
      </c>
      <c r="AA317" s="8">
        <v>4959.3500000000004</v>
      </c>
      <c r="AB317" s="8">
        <v>0</v>
      </c>
      <c r="AC317" s="8">
        <v>4959.3500000000004</v>
      </c>
      <c r="AD317" s="8">
        <v>0</v>
      </c>
      <c r="AE317" s="8">
        <v>0</v>
      </c>
      <c r="AF317" s="8">
        <v>0</v>
      </c>
      <c r="AG317" s="1" t="s">
        <v>116</v>
      </c>
      <c r="AH317" s="1" t="s">
        <v>74</v>
      </c>
      <c r="AI317" s="1">
        <v>2</v>
      </c>
      <c r="AJ317" s="3">
        <v>45975</v>
      </c>
      <c r="AK317" s="3">
        <v>0</v>
      </c>
      <c r="AL317" s="3">
        <v>45966</v>
      </c>
      <c r="AM317" s="3">
        <v>45973</v>
      </c>
      <c r="AN317" s="3">
        <v>45974</v>
      </c>
      <c r="AO317" s="3">
        <v>45974</v>
      </c>
      <c r="AP317" s="3">
        <v>45970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569</v>
      </c>
      <c r="BD317" s="56">
        <v>400.2085242222222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34</v>
      </c>
      <c r="G318" s="9" t="s">
        <v>574</v>
      </c>
      <c r="H318" s="9">
        <v>0</v>
      </c>
      <c r="I318" s="9">
        <v>68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575</v>
      </c>
      <c r="AA318" s="8">
        <v>12894.310000000001</v>
      </c>
      <c r="AB318" s="8">
        <v>7349.35</v>
      </c>
      <c r="AC318" s="8">
        <v>5544.9600000000009</v>
      </c>
      <c r="AD318" s="8">
        <v>0</v>
      </c>
      <c r="AE318" s="8">
        <v>0</v>
      </c>
      <c r="AF318" s="8" t="s">
        <v>58</v>
      </c>
      <c r="AG318" s="1" t="s">
        <v>113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569</v>
      </c>
      <c r="BD318" s="56">
        <v>0</v>
      </c>
    </row>
    <row r="319" spans="1:56" ht="28.5" customHeight="1" x14ac:dyDescent="0.45">
      <c r="A319" s="3">
        <v>45946</v>
      </c>
      <c r="B319" s="14" t="s">
        <v>597</v>
      </c>
      <c r="C319" s="9" t="s">
        <v>109</v>
      </c>
      <c r="D319" s="13" t="s">
        <v>59</v>
      </c>
      <c r="E319" s="9">
        <v>23</v>
      </c>
      <c r="F319" s="9">
        <v>40</v>
      </c>
      <c r="G319" s="9" t="s">
        <v>60</v>
      </c>
      <c r="H319" s="9" t="s">
        <v>66</v>
      </c>
      <c r="I319" s="9">
        <v>125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45951</v>
      </c>
      <c r="U319" s="11">
        <v>5000</v>
      </c>
      <c r="V319" s="10">
        <v>5000</v>
      </c>
      <c r="W319" s="10">
        <v>0</v>
      </c>
      <c r="X319" s="10">
        <v>0</v>
      </c>
      <c r="Y319" s="10">
        <v>0</v>
      </c>
      <c r="Z319" s="9" t="s">
        <v>459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113</v>
      </c>
      <c r="AH319" s="1" t="s">
        <v>143</v>
      </c>
      <c r="AI319" s="1">
        <v>2</v>
      </c>
      <c r="AJ319" s="3">
        <v>45951</v>
      </c>
      <c r="AK319" s="3">
        <v>45949</v>
      </c>
      <c r="AL319" s="3">
        <v>0</v>
      </c>
      <c r="AM319" s="3">
        <v>0</v>
      </c>
      <c r="AN319" s="3">
        <v>0</v>
      </c>
      <c r="AO319" s="3">
        <v>45950</v>
      </c>
      <c r="AP319" s="3">
        <v>45946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140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461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37</v>
      </c>
      <c r="G320" s="9">
        <v>0</v>
      </c>
      <c r="H320" s="9">
        <v>0</v>
      </c>
      <c r="I320" s="9">
        <v>85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459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113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462</v>
      </c>
      <c r="BD320" s="56">
        <v>0</v>
      </c>
    </row>
    <row r="321" spans="1:56" ht="28.5" customHeight="1" x14ac:dyDescent="0.45">
      <c r="A321" s="3">
        <v>45601</v>
      </c>
      <c r="B321" s="14" t="s">
        <v>185</v>
      </c>
      <c r="C321" s="9" t="s">
        <v>92</v>
      </c>
      <c r="D321" s="13" t="s">
        <v>139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57</v>
      </c>
      <c r="K321" s="9">
        <v>5</v>
      </c>
      <c r="L321" s="9" t="s">
        <v>90</v>
      </c>
      <c r="M321" s="10">
        <v>24</v>
      </c>
      <c r="N321" s="9">
        <v>40</v>
      </c>
      <c r="O321" s="9">
        <v>55</v>
      </c>
      <c r="P321" s="10">
        <v>3207.7128103679997</v>
      </c>
      <c r="Q321" s="10">
        <v>0</v>
      </c>
      <c r="R321" s="10">
        <v>3207.7128103679997</v>
      </c>
      <c r="S321" s="9" t="s">
        <v>259</v>
      </c>
      <c r="T321" s="12" t="s">
        <v>63</v>
      </c>
      <c r="U321" s="11">
        <v>100000</v>
      </c>
      <c r="V321" s="10">
        <v>1500</v>
      </c>
      <c r="W321" s="10">
        <v>98500</v>
      </c>
      <c r="X321" s="10">
        <v>0</v>
      </c>
      <c r="Y321" s="10">
        <v>103425</v>
      </c>
      <c r="Z321" s="9" t="s">
        <v>98</v>
      </c>
      <c r="AA321" s="8">
        <v>105955.465</v>
      </c>
      <c r="AB321" s="8">
        <v>19362</v>
      </c>
      <c r="AC321" s="8">
        <v>86593.464999999997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72</v>
      </c>
      <c r="AI321" s="1">
        <v>3</v>
      </c>
      <c r="AJ321" s="3" t="s">
        <v>63</v>
      </c>
      <c r="AK321" s="3">
        <v>0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111</v>
      </c>
      <c r="BD321" s="56">
        <v>11092.935565123611</v>
      </c>
    </row>
    <row r="322" spans="1:56" ht="28.5" customHeight="1" x14ac:dyDescent="0.45">
      <c r="A322" s="3">
        <v>45601</v>
      </c>
      <c r="B322" s="14" t="s">
        <v>185</v>
      </c>
      <c r="C322" s="9" t="s">
        <v>92</v>
      </c>
      <c r="D322" s="13" t="s">
        <v>139</v>
      </c>
      <c r="E322" s="9">
        <v>23</v>
      </c>
      <c r="F322" s="9">
        <v>37</v>
      </c>
      <c r="G322" s="9" t="s">
        <v>60</v>
      </c>
      <c r="H322" s="9">
        <v>0</v>
      </c>
      <c r="I322" s="9">
        <v>130</v>
      </c>
      <c r="J322" s="9" t="s">
        <v>57</v>
      </c>
      <c r="K322" s="9">
        <v>5</v>
      </c>
      <c r="L322" s="9" t="s">
        <v>90</v>
      </c>
      <c r="M322" s="10">
        <v>24</v>
      </c>
      <c r="N322" s="9">
        <v>40</v>
      </c>
      <c r="O322" s="9">
        <v>55</v>
      </c>
      <c r="P322" s="10">
        <v>11003.203948644863</v>
      </c>
      <c r="Q322" s="10">
        <v>0</v>
      </c>
      <c r="R322" s="10">
        <v>11003.203948644863</v>
      </c>
      <c r="S322" s="9" t="s">
        <v>259</v>
      </c>
      <c r="T322" s="12" t="s">
        <v>63</v>
      </c>
      <c r="U322" s="11">
        <v>337878</v>
      </c>
      <c r="V322" s="10">
        <v>0</v>
      </c>
      <c r="W322" s="10">
        <v>337878</v>
      </c>
      <c r="X322" s="10">
        <v>0</v>
      </c>
      <c r="Y322" s="10">
        <v>354771.9</v>
      </c>
      <c r="Z322" s="9" t="s">
        <v>98</v>
      </c>
      <c r="AA322" s="8">
        <v>363451.98582000006</v>
      </c>
      <c r="AB322" s="8">
        <v>0</v>
      </c>
      <c r="AC322" s="8">
        <v>363451.98582000006</v>
      </c>
      <c r="AD322" s="8">
        <v>0</v>
      </c>
      <c r="AE322" s="8">
        <v>0</v>
      </c>
      <c r="AF322" s="8">
        <v>0</v>
      </c>
      <c r="AG322" s="1" t="s">
        <v>113</v>
      </c>
      <c r="AH322" s="1" t="s">
        <v>72</v>
      </c>
      <c r="AI322" s="1">
        <v>3</v>
      </c>
      <c r="AJ322" s="3" t="s">
        <v>63</v>
      </c>
      <c r="AK322" s="3">
        <v>0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 t="e">
        <v>#VALUE!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111</v>
      </c>
      <c r="BD322" s="56">
        <v>46559.511849046357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128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98</v>
      </c>
      <c r="AA323" s="8">
        <v>469407.45082000003</v>
      </c>
      <c r="AB323" s="8">
        <v>19362</v>
      </c>
      <c r="AC323" s="8">
        <v>450045.45082000003</v>
      </c>
      <c r="AD323" s="8">
        <v>0</v>
      </c>
      <c r="AE323" s="8">
        <v>0</v>
      </c>
      <c r="AF323" s="8" t="s">
        <v>58</v>
      </c>
      <c r="AG323" s="1" t="s">
        <v>113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112</v>
      </c>
      <c r="BD323" s="56">
        <v>0</v>
      </c>
    </row>
    <row r="324" spans="1:56" ht="28.5" customHeight="1" x14ac:dyDescent="0.45">
      <c r="A324" s="3">
        <v>45945</v>
      </c>
      <c r="B324" s="14" t="s">
        <v>126</v>
      </c>
      <c r="C324" s="9" t="s">
        <v>584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45953</v>
      </c>
      <c r="U324" s="11">
        <v>5000</v>
      </c>
      <c r="V324" s="10">
        <v>0</v>
      </c>
      <c r="W324" s="10">
        <v>5000</v>
      </c>
      <c r="X324" s="10">
        <v>0</v>
      </c>
      <c r="Y324" s="10">
        <v>0</v>
      </c>
      <c r="Z324" s="9" t="s">
        <v>493</v>
      </c>
      <c r="AA324" s="8">
        <v>6216.65</v>
      </c>
      <c r="AB324" s="8">
        <v>6216.65</v>
      </c>
      <c r="AC324" s="8">
        <v>0</v>
      </c>
      <c r="AD324" s="8">
        <v>0</v>
      </c>
      <c r="AE324" s="8">
        <v>0</v>
      </c>
      <c r="AF324" s="8">
        <v>0</v>
      </c>
      <c r="AG324" s="1" t="s">
        <v>113</v>
      </c>
      <c r="AH324" s="1" t="s">
        <v>77</v>
      </c>
      <c r="AI324" s="1">
        <v>1</v>
      </c>
      <c r="AJ324" s="3">
        <v>45953</v>
      </c>
      <c r="AK324" s="3">
        <v>0</v>
      </c>
      <c r="AL324" s="3">
        <v>0</v>
      </c>
      <c r="AM324" s="3">
        <v>0</v>
      </c>
      <c r="AN324" s="3">
        <v>0</v>
      </c>
      <c r="AO324" s="3">
        <v>45952</v>
      </c>
      <c r="AP324" s="3">
        <v>45948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302</v>
      </c>
      <c r="BD324" s="56">
        <v>0</v>
      </c>
    </row>
    <row r="325" spans="1:56" ht="28.5" customHeight="1" x14ac:dyDescent="0.45">
      <c r="A325" s="3">
        <v>45934</v>
      </c>
      <c r="B325" s="14" t="s">
        <v>525</v>
      </c>
      <c r="C325" s="9" t="s">
        <v>492</v>
      </c>
      <c r="D325" s="13" t="s">
        <v>59</v>
      </c>
      <c r="E325" s="9">
        <v>26</v>
      </c>
      <c r="F325" s="9">
        <v>39</v>
      </c>
      <c r="G325" s="9" t="s">
        <v>60</v>
      </c>
      <c r="H325" s="9">
        <v>0</v>
      </c>
      <c r="I325" s="9">
        <v>93</v>
      </c>
      <c r="J325" s="9" t="s">
        <v>57</v>
      </c>
      <c r="K325" s="9">
        <v>5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121</v>
      </c>
      <c r="T325" s="12">
        <v>45960</v>
      </c>
      <c r="U325" s="11">
        <v>5000</v>
      </c>
      <c r="V325" s="10">
        <v>5000</v>
      </c>
      <c r="W325" s="10">
        <v>0</v>
      </c>
      <c r="X325" s="10">
        <v>0</v>
      </c>
      <c r="Y325" s="10">
        <v>0</v>
      </c>
      <c r="Z325" s="9" t="s">
        <v>493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77</v>
      </c>
      <c r="AI325" s="1">
        <v>1</v>
      </c>
      <c r="AJ325" s="3">
        <v>45960</v>
      </c>
      <c r="AK325" s="3">
        <v>0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302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493</v>
      </c>
      <c r="AA326" s="8">
        <v>6216.65</v>
      </c>
      <c r="AB326" s="8">
        <v>6216.65</v>
      </c>
      <c r="AC326" s="8">
        <v>0</v>
      </c>
      <c r="AD326" s="8">
        <v>0</v>
      </c>
      <c r="AE326" s="8">
        <v>0</v>
      </c>
      <c r="AF326" s="8" t="s">
        <v>58</v>
      </c>
      <c r="AG326" s="1" t="s">
        <v>114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302</v>
      </c>
      <c r="BD326" s="56">
        <v>0</v>
      </c>
    </row>
    <row r="327" spans="1:56" ht="28.5" customHeight="1" x14ac:dyDescent="0.45">
      <c r="A327" s="3">
        <v>45939</v>
      </c>
      <c r="B327" s="14" t="s">
        <v>532</v>
      </c>
      <c r="C327" s="9" t="s">
        <v>526</v>
      </c>
      <c r="D327" s="13" t="s">
        <v>527</v>
      </c>
      <c r="E327" s="9">
        <v>26</v>
      </c>
      <c r="F327" s="9">
        <v>40</v>
      </c>
      <c r="G327" s="9" t="s">
        <v>60</v>
      </c>
      <c r="H327" s="9">
        <v>0</v>
      </c>
      <c r="I327" s="9">
        <v>108</v>
      </c>
      <c r="J327" s="9" t="s">
        <v>57</v>
      </c>
      <c r="K327" s="9">
        <v>5</v>
      </c>
      <c r="L327" s="9" t="s">
        <v>90</v>
      </c>
      <c r="M327" s="10">
        <v>27</v>
      </c>
      <c r="N327" s="9">
        <v>43</v>
      </c>
      <c r="O327" s="9">
        <v>40</v>
      </c>
      <c r="P327" s="10">
        <v>286.42936262399996</v>
      </c>
      <c r="Q327" s="10">
        <v>0</v>
      </c>
      <c r="R327" s="10">
        <v>286.42936262399996</v>
      </c>
      <c r="S327" s="9" t="s">
        <v>106</v>
      </c>
      <c r="T327" s="12">
        <v>45960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189</v>
      </c>
      <c r="AA327" s="8">
        <v>11595.1</v>
      </c>
      <c r="AB327" s="8">
        <v>11595.1</v>
      </c>
      <c r="AC327" s="8">
        <v>0</v>
      </c>
      <c r="AD327" s="8">
        <v>0</v>
      </c>
      <c r="AE327" s="8">
        <v>0</v>
      </c>
      <c r="AF327" s="8">
        <v>0</v>
      </c>
      <c r="AG327" s="1" t="s">
        <v>116</v>
      </c>
      <c r="AH327" s="1" t="s">
        <v>72</v>
      </c>
      <c r="AI327" s="1">
        <v>3</v>
      </c>
      <c r="AJ327" s="3">
        <v>45960</v>
      </c>
      <c r="AK327" s="3">
        <v>0</v>
      </c>
      <c r="AL327" s="3">
        <v>45950</v>
      </c>
      <c r="AM327" s="3">
        <v>45957</v>
      </c>
      <c r="AN327" s="3">
        <v>45958</v>
      </c>
      <c r="AO327" s="3">
        <v>45958</v>
      </c>
      <c r="AP327" s="3">
        <v>45955</v>
      </c>
      <c r="AQ327" s="3">
        <v>45959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621</v>
      </c>
      <c r="AZ327" s="2">
        <v>0</v>
      </c>
      <c r="BA327" s="2">
        <v>0</v>
      </c>
      <c r="BB327" s="2">
        <v>0</v>
      </c>
      <c r="BC327" s="1" t="s">
        <v>101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26</v>
      </c>
      <c r="F328" s="9">
        <v>43</v>
      </c>
      <c r="G328" s="9">
        <v>0</v>
      </c>
      <c r="H328" s="9">
        <v>0</v>
      </c>
      <c r="I328" s="9">
        <v>116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189</v>
      </c>
      <c r="AA328" s="8">
        <v>11595.1</v>
      </c>
      <c r="AB328" s="8">
        <v>11595.1</v>
      </c>
      <c r="AC328" s="8">
        <v>0</v>
      </c>
      <c r="AD328" s="8">
        <v>0</v>
      </c>
      <c r="AE328" s="8">
        <v>0</v>
      </c>
      <c r="AF328" s="8" t="s">
        <v>58</v>
      </c>
      <c r="AG328" s="1" t="s">
        <v>113</v>
      </c>
      <c r="AH328" s="1">
        <v>0</v>
      </c>
      <c r="AI328" s="1" t="s">
        <v>15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190</v>
      </c>
      <c r="BD328" s="56">
        <v>0</v>
      </c>
    </row>
    <row r="329" spans="1:56" ht="28.5" customHeight="1" x14ac:dyDescent="0.45">
      <c r="A329" s="3">
        <v>45933</v>
      </c>
      <c r="B329" s="14" t="s">
        <v>495</v>
      </c>
      <c r="C329" s="9" t="s">
        <v>107</v>
      </c>
      <c r="D329" s="13" t="s">
        <v>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45951</v>
      </c>
      <c r="U329" s="11">
        <v>15000</v>
      </c>
      <c r="V329" s="10">
        <v>15000</v>
      </c>
      <c r="W329" s="10">
        <v>0</v>
      </c>
      <c r="X329" s="10">
        <v>0</v>
      </c>
      <c r="Y329" s="10">
        <v>0</v>
      </c>
      <c r="Z329" s="9" t="s">
        <v>87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113</v>
      </c>
      <c r="AH329" s="1" t="s">
        <v>143</v>
      </c>
      <c r="AI329" s="1">
        <v>2</v>
      </c>
      <c r="AJ329" s="3">
        <v>45951</v>
      </c>
      <c r="AK329" s="3">
        <v>45949</v>
      </c>
      <c r="AL329" s="3">
        <v>0</v>
      </c>
      <c r="AM329" s="3">
        <v>0</v>
      </c>
      <c r="AN329" s="3">
        <v>0</v>
      </c>
      <c r="AO329" s="3">
        <v>45950</v>
      </c>
      <c r="AP329" s="3">
        <v>45946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45933</v>
      </c>
      <c r="B330" s="14" t="s">
        <v>496</v>
      </c>
      <c r="C330" s="9" t="s">
        <v>107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108</v>
      </c>
      <c r="T330" s="12">
        <v>45960</v>
      </c>
      <c r="U330" s="11">
        <v>15000</v>
      </c>
      <c r="V330" s="10">
        <v>15000</v>
      </c>
      <c r="W330" s="10">
        <v>0</v>
      </c>
      <c r="X330" s="10">
        <v>0</v>
      </c>
      <c r="Y330" s="10">
        <v>0</v>
      </c>
      <c r="Z330" s="9" t="s">
        <v>87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 t="s">
        <v>114</v>
      </c>
      <c r="AH330" s="1" t="s">
        <v>143</v>
      </c>
      <c r="AI330" s="1">
        <v>2</v>
      </c>
      <c r="AJ330" s="3">
        <v>45960</v>
      </c>
      <c r="AK330" s="3">
        <v>45958</v>
      </c>
      <c r="AL330" s="3">
        <v>0</v>
      </c>
      <c r="AM330" s="3">
        <v>0</v>
      </c>
      <c r="AN330" s="3">
        <v>0</v>
      </c>
      <c r="AO330" s="3">
        <v>45959</v>
      </c>
      <c r="AP330" s="3">
        <v>45955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140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103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26</v>
      </c>
      <c r="F331" s="9">
        <v>43</v>
      </c>
      <c r="G331" s="9">
        <v>0</v>
      </c>
      <c r="H331" s="9">
        <v>0</v>
      </c>
      <c r="I331" s="9">
        <v>120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 t="s">
        <v>87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 t="s">
        <v>58</v>
      </c>
      <c r="AG331" s="1" t="s">
        <v>116</v>
      </c>
      <c r="AH331" s="1">
        <v>0</v>
      </c>
      <c r="AI331" s="1" t="s">
        <v>15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104</v>
      </c>
      <c r="BD331" s="56">
        <v>0</v>
      </c>
    </row>
    <row r="332" spans="1:56" ht="28.5" customHeight="1" x14ac:dyDescent="0.45">
      <c r="A332" s="3">
        <v>45947</v>
      </c>
      <c r="B332" s="14" t="s">
        <v>606</v>
      </c>
      <c r="C332" s="9" t="s">
        <v>144</v>
      </c>
      <c r="D332" s="13" t="s">
        <v>145</v>
      </c>
      <c r="E332" s="9">
        <v>28</v>
      </c>
      <c r="F332" s="9">
        <v>41</v>
      </c>
      <c r="G332" s="9" t="s">
        <v>60</v>
      </c>
      <c r="H332" s="9">
        <v>0</v>
      </c>
      <c r="I332" s="9">
        <v>120</v>
      </c>
      <c r="J332" s="9" t="s">
        <v>78</v>
      </c>
      <c r="K332" s="9">
        <v>3</v>
      </c>
      <c r="L332" s="9" t="s">
        <v>91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45955</v>
      </c>
      <c r="U332" s="11">
        <v>50000</v>
      </c>
      <c r="V332" s="10">
        <v>0</v>
      </c>
      <c r="W332" s="10">
        <v>50000</v>
      </c>
      <c r="X332" s="10">
        <v>0</v>
      </c>
      <c r="Y332" s="10">
        <v>52500</v>
      </c>
      <c r="Z332" s="9" t="s">
        <v>125</v>
      </c>
      <c r="AA332" s="8">
        <v>59372.5</v>
      </c>
      <c r="AB332" s="8">
        <v>59372.5</v>
      </c>
      <c r="AC332" s="8">
        <v>0</v>
      </c>
      <c r="AD332" s="8">
        <v>0</v>
      </c>
      <c r="AE332" s="8">
        <v>0</v>
      </c>
      <c r="AF332" s="8">
        <v>0</v>
      </c>
      <c r="AG332" s="1" t="s">
        <v>113</v>
      </c>
      <c r="AH332" s="1" t="s">
        <v>74</v>
      </c>
      <c r="AI332" s="1">
        <v>2</v>
      </c>
      <c r="AJ332" s="3">
        <v>45955</v>
      </c>
      <c r="AK332" s="3">
        <v>0</v>
      </c>
      <c r="AL332" s="3">
        <v>45946</v>
      </c>
      <c r="AM332" s="3">
        <v>45953</v>
      </c>
      <c r="AN332" s="3">
        <v>45954</v>
      </c>
      <c r="AO332" s="3">
        <v>45954</v>
      </c>
      <c r="AP332" s="3">
        <v>45950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>
        <v>0</v>
      </c>
      <c r="AY332" s="2" t="s">
        <v>622</v>
      </c>
      <c r="AZ332" s="2">
        <v>0</v>
      </c>
      <c r="BA332" s="2">
        <v>0</v>
      </c>
      <c r="BB332" s="2">
        <v>0</v>
      </c>
      <c r="BC332" s="1" t="s">
        <v>103</v>
      </c>
      <c r="BD332" s="56">
        <v>0</v>
      </c>
    </row>
    <row r="333" spans="1:56" ht="28.5" customHeight="1" x14ac:dyDescent="0.45">
      <c r="A333" s="3" t="s">
        <v>132</v>
      </c>
      <c r="B333" s="14" t="s">
        <v>132</v>
      </c>
      <c r="C333" s="9" t="s">
        <v>107</v>
      </c>
      <c r="D333" s="13" t="s">
        <v>59</v>
      </c>
      <c r="E333" s="9">
        <v>28</v>
      </c>
      <c r="F333" s="9">
        <v>47</v>
      </c>
      <c r="G333" s="9" t="s">
        <v>60</v>
      </c>
      <c r="H333" s="9" t="s">
        <v>66</v>
      </c>
      <c r="I333" s="9">
        <v>180</v>
      </c>
      <c r="J333" s="9" t="s">
        <v>57</v>
      </c>
      <c r="K333" s="9">
        <v>5</v>
      </c>
      <c r="L333" s="9" t="s">
        <v>91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108</v>
      </c>
      <c r="T333" s="12">
        <v>45961</v>
      </c>
      <c r="U333" s="11">
        <v>5000</v>
      </c>
      <c r="V333" s="10">
        <v>0</v>
      </c>
      <c r="W333" s="10">
        <v>5000</v>
      </c>
      <c r="X333" s="10">
        <v>0</v>
      </c>
      <c r="Y333" s="10">
        <v>0</v>
      </c>
      <c r="Z333" s="9" t="s">
        <v>125</v>
      </c>
      <c r="AA333" s="8">
        <v>6775.4500000000007</v>
      </c>
      <c r="AB333" s="8">
        <v>6775.4500000000007</v>
      </c>
      <c r="AC333" s="8">
        <v>0</v>
      </c>
      <c r="AD333" s="8">
        <v>6775.4500000000007</v>
      </c>
      <c r="AE333" s="8">
        <v>0</v>
      </c>
      <c r="AF333" s="8">
        <v>0</v>
      </c>
      <c r="AG333" s="1">
        <v>0</v>
      </c>
      <c r="AH333" s="1" t="s">
        <v>143</v>
      </c>
      <c r="AI333" s="1">
        <v>2</v>
      </c>
      <c r="AJ333" s="3">
        <v>45961</v>
      </c>
      <c r="AK333" s="3">
        <v>45959</v>
      </c>
      <c r="AL333" s="3">
        <v>0</v>
      </c>
      <c r="AM333" s="3">
        <v>0</v>
      </c>
      <c r="AN333" s="3">
        <v>0</v>
      </c>
      <c r="AO333" s="3">
        <v>45960</v>
      </c>
      <c r="AP333" s="3">
        <v>45956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140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28</v>
      </c>
      <c r="F334" s="9">
        <v>43</v>
      </c>
      <c r="G334" s="9">
        <v>0</v>
      </c>
      <c r="H334" s="9">
        <v>0</v>
      </c>
      <c r="I334" s="9">
        <v>130</v>
      </c>
      <c r="J334" s="9" t="s">
        <v>57</v>
      </c>
      <c r="K334" s="9">
        <v>3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125</v>
      </c>
      <c r="AA334" s="8">
        <v>66147.95</v>
      </c>
      <c r="AB334" s="8">
        <v>66147.95</v>
      </c>
      <c r="AC334" s="8">
        <v>0</v>
      </c>
      <c r="AD334" s="8">
        <v>6775.4500000000007</v>
      </c>
      <c r="AE334" s="8">
        <v>0</v>
      </c>
      <c r="AF334" s="8" t="s">
        <v>58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146</v>
      </c>
      <c r="BD334" s="56">
        <v>0</v>
      </c>
    </row>
  </sheetData>
  <autoFilter ref="A5:BD3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4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FC57-65CB-4EC4-9F5A-1EB7026071C5}">
  <sheetPr>
    <tabColor rgb="FFFFFF00"/>
  </sheetPr>
  <dimension ref="A1:BD330"/>
  <sheetViews>
    <sheetView topLeftCell="A5" zoomScale="80" zoomScaleNormal="80" workbookViewId="0">
      <selection activeCell="D11" sqref="D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45948</v>
      </c>
      <c r="E3" s="94" t="s">
        <v>52</v>
      </c>
      <c r="F3" s="94"/>
      <c r="G3" s="95">
        <v>9.39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45958</v>
      </c>
      <c r="AM12" s="3">
        <v>45965</v>
      </c>
      <c r="AN12" s="3">
        <v>45966</v>
      </c>
      <c r="AO12" s="3">
        <v>45966</v>
      </c>
      <c r="AP12" s="3">
        <v>45963</v>
      </c>
      <c r="AQ12" s="3">
        <v>45967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45975</v>
      </c>
      <c r="AK13" s="3">
        <v>0</v>
      </c>
      <c r="AL13" s="3">
        <v>45965</v>
      </c>
      <c r="AM13" s="3">
        <v>45972</v>
      </c>
      <c r="AN13" s="3">
        <v>45973</v>
      </c>
      <c r="AO13" s="3">
        <v>45973</v>
      </c>
      <c r="AP13" s="3">
        <v>45970</v>
      </c>
      <c r="AQ13" s="3">
        <v>45974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20000</v>
      </c>
      <c r="W15" s="10">
        <v>0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590</v>
      </c>
      <c r="AG15" s="1" t="s">
        <v>61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1343.6356095653334</v>
      </c>
    </row>
    <row r="17" spans="1:56" ht="28.5" customHeight="1" x14ac:dyDescent="0.45">
      <c r="A17" s="3">
        <v>45946</v>
      </c>
      <c r="B17" s="14" t="s">
        <v>599</v>
      </c>
      <c r="C17" s="9" t="s">
        <v>224</v>
      </c>
      <c r="D17" s="13" t="s">
        <v>591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45954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12640</v>
      </c>
      <c r="AC17" s="8">
        <v>4962.2000000000007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45954</v>
      </c>
      <c r="AK17" s="3">
        <v>0</v>
      </c>
      <c r="AL17" s="3">
        <v>45945</v>
      </c>
      <c r="AM17" s="3">
        <v>45952</v>
      </c>
      <c r="AN17" s="3">
        <v>45953</v>
      </c>
      <c r="AO17" s="3">
        <v>45953</v>
      </c>
      <c r="AP17" s="3">
        <v>45949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360.36599111111121</v>
      </c>
    </row>
    <row r="18" spans="1:56" ht="28.5" customHeight="1" x14ac:dyDescent="0.45">
      <c r="A18" s="3" t="s">
        <v>132</v>
      </c>
      <c r="B18" s="14" t="s">
        <v>132</v>
      </c>
      <c r="C18" s="9" t="s">
        <v>224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45991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165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45991</v>
      </c>
      <c r="AK18" s="3">
        <v>0</v>
      </c>
      <c r="AL18" s="3">
        <v>45982</v>
      </c>
      <c r="AM18" s="3">
        <v>45989</v>
      </c>
      <c r="AN18" s="3">
        <v>45990</v>
      </c>
      <c r="AO18" s="3">
        <v>45990</v>
      </c>
      <c r="AP18" s="3">
        <v>45986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2556.6217600000009</v>
      </c>
    </row>
    <row r="19" spans="1:56" ht="28.5" customHeight="1" x14ac:dyDescent="0.45">
      <c r="A19" s="3">
        <v>45946</v>
      </c>
      <c r="B19" s="14" t="s">
        <v>126</v>
      </c>
      <c r="C19" s="9" t="s">
        <v>133</v>
      </c>
      <c r="D19" s="13" t="s">
        <v>122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165</v>
      </c>
      <c r="AA19" s="8">
        <v>41749.77807</v>
      </c>
      <c r="AB19" s="8">
        <v>0</v>
      </c>
      <c r="AC19" s="8">
        <v>41749.77807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3031.9616607280004</v>
      </c>
    </row>
    <row r="20" spans="1:56" ht="28.5" customHeight="1" x14ac:dyDescent="0.45">
      <c r="A20" s="3">
        <v>45946</v>
      </c>
      <c r="B20" s="14" t="s">
        <v>126</v>
      </c>
      <c r="C20" s="9" t="s">
        <v>133</v>
      </c>
      <c r="D20" s="13" t="s">
        <v>191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165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3834.93264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165864.6924</v>
      </c>
      <c r="AB21" s="8">
        <v>12640</v>
      </c>
      <c r="AC21" s="8">
        <v>153224.6924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45919</v>
      </c>
      <c r="B22" s="14" t="s">
        <v>360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45947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361</v>
      </c>
      <c r="AG22" s="1" t="s">
        <v>113</v>
      </c>
      <c r="AH22" s="1" t="s">
        <v>77</v>
      </c>
      <c r="AI22" s="1">
        <v>1</v>
      </c>
      <c r="AJ22" s="3">
        <v>45947</v>
      </c>
      <c r="AK22" s="3">
        <v>0</v>
      </c>
      <c r="AL22" s="3">
        <v>0</v>
      </c>
      <c r="AM22" s="3">
        <v>0</v>
      </c>
      <c r="AN22" s="3">
        <v>0</v>
      </c>
      <c r="AO22" s="3">
        <v>45946</v>
      </c>
      <c r="AP22" s="3">
        <v>45942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539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5000</v>
      </c>
      <c r="V23" s="10">
        <v>5042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10000</v>
      </c>
      <c r="W24" s="10">
        <v>0</v>
      </c>
      <c r="X24" s="10">
        <v>10700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113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113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453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115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253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5000</v>
      </c>
      <c r="W27" s="10">
        <v>0</v>
      </c>
      <c r="X27" s="10">
        <v>5300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5000</v>
      </c>
      <c r="W28" s="10">
        <v>0</v>
      </c>
      <c r="X28" s="10">
        <v>5340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542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3800</v>
      </c>
      <c r="W29" s="10">
        <v>1200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242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113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253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115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545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285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2000</v>
      </c>
      <c r="W34" s="10">
        <v>3000</v>
      </c>
      <c r="X34" s="10">
        <v>5250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115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113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10000</v>
      </c>
      <c r="V36" s="10">
        <v>10000</v>
      </c>
      <c r="W36" s="10">
        <v>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115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 t="s">
        <v>453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182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253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5000</v>
      </c>
      <c r="W38" s="10">
        <v>0</v>
      </c>
      <c r="X38" s="10">
        <v>5300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115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>
        <v>997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115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549</v>
      </c>
      <c r="AG40" s="1" t="s">
        <v>113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116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113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255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10000</v>
      </c>
      <c r="V43" s="10">
        <v>10000</v>
      </c>
      <c r="W43" s="10">
        <v>0</v>
      </c>
      <c r="X43" s="10">
        <v>10400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61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 t="s">
        <v>453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552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45959</v>
      </c>
      <c r="U44" s="11">
        <v>20000</v>
      </c>
      <c r="V44" s="10">
        <v>20775</v>
      </c>
      <c r="W44" s="10">
        <v>0</v>
      </c>
      <c r="X44" s="10">
        <v>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553</v>
      </c>
      <c r="AG44" s="1" t="s">
        <v>113</v>
      </c>
      <c r="AH44" s="1" t="s">
        <v>77</v>
      </c>
      <c r="AI44" s="1">
        <v>1</v>
      </c>
      <c r="AJ44" s="3">
        <v>45959</v>
      </c>
      <c r="AK44" s="3">
        <v>0</v>
      </c>
      <c r="AL44" s="3">
        <v>0</v>
      </c>
      <c r="AM44" s="3">
        <v>0</v>
      </c>
      <c r="AN44" s="3">
        <v>0</v>
      </c>
      <c r="AO44" s="3">
        <v>45958</v>
      </c>
      <c r="AP44" s="3">
        <v>45954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305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 t="s">
        <v>63</v>
      </c>
      <c r="U45" s="11">
        <v>5000</v>
      </c>
      <c r="V45" s="10">
        <v>5232</v>
      </c>
      <c r="W45" s="10">
        <v>0</v>
      </c>
      <c r="X45" s="10">
        <v>5400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 t="s">
        <v>132</v>
      </c>
      <c r="B46" s="14" t="s">
        <v>132</v>
      </c>
      <c r="C46" s="9" t="s">
        <v>73</v>
      </c>
      <c r="D46" s="13" t="s">
        <v>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45961</v>
      </c>
      <c r="U46" s="11">
        <v>225000</v>
      </c>
      <c r="V46" s="10">
        <v>0</v>
      </c>
      <c r="W46" s="10">
        <v>225000</v>
      </c>
      <c r="X46" s="10">
        <v>0</v>
      </c>
      <c r="Y46" s="10">
        <v>236250</v>
      </c>
      <c r="Z46" s="9" t="s">
        <v>168</v>
      </c>
      <c r="AA46" s="8">
        <v>210597.75000000003</v>
      </c>
      <c r="AB46" s="8">
        <v>51686</v>
      </c>
      <c r="AC46" s="8">
        <v>158911.75000000003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>
        <v>45961</v>
      </c>
      <c r="AK46" s="3">
        <v>0</v>
      </c>
      <c r="AL46" s="3">
        <v>45952</v>
      </c>
      <c r="AM46" s="3">
        <v>45959</v>
      </c>
      <c r="AN46" s="3">
        <v>45960</v>
      </c>
      <c r="AO46" s="3">
        <v>45960</v>
      </c>
      <c r="AP46" s="3">
        <v>45956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11969.939284444448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210597.75000000003</v>
      </c>
      <c r="AB47" s="8">
        <v>51686</v>
      </c>
      <c r="AC47" s="8">
        <v>158911.75000000003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8.5" customHeight="1" x14ac:dyDescent="0.45">
      <c r="A48" s="3">
        <v>45905</v>
      </c>
      <c r="B48" s="14" t="s">
        <v>306</v>
      </c>
      <c r="C48" s="9" t="s">
        <v>136</v>
      </c>
      <c r="D48" s="13" t="s">
        <v>301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184</v>
      </c>
      <c r="BD49" s="56">
        <v>0</v>
      </c>
    </row>
    <row r="50" spans="1:56" ht="28.5" customHeight="1" x14ac:dyDescent="0.45">
      <c r="A50" s="3">
        <v>0</v>
      </c>
      <c r="B50" s="14" t="s">
        <v>126</v>
      </c>
      <c r="C50" s="9" t="s">
        <v>311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55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45954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382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113</v>
      </c>
      <c r="AH50" s="1" t="s">
        <v>77</v>
      </c>
      <c r="AI50" s="1">
        <v>1</v>
      </c>
      <c r="AJ50" s="3">
        <v>45954</v>
      </c>
      <c r="AK50" s="3">
        <v>0</v>
      </c>
      <c r="AL50" s="3">
        <v>0</v>
      </c>
      <c r="AM50" s="3">
        <v>0</v>
      </c>
      <c r="AN50" s="3">
        <v>0</v>
      </c>
      <c r="AO50" s="3">
        <v>45953</v>
      </c>
      <c r="AP50" s="3">
        <v>45949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302</v>
      </c>
      <c r="BD50" s="56">
        <v>316.83960000000002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382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302</v>
      </c>
      <c r="BD51" s="56">
        <v>0</v>
      </c>
    </row>
    <row r="52" spans="1:56" ht="28.5" customHeight="1" x14ac:dyDescent="0.45">
      <c r="A52" s="3">
        <v>45911</v>
      </c>
      <c r="B52" s="14" t="s">
        <v>316</v>
      </c>
      <c r="C52" s="9" t="s">
        <v>105</v>
      </c>
      <c r="D52" s="13" t="s">
        <v>317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 t="s">
        <v>129</v>
      </c>
      <c r="U52" s="11">
        <v>3000</v>
      </c>
      <c r="V52" s="10">
        <v>3000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 t="s">
        <v>129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45891</v>
      </c>
      <c r="B53" s="14" t="s">
        <v>286</v>
      </c>
      <c r="C53" s="9" t="s">
        <v>79</v>
      </c>
      <c r="D53" s="13" t="s">
        <v>287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6000</v>
      </c>
      <c r="V53" s="10">
        <v>5447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5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344</v>
      </c>
      <c r="C56" s="9" t="s">
        <v>246</v>
      </c>
      <c r="D56" s="13" t="s">
        <v>332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45953</v>
      </c>
      <c r="U56" s="11">
        <v>2500</v>
      </c>
      <c r="V56" s="10">
        <v>2500</v>
      </c>
      <c r="W56" s="10">
        <v>0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45953</v>
      </c>
      <c r="U57" s="11">
        <v>2255</v>
      </c>
      <c r="V57" s="10">
        <v>2255</v>
      </c>
      <c r="W57" s="10">
        <v>0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45923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45953</v>
      </c>
      <c r="U58" s="11">
        <v>3000</v>
      </c>
      <c r="V58" s="10">
        <v>2628</v>
      </c>
      <c r="W58" s="10">
        <v>372</v>
      </c>
      <c r="X58" s="10">
        <v>3135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45953</v>
      </c>
      <c r="U59" s="11">
        <v>2500</v>
      </c>
      <c r="V59" s="10">
        <v>2500</v>
      </c>
      <c r="W59" s="10">
        <v>0</v>
      </c>
      <c r="X59" s="10">
        <v>5050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45954</v>
      </c>
      <c r="U60" s="11">
        <v>5000</v>
      </c>
      <c r="V60" s="10">
        <v>5100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45954</v>
      </c>
      <c r="AK60" s="3">
        <v>45950</v>
      </c>
      <c r="AL60" s="3">
        <v>45943</v>
      </c>
      <c r="AM60" s="3">
        <v>45951</v>
      </c>
      <c r="AN60" s="3">
        <v>45952</v>
      </c>
      <c r="AO60" s="3">
        <v>45953</v>
      </c>
      <c r="AP60" s="3">
        <v>45949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5518.15</v>
      </c>
      <c r="AC61" s="8">
        <v>0</v>
      </c>
      <c r="AD61" s="8">
        <v>5518.15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45957</v>
      </c>
      <c r="AK61" s="3">
        <v>45953</v>
      </c>
      <c r="AL61" s="3">
        <v>45946</v>
      </c>
      <c r="AM61" s="3">
        <v>45954</v>
      </c>
      <c r="AN61" s="3">
        <v>45955</v>
      </c>
      <c r="AO61" s="3">
        <v>45956</v>
      </c>
      <c r="AP61" s="3">
        <v>45952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592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45957</v>
      </c>
      <c r="U62" s="11">
        <v>3500</v>
      </c>
      <c r="V62" s="10">
        <v>0</v>
      </c>
      <c r="W62" s="10">
        <v>3500</v>
      </c>
      <c r="X62" s="10">
        <v>0</v>
      </c>
      <c r="Y62" s="10">
        <v>3675</v>
      </c>
      <c r="Z62" s="9" t="s">
        <v>80</v>
      </c>
      <c r="AA62" s="8">
        <v>3862.7049999999999</v>
      </c>
      <c r="AB62" s="8">
        <v>3862.7049999999999</v>
      </c>
      <c r="AC62" s="8">
        <v>0</v>
      </c>
      <c r="AD62" s="8">
        <v>3862.7049999999999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45798</v>
      </c>
      <c r="B63" s="14" t="s">
        <v>239</v>
      </c>
      <c r="C63" s="9" t="s">
        <v>105</v>
      </c>
      <c r="D63" s="13" t="s">
        <v>478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45957</v>
      </c>
      <c r="U63" s="11">
        <v>3000</v>
      </c>
      <c r="V63" s="10">
        <v>0</v>
      </c>
      <c r="W63" s="10">
        <v>3000</v>
      </c>
      <c r="X63" s="10">
        <v>3300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45958</v>
      </c>
      <c r="U64" s="11">
        <v>5000</v>
      </c>
      <c r="V64" s="10">
        <v>5000</v>
      </c>
      <c r="W64" s="10">
        <v>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45958</v>
      </c>
      <c r="AK64" s="3">
        <v>45954</v>
      </c>
      <c r="AL64" s="3">
        <v>45947</v>
      </c>
      <c r="AM64" s="3">
        <v>45955</v>
      </c>
      <c r="AN64" s="3">
        <v>45956</v>
      </c>
      <c r="AO64" s="3">
        <v>45957</v>
      </c>
      <c r="AP64" s="3">
        <v>45953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45909</v>
      </c>
      <c r="B65" s="14" t="s">
        <v>313</v>
      </c>
      <c r="C65" s="9" t="s">
        <v>79</v>
      </c>
      <c r="D65" s="13" t="s">
        <v>308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3179</v>
      </c>
      <c r="V65" s="10">
        <v>2531</v>
      </c>
      <c r="W65" s="10">
        <v>648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45959</v>
      </c>
      <c r="U66" s="11">
        <v>7500</v>
      </c>
      <c r="V66" s="10">
        <v>7500</v>
      </c>
      <c r="W66" s="10">
        <v>0</v>
      </c>
      <c r="X66" s="10">
        <v>7600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45959</v>
      </c>
      <c r="AK66" s="3">
        <v>45955</v>
      </c>
      <c r="AL66" s="3">
        <v>45948</v>
      </c>
      <c r="AM66" s="3">
        <v>45956</v>
      </c>
      <c r="AN66" s="3">
        <v>45957</v>
      </c>
      <c r="AO66" s="3">
        <v>45958</v>
      </c>
      <c r="AP66" s="3">
        <v>45954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280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45960</v>
      </c>
      <c r="U67" s="11">
        <v>6000</v>
      </c>
      <c r="V67" s="10">
        <v>6000</v>
      </c>
      <c r="W67" s="10">
        <v>0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45960</v>
      </c>
      <c r="U68" s="11">
        <v>5000</v>
      </c>
      <c r="V68" s="10">
        <v>4596</v>
      </c>
      <c r="W68" s="10">
        <v>404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45961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45961</v>
      </c>
      <c r="AK69" s="3">
        <v>45957</v>
      </c>
      <c r="AL69" s="3">
        <v>45950</v>
      </c>
      <c r="AM69" s="3">
        <v>45958</v>
      </c>
      <c r="AN69" s="3">
        <v>45959</v>
      </c>
      <c r="AO69" s="3">
        <v>45960</v>
      </c>
      <c r="AP69" s="3">
        <v>45956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45911</v>
      </c>
      <c r="B70" s="14" t="s">
        <v>318</v>
      </c>
      <c r="C70" s="9" t="s">
        <v>105</v>
      </c>
      <c r="D70" s="13" t="s">
        <v>319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45961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45909</v>
      </c>
      <c r="B71" s="14" t="s">
        <v>315</v>
      </c>
      <c r="C71" s="9" t="s">
        <v>105</v>
      </c>
      <c r="D71" s="13" t="s">
        <v>310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3478.5300000000007</v>
      </c>
      <c r="AC71" s="8">
        <v>0</v>
      </c>
      <c r="AD71" s="8">
        <v>3478.5300000000007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45951</v>
      </c>
      <c r="AK71" s="3">
        <v>45947</v>
      </c>
      <c r="AL71" s="3">
        <v>45940</v>
      </c>
      <c r="AM71" s="3">
        <v>45948</v>
      </c>
      <c r="AN71" s="3">
        <v>45949</v>
      </c>
      <c r="AO71" s="3">
        <v>45950</v>
      </c>
      <c r="AP71" s="3">
        <v>45946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131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45933</v>
      </c>
      <c r="B72" s="14" t="s">
        <v>506</v>
      </c>
      <c r="C72" s="9" t="s">
        <v>79</v>
      </c>
      <c r="D72" s="13" t="s">
        <v>482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45953</v>
      </c>
      <c r="AK72" s="3">
        <v>45949</v>
      </c>
      <c r="AL72" s="3">
        <v>45942</v>
      </c>
      <c r="AM72" s="3">
        <v>45950</v>
      </c>
      <c r="AN72" s="3">
        <v>45951</v>
      </c>
      <c r="AO72" s="3">
        <v>45952</v>
      </c>
      <c r="AP72" s="3">
        <v>45948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 t="s">
        <v>132</v>
      </c>
      <c r="B73" s="14" t="s">
        <v>132</v>
      </c>
      <c r="C73" s="9" t="s">
        <v>136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21900</v>
      </c>
      <c r="AC73" s="8">
        <v>82875.000000000015</v>
      </c>
      <c r="AD73" s="8">
        <v>0</v>
      </c>
      <c r="AE73" s="8">
        <v>104775.00000000001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6261.666666666667</v>
      </c>
    </row>
    <row r="74" spans="1:56" ht="28.5" customHeight="1" x14ac:dyDescent="0.45">
      <c r="A74" s="3">
        <v>45891</v>
      </c>
      <c r="B74" s="14" t="s">
        <v>288</v>
      </c>
      <c r="C74" s="9" t="s">
        <v>79</v>
      </c>
      <c r="D74" s="13" t="s">
        <v>289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416.92688888888887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94.142091511111104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332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208.46344444444443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299.23740000000004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416.92688888888887</v>
      </c>
    </row>
    <row r="87" spans="1:56" ht="28.5" customHeight="1" x14ac:dyDescent="0.45">
      <c r="A87" s="3">
        <v>45933</v>
      </c>
      <c r="B87" s="14" t="s">
        <v>504</v>
      </c>
      <c r="C87" s="9" t="s">
        <v>79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45972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45923</v>
      </c>
      <c r="B88" s="14" t="s">
        <v>394</v>
      </c>
      <c r="C88" s="9" t="s">
        <v>79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12000</v>
      </c>
      <c r="V88" s="10">
        <v>0</v>
      </c>
      <c r="W88" s="10">
        <v>12000</v>
      </c>
      <c r="X88" s="10">
        <v>0</v>
      </c>
      <c r="Y88" s="10">
        <v>12600</v>
      </c>
      <c r="Z88" s="9" t="s">
        <v>80</v>
      </c>
      <c r="AA88" s="8">
        <v>13243.56</v>
      </c>
      <c r="AB88" s="8">
        <v>13243.56</v>
      </c>
      <c r="AC88" s="8">
        <v>0</v>
      </c>
      <c r="AD88" s="8">
        <v>13243.56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45974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45974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332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45974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45974</v>
      </c>
      <c r="AK90" s="3">
        <v>45970</v>
      </c>
      <c r="AL90" s="3">
        <v>45963</v>
      </c>
      <c r="AM90" s="3">
        <v>45971</v>
      </c>
      <c r="AN90" s="3">
        <v>45972</v>
      </c>
      <c r="AO90" s="3">
        <v>45973</v>
      </c>
      <c r="AP90" s="3">
        <v>45969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208.46344444444443</v>
      </c>
    </row>
    <row r="91" spans="1:56" ht="28.5" customHeight="1" x14ac:dyDescent="0.45">
      <c r="A91" s="3">
        <v>45941</v>
      </c>
      <c r="B91" s="14" t="s">
        <v>126</v>
      </c>
      <c r="C91" s="9" t="s">
        <v>105</v>
      </c>
      <c r="D91" s="13" t="s">
        <v>554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45975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45975</v>
      </c>
      <c r="AK91" s="3">
        <v>45971</v>
      </c>
      <c r="AL91" s="3">
        <v>45964</v>
      </c>
      <c r="AM91" s="3">
        <v>45972</v>
      </c>
      <c r="AN91" s="3">
        <v>45973</v>
      </c>
      <c r="AO91" s="3">
        <v>45974</v>
      </c>
      <c r="AP91" s="3">
        <v>45970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45896</v>
      </c>
      <c r="B92" s="14" t="s">
        <v>291</v>
      </c>
      <c r="C92" s="9" t="s">
        <v>79</v>
      </c>
      <c r="D92" s="13" t="s">
        <v>292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45975</v>
      </c>
      <c r="U92" s="11">
        <v>3000</v>
      </c>
      <c r="V92" s="10">
        <v>3194</v>
      </c>
      <c r="W92" s="10">
        <v>0</v>
      </c>
      <c r="X92" s="10">
        <v>8100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5</v>
      </c>
      <c r="AJ92" s="3">
        <v>45975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45978</v>
      </c>
      <c r="AK94" s="3">
        <v>45974</v>
      </c>
      <c r="AL94" s="3">
        <v>45967</v>
      </c>
      <c r="AM94" s="3">
        <v>45975</v>
      </c>
      <c r="AN94" s="3">
        <v>45976</v>
      </c>
      <c r="AO94" s="3">
        <v>45977</v>
      </c>
      <c r="AP94" s="3">
        <v>45973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208.46344444444443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416.92688888888887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291.84882222222222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45985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45985</v>
      </c>
      <c r="AK101" s="3">
        <v>45981</v>
      </c>
      <c r="AL101" s="3">
        <v>45974</v>
      </c>
      <c r="AM101" s="3">
        <v>45982</v>
      </c>
      <c r="AN101" s="3">
        <v>45983</v>
      </c>
      <c r="AO101" s="3">
        <v>45984</v>
      </c>
      <c r="AP101" s="3">
        <v>45980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45933</v>
      </c>
      <c r="B102" s="14" t="s">
        <v>507</v>
      </c>
      <c r="C102" s="9" t="s">
        <v>105</v>
      </c>
      <c r="D102" s="13" t="s">
        <v>483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45896</v>
      </c>
      <c r="B103" s="14" t="s">
        <v>290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45986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 t="s">
        <v>328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45987</v>
      </c>
      <c r="AK107" s="3">
        <v>45983</v>
      </c>
      <c r="AL107" s="3">
        <v>45976</v>
      </c>
      <c r="AM107" s="3">
        <v>45984</v>
      </c>
      <c r="AN107" s="3">
        <v>45985</v>
      </c>
      <c r="AO107" s="3">
        <v>45986</v>
      </c>
      <c r="AP107" s="3">
        <v>45982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>
        <v>956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 t="s">
        <v>332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208.46344444444443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208.46344444444443</v>
      </c>
    </row>
    <row r="112" spans="1:56" ht="28.5" customHeight="1" x14ac:dyDescent="0.45">
      <c r="A112" s="3" t="s">
        <v>132</v>
      </c>
      <c r="B112" s="14" t="s">
        <v>132</v>
      </c>
      <c r="C112" s="9" t="s">
        <v>79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1667.7075555555555</v>
      </c>
    </row>
    <row r="113" spans="1:56" ht="28.5" customHeight="1" x14ac:dyDescent="0.45">
      <c r="A113" s="3" t="s">
        <v>132</v>
      </c>
      <c r="B113" s="14" t="s">
        <v>132</v>
      </c>
      <c r="C113" s="9" t="s">
        <v>96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1625.4871111111113</v>
      </c>
    </row>
    <row r="114" spans="1:56" ht="28.5" customHeight="1" x14ac:dyDescent="0.45">
      <c r="A114" s="3" t="s">
        <v>132</v>
      </c>
      <c r="B114" s="14" t="s">
        <v>132</v>
      </c>
      <c r="C114" s="9" t="s">
        <v>246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305000</v>
      </c>
      <c r="V114" s="10">
        <v>0</v>
      </c>
      <c r="W114" s="10">
        <v>305000</v>
      </c>
      <c r="X114" s="10">
        <v>0</v>
      </c>
      <c r="Y114" s="10">
        <v>320250</v>
      </c>
      <c r="Z114" s="9" t="s">
        <v>80</v>
      </c>
      <c r="AA114" s="8">
        <v>336607.14999999997</v>
      </c>
      <c r="AB114" s="8">
        <v>0</v>
      </c>
      <c r="AC114" s="8">
        <v>336607.14999999997</v>
      </c>
      <c r="AD114" s="8">
        <v>0</v>
      </c>
      <c r="AE114" s="8">
        <v>336607.14999999997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25432.540222222222</v>
      </c>
    </row>
    <row r="115" spans="1:56" ht="28.5" customHeight="1" x14ac:dyDescent="0.45">
      <c r="A115" s="3">
        <v>45919</v>
      </c>
      <c r="B115" s="14" t="s">
        <v>365</v>
      </c>
      <c r="C115" s="9" t="s">
        <v>136</v>
      </c>
      <c r="D115" s="13" t="s">
        <v>261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48</v>
      </c>
      <c r="V115" s="10">
        <v>0</v>
      </c>
      <c r="W115" s="10">
        <v>48</v>
      </c>
      <c r="X115" s="10">
        <v>11390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453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367</v>
      </c>
      <c r="C116" s="9" t="s">
        <v>136</v>
      </c>
      <c r="D116" s="13" t="s">
        <v>128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1933</v>
      </c>
      <c r="V116" s="10">
        <v>0</v>
      </c>
      <c r="W116" s="10">
        <v>1933</v>
      </c>
      <c r="X116" s="10">
        <v>33440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500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347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368</v>
      </c>
      <c r="C117" s="9" t="s">
        <v>136</v>
      </c>
      <c r="D117" s="13" t="s">
        <v>303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604</v>
      </c>
      <c r="V117" s="10">
        <v>0</v>
      </c>
      <c r="W117" s="10">
        <v>604</v>
      </c>
      <c r="X117" s="10">
        <v>16380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45919</v>
      </c>
      <c r="B118" s="14" t="s">
        <v>369</v>
      </c>
      <c r="C118" s="9" t="s">
        <v>136</v>
      </c>
      <c r="D118" s="13" t="s">
        <v>142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1174</v>
      </c>
      <c r="V118" s="10">
        <v>0</v>
      </c>
      <c r="W118" s="10">
        <v>1174</v>
      </c>
      <c r="X118" s="10">
        <v>21440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45933</v>
      </c>
      <c r="B119" s="14" t="s">
        <v>502</v>
      </c>
      <c r="C119" s="9" t="s">
        <v>105</v>
      </c>
      <c r="D119" s="13" t="s">
        <v>208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45933</v>
      </c>
      <c r="B120" s="14" t="s">
        <v>503</v>
      </c>
      <c r="C120" s="9" t="s">
        <v>105</v>
      </c>
      <c r="D120" s="13" t="s">
        <v>479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45987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3310.89</v>
      </c>
      <c r="AC120" s="8">
        <v>0</v>
      </c>
      <c r="AD120" s="8">
        <v>3310.89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45987</v>
      </c>
      <c r="AK120" s="3">
        <v>45983</v>
      </c>
      <c r="AL120" s="3">
        <v>45976</v>
      </c>
      <c r="AM120" s="3">
        <v>45984</v>
      </c>
      <c r="AN120" s="3">
        <v>45985</v>
      </c>
      <c r="AO120" s="3">
        <v>45986</v>
      </c>
      <c r="AP120" s="3">
        <v>45982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45933</v>
      </c>
      <c r="B121" s="14" t="s">
        <v>508</v>
      </c>
      <c r="C121" s="9" t="s">
        <v>105</v>
      </c>
      <c r="D121" s="13" t="s">
        <v>484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45987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45987</v>
      </c>
      <c r="AK121" s="3">
        <v>45983</v>
      </c>
      <c r="AL121" s="3">
        <v>45976</v>
      </c>
      <c r="AM121" s="3">
        <v>45984</v>
      </c>
      <c r="AN121" s="3">
        <v>45985</v>
      </c>
      <c r="AO121" s="3">
        <v>45986</v>
      </c>
      <c r="AP121" s="3">
        <v>45982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45919</v>
      </c>
      <c r="B122" s="14" t="s">
        <v>367</v>
      </c>
      <c r="C122" s="9" t="s">
        <v>136</v>
      </c>
      <c r="D122" s="13" t="s">
        <v>213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1172</v>
      </c>
      <c r="V122" s="10">
        <v>0</v>
      </c>
      <c r="W122" s="10">
        <v>1172</v>
      </c>
      <c r="X122" s="10">
        <v>21290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348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45919</v>
      </c>
      <c r="B123" s="14" t="s">
        <v>366</v>
      </c>
      <c r="C123" s="9" t="s">
        <v>136</v>
      </c>
      <c r="D123" s="13" t="s">
        <v>349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622</v>
      </c>
      <c r="V123" s="10">
        <v>0</v>
      </c>
      <c r="W123" s="10">
        <v>622</v>
      </c>
      <c r="X123" s="10">
        <v>6150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45923</v>
      </c>
      <c r="B124" s="14" t="s">
        <v>394</v>
      </c>
      <c r="C124" s="9" t="s">
        <v>79</v>
      </c>
      <c r="D124" s="13" t="s">
        <v>395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2265.4764825000002</v>
      </c>
      <c r="AC125" s="8">
        <v>0</v>
      </c>
      <c r="AD125" s="8">
        <v>2265.4764825000002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45905</v>
      </c>
      <c r="B126" s="14" t="s">
        <v>307</v>
      </c>
      <c r="C126" s="9" t="s">
        <v>136</v>
      </c>
      <c r="D126" s="13" t="s">
        <v>229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243</v>
      </c>
      <c r="V126" s="10">
        <v>0</v>
      </c>
      <c r="W126" s="10">
        <v>243</v>
      </c>
      <c r="X126" s="10">
        <v>5950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299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45796</v>
      </c>
      <c r="B127" s="14" t="s">
        <v>233</v>
      </c>
      <c r="C127" s="9" t="s">
        <v>136</v>
      </c>
      <c r="D127" s="13" t="s">
        <v>231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302</v>
      </c>
      <c r="V127" s="10">
        <v>363</v>
      </c>
      <c r="W127" s="10">
        <v>0</v>
      </c>
      <c r="X127" s="10">
        <v>5300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45674</v>
      </c>
      <c r="B128" s="14" t="s">
        <v>215</v>
      </c>
      <c r="C128" s="9" t="s">
        <v>136</v>
      </c>
      <c r="D128" s="13" t="s">
        <v>214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222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45611</v>
      </c>
      <c r="B129" s="14" t="s">
        <v>187</v>
      </c>
      <c r="C129" s="9" t="s">
        <v>136</v>
      </c>
      <c r="D129" s="13" t="s">
        <v>186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45523</v>
      </c>
      <c r="B130" s="14" t="s">
        <v>174</v>
      </c>
      <c r="C130" s="9" t="s">
        <v>136</v>
      </c>
      <c r="D130" s="13" t="s">
        <v>172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312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312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684231.43665249995</v>
      </c>
      <c r="AB139" s="8">
        <v>98419.798382500012</v>
      </c>
      <c r="AC139" s="8">
        <v>585811.63827</v>
      </c>
      <c r="AD139" s="8">
        <v>76519.798382499997</v>
      </c>
      <c r="AE139" s="8">
        <v>607711.63827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2500</v>
      </c>
      <c r="V140" s="10">
        <v>2500</v>
      </c>
      <c r="W140" s="10">
        <v>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2500</v>
      </c>
      <c r="V141" s="10">
        <v>2500</v>
      </c>
      <c r="W141" s="10">
        <v>0</v>
      </c>
      <c r="X141" s="10">
        <v>2600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7500</v>
      </c>
      <c r="V143" s="10">
        <v>7500</v>
      </c>
      <c r="W143" s="10">
        <v>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10000</v>
      </c>
      <c r="V144" s="10">
        <v>10200</v>
      </c>
      <c r="W144" s="10">
        <v>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45951</v>
      </c>
      <c r="U146" s="11">
        <v>5000</v>
      </c>
      <c r="V146" s="10">
        <v>5100</v>
      </c>
      <c r="W146" s="10">
        <v>0</v>
      </c>
      <c r="X146" s="10">
        <v>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593</v>
      </c>
      <c r="AG147" s="1" t="s">
        <v>113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45953</v>
      </c>
      <c r="U149" s="11">
        <v>2300</v>
      </c>
      <c r="V149" s="10">
        <v>2300</v>
      </c>
      <c r="W149" s="10">
        <v>0</v>
      </c>
      <c r="X149" s="10">
        <v>5100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45953</v>
      </c>
      <c r="U150" s="11">
        <v>5000</v>
      </c>
      <c r="V150" s="10">
        <v>5100</v>
      </c>
      <c r="W150" s="10">
        <v>0</v>
      </c>
      <c r="X150" s="10">
        <v>5165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5657.85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0</v>
      </c>
      <c r="W161" s="10">
        <v>2500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10000</v>
      </c>
      <c r="V162" s="10">
        <v>5000</v>
      </c>
      <c r="W162" s="10">
        <v>5000</v>
      </c>
      <c r="X162" s="10">
        <v>10200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594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247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428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2828.9250000000002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337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341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45964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45965</v>
      </c>
      <c r="U181" s="11">
        <v>2500</v>
      </c>
      <c r="V181" s="10">
        <v>0</v>
      </c>
      <c r="W181" s="10">
        <v>2500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343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5657.85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5378.4500000000007</v>
      </c>
      <c r="AB183" s="8">
        <v>5378.4500000000007</v>
      </c>
      <c r="AC183" s="8">
        <v>0</v>
      </c>
      <c r="AD183" s="8">
        <v>0</v>
      </c>
      <c r="AE183" s="8">
        <v>0</v>
      </c>
      <c r="AF183" s="8">
        <v>0</v>
      </c>
      <c r="AG183" s="1" t="s">
        <v>115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247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635.55350833333341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339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1985</v>
      </c>
      <c r="W185" s="10">
        <v>515</v>
      </c>
      <c r="X185" s="10">
        <v>2550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5378.4500000000007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247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891.42570000000023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428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45968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115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423.7023388888889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45968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247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847.40467777777781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247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0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330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0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45971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247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423.7023388888889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247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423.7023388888889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891.42570000000023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445.71285000000012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247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0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0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595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247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304.29531611111116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217.3537972222222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428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45974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247</v>
      </c>
      <c r="AA210" s="8">
        <v>2828.9250000000002</v>
      </c>
      <c r="AB210" s="8">
        <v>2828.9250000000002</v>
      </c>
      <c r="AC210" s="8">
        <v>0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600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247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847.40467777777781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222.85642500000006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222.85642500000006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 t="s">
        <v>338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247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423.7023388888889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 t="s">
        <v>336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247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423.7023388888889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337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445.71285000000012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247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668.56927500000018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247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445.71285000000012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247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217.3537972222222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333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247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891.42570000000023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 t="s">
        <v>330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2828.9250000000002</v>
      </c>
      <c r="AB225" s="8">
        <v>2828.9250000000002</v>
      </c>
      <c r="AC225" s="8">
        <v>0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0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247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222.85642500000006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247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0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247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423.7023388888889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247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423.7023388888889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 t="s">
        <v>331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247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222.85642500000006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 t="s">
        <v>428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45980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247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847.40467777777781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341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247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434.7075944444444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333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445.71285000000012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600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0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847.40467777777781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247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217.3537972222222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334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247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668.56927500000018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247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0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 t="s">
        <v>338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423.7023388888889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336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247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423.7023388888889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 t="s">
        <v>333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247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445.71285000000012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445.71285000000012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247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217.3537972222222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333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445.71285000000012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423.7023388888889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600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0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 t="s">
        <v>428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5657.85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0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338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247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635.55350833333341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336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847.40467777777781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 t="s">
        <v>333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247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891.42570000000023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247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222.85642500000006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247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222.85642500000006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336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423.7023388888889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 t="s">
        <v>337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247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434.7075944444444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445.71285000000012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247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668.56927500000018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330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247</v>
      </c>
      <c r="AA264" s="8">
        <v>2828.9250000000002</v>
      </c>
      <c r="AB264" s="8">
        <v>2828.9250000000002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0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339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247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222.85642500000006</v>
      </c>
    </row>
    <row r="266" spans="1:56" ht="28.5" customHeight="1" x14ac:dyDescent="0.45">
      <c r="A266" s="3" t="s">
        <v>132</v>
      </c>
      <c r="B266" s="14" t="s">
        <v>132</v>
      </c>
      <c r="C266" s="9" t="s">
        <v>246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247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112988.20747500002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247</v>
      </c>
      <c r="AA267" s="8">
        <v>1862110.1950000001</v>
      </c>
      <c r="AB267" s="8">
        <v>65163.065000000024</v>
      </c>
      <c r="AC267" s="8">
        <v>1796947.1300000001</v>
      </c>
      <c r="AD267" s="8">
        <v>0</v>
      </c>
      <c r="AE267" s="8">
        <v>0</v>
      </c>
      <c r="AF267" s="8" t="s">
        <v>58</v>
      </c>
      <c r="AG267" s="1" t="s">
        <v>113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249</v>
      </c>
      <c r="BD267" s="56">
        <v>0</v>
      </c>
    </row>
    <row r="268" spans="1:56" ht="28.5" customHeight="1" x14ac:dyDescent="0.45">
      <c r="A268" s="3">
        <v>45919</v>
      </c>
      <c r="B268" s="14" t="s">
        <v>371</v>
      </c>
      <c r="C268" s="9" t="s">
        <v>136</v>
      </c>
      <c r="D268" s="13" t="s">
        <v>281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188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 t="s">
        <v>63</v>
      </c>
      <c r="U268" s="11">
        <v>208</v>
      </c>
      <c r="V268" s="10">
        <v>0</v>
      </c>
      <c r="W268" s="10">
        <v>208</v>
      </c>
      <c r="X268" s="10">
        <v>21632</v>
      </c>
      <c r="Y268" s="10">
        <v>0</v>
      </c>
      <c r="Z268" s="9" t="s">
        <v>81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202</v>
      </c>
      <c r="AG268" s="1" t="s">
        <v>115</v>
      </c>
      <c r="AH268" s="1" t="s">
        <v>74</v>
      </c>
      <c r="AI268" s="1">
        <v>2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347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8.5" customHeight="1" x14ac:dyDescent="0.45">
      <c r="A269" s="3">
        <v>45919</v>
      </c>
      <c r="B269" s="14" t="s">
        <v>372</v>
      </c>
      <c r="C269" s="9" t="s">
        <v>136</v>
      </c>
      <c r="D269" s="13" t="s">
        <v>350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188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45952</v>
      </c>
      <c r="U269" s="11">
        <v>6826</v>
      </c>
      <c r="V269" s="10">
        <v>6826</v>
      </c>
      <c r="W269" s="10">
        <v>0</v>
      </c>
      <c r="X269" s="10">
        <v>27997</v>
      </c>
      <c r="Y269" s="10">
        <v>0</v>
      </c>
      <c r="Z269" s="9" t="s">
        <v>81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202</v>
      </c>
      <c r="AG269" s="1" t="s">
        <v>115</v>
      </c>
      <c r="AH269" s="1" t="s">
        <v>74</v>
      </c>
      <c r="AI269" s="1">
        <v>2</v>
      </c>
      <c r="AJ269" s="3">
        <v>45952</v>
      </c>
      <c r="AK269" s="3">
        <v>0</v>
      </c>
      <c r="AL269" s="3">
        <v>45943</v>
      </c>
      <c r="AM269" s="3">
        <v>45950</v>
      </c>
      <c r="AN269" s="3">
        <v>45951</v>
      </c>
      <c r="AO269" s="3">
        <v>45951</v>
      </c>
      <c r="AP269" s="3">
        <v>45947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351</v>
      </c>
      <c r="AZ269" s="2">
        <v>0</v>
      </c>
      <c r="BA269" s="2">
        <v>0</v>
      </c>
      <c r="BB269" s="2">
        <v>0</v>
      </c>
      <c r="BC269" s="1" t="s">
        <v>101</v>
      </c>
      <c r="BD269" s="56">
        <v>0</v>
      </c>
    </row>
    <row r="270" spans="1:56" ht="28.5" customHeight="1" x14ac:dyDescent="0.45">
      <c r="A270" s="3">
        <v>45919</v>
      </c>
      <c r="B270" s="14" t="s">
        <v>373</v>
      </c>
      <c r="C270" s="9" t="s">
        <v>136</v>
      </c>
      <c r="D270" s="13" t="s">
        <v>244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188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 t="s">
        <v>63</v>
      </c>
      <c r="U270" s="11">
        <v>1374</v>
      </c>
      <c r="V270" s="10">
        <v>0</v>
      </c>
      <c r="W270" s="10">
        <v>1374</v>
      </c>
      <c r="X270" s="10">
        <v>27689</v>
      </c>
      <c r="Y270" s="10">
        <v>0</v>
      </c>
      <c r="Z270" s="9" t="s">
        <v>81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202</v>
      </c>
      <c r="AG270" s="1" t="s">
        <v>115</v>
      </c>
      <c r="AH270" s="1" t="s">
        <v>74</v>
      </c>
      <c r="AI270" s="1">
        <v>2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352</v>
      </c>
      <c r="AZ270" s="2">
        <v>0</v>
      </c>
      <c r="BA270" s="2">
        <v>0</v>
      </c>
      <c r="BB270" s="2">
        <v>0</v>
      </c>
      <c r="BC270" s="1" t="s">
        <v>101</v>
      </c>
      <c r="BD270" s="56">
        <v>0</v>
      </c>
    </row>
    <row r="271" spans="1:56" ht="28.5" customHeight="1" x14ac:dyDescent="0.45">
      <c r="A271" s="3">
        <v>45941</v>
      </c>
      <c r="B271" s="14" t="s">
        <v>555</v>
      </c>
      <c r="C271" s="9" t="s">
        <v>73</v>
      </c>
      <c r="D271" s="13" t="s">
        <v>556</v>
      </c>
      <c r="E271" s="9">
        <v>20</v>
      </c>
      <c r="F271" s="9">
        <v>32</v>
      </c>
      <c r="G271" s="9" t="s">
        <v>60</v>
      </c>
      <c r="H271" s="9">
        <v>0</v>
      </c>
      <c r="I271" s="9">
        <v>72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300</v>
      </c>
      <c r="T271" s="12">
        <v>45954</v>
      </c>
      <c r="U271" s="11">
        <v>5000</v>
      </c>
      <c r="V271" s="10">
        <v>0</v>
      </c>
      <c r="W271" s="10">
        <v>5000</v>
      </c>
      <c r="X271" s="10">
        <v>5400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45954</v>
      </c>
      <c r="AK271" s="3">
        <v>0</v>
      </c>
      <c r="AL271" s="3">
        <v>45945</v>
      </c>
      <c r="AM271" s="3">
        <v>45952</v>
      </c>
      <c r="AN271" s="3">
        <v>45953</v>
      </c>
      <c r="AO271" s="3">
        <v>45953</v>
      </c>
      <c r="AP271" s="3">
        <v>45949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45941</v>
      </c>
      <c r="B272" s="14" t="s">
        <v>555</v>
      </c>
      <c r="C272" s="9" t="s">
        <v>73</v>
      </c>
      <c r="D272" s="13" t="s">
        <v>557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300</v>
      </c>
      <c r="T272" s="12">
        <v>45954</v>
      </c>
      <c r="U272" s="11">
        <v>10000</v>
      </c>
      <c r="V272" s="10">
        <v>3000</v>
      </c>
      <c r="W272" s="10">
        <v>7000</v>
      </c>
      <c r="X272" s="10">
        <v>10500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74</v>
      </c>
      <c r="AI272" s="1">
        <v>2</v>
      </c>
      <c r="AJ272" s="3">
        <v>45954</v>
      </c>
      <c r="AK272" s="3">
        <v>0</v>
      </c>
      <c r="AL272" s="3">
        <v>45945</v>
      </c>
      <c r="AM272" s="3">
        <v>45952</v>
      </c>
      <c r="AN272" s="3">
        <v>45953</v>
      </c>
      <c r="AO272" s="3">
        <v>45953</v>
      </c>
      <c r="AP272" s="3">
        <v>45949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45945</v>
      </c>
      <c r="B273" s="14" t="s">
        <v>579</v>
      </c>
      <c r="C273" s="9" t="s">
        <v>565</v>
      </c>
      <c r="D273" s="13" t="s">
        <v>566</v>
      </c>
      <c r="E273" s="9">
        <v>20</v>
      </c>
      <c r="F273" s="9">
        <v>32</v>
      </c>
      <c r="G273" s="9" t="s">
        <v>60</v>
      </c>
      <c r="H273" s="9">
        <v>0</v>
      </c>
      <c r="I273" s="9">
        <v>70</v>
      </c>
      <c r="J273" s="9" t="s">
        <v>57</v>
      </c>
      <c r="K273" s="9">
        <v>5</v>
      </c>
      <c r="L273" s="9" t="s">
        <v>90</v>
      </c>
      <c r="M273" s="10">
        <v>21</v>
      </c>
      <c r="N273" s="9">
        <v>35</v>
      </c>
      <c r="O273" s="9">
        <v>40</v>
      </c>
      <c r="P273" s="10">
        <v>28.197009412319996</v>
      </c>
      <c r="Q273" s="10">
        <v>0</v>
      </c>
      <c r="R273" s="10">
        <v>28.197009412319996</v>
      </c>
      <c r="S273" s="9" t="s">
        <v>71</v>
      </c>
      <c r="T273" s="12">
        <v>45951</v>
      </c>
      <c r="U273" s="11">
        <v>4000</v>
      </c>
      <c r="V273" s="10">
        <v>2445</v>
      </c>
      <c r="W273" s="10">
        <v>1555</v>
      </c>
      <c r="X273" s="10">
        <v>4299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72</v>
      </c>
      <c r="AI273" s="1">
        <v>3</v>
      </c>
      <c r="AJ273" s="3">
        <v>45951</v>
      </c>
      <c r="AK273" s="3">
        <v>0</v>
      </c>
      <c r="AL273" s="3">
        <v>45941</v>
      </c>
      <c r="AM273" s="3">
        <v>45948</v>
      </c>
      <c r="AN273" s="3">
        <v>45949</v>
      </c>
      <c r="AO273" s="3">
        <v>45949</v>
      </c>
      <c r="AP273" s="3">
        <v>45946</v>
      </c>
      <c r="AQ273" s="3">
        <v>45950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 t="s">
        <v>132</v>
      </c>
      <c r="B274" s="14" t="s">
        <v>132</v>
      </c>
      <c r="C274" s="9" t="s">
        <v>136</v>
      </c>
      <c r="D274" s="13" t="s">
        <v>61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188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45961</v>
      </c>
      <c r="U274" s="11">
        <v>290000</v>
      </c>
      <c r="V274" s="10">
        <v>0</v>
      </c>
      <c r="W274" s="10">
        <v>290000</v>
      </c>
      <c r="X274" s="10">
        <v>0</v>
      </c>
      <c r="Y274" s="10">
        <v>304500</v>
      </c>
      <c r="Z274" s="9" t="s">
        <v>81</v>
      </c>
      <c r="AA274" s="8">
        <v>303847.5</v>
      </c>
      <c r="AB274" s="8">
        <v>36749</v>
      </c>
      <c r="AC274" s="8">
        <v>267098.5</v>
      </c>
      <c r="AD274" s="8">
        <v>0</v>
      </c>
      <c r="AE274" s="8">
        <v>0</v>
      </c>
      <c r="AF274" s="8" t="s">
        <v>202</v>
      </c>
      <c r="AG274" s="1" t="s">
        <v>113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20418.196444444446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37</v>
      </c>
      <c r="G275" s="9">
        <v>0</v>
      </c>
      <c r="H275" s="9">
        <v>0</v>
      </c>
      <c r="I275" s="9">
        <v>80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81</v>
      </c>
      <c r="AA275" s="8">
        <v>303847.5</v>
      </c>
      <c r="AB275" s="8">
        <v>36749</v>
      </c>
      <c r="AC275" s="8">
        <v>267098.5</v>
      </c>
      <c r="AD275" s="8">
        <v>0</v>
      </c>
      <c r="AE275" s="8">
        <v>0</v>
      </c>
      <c r="AF275" s="8" t="s">
        <v>58</v>
      </c>
      <c r="AG275" s="1" t="s">
        <v>113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45948</v>
      </c>
      <c r="B276" s="14" t="s">
        <v>126</v>
      </c>
      <c r="C276" s="9" t="s">
        <v>311</v>
      </c>
      <c r="D276" s="13" t="s">
        <v>59</v>
      </c>
      <c r="E276" s="9">
        <v>21</v>
      </c>
      <c r="F276" s="9">
        <v>38</v>
      </c>
      <c r="G276" s="9" t="s">
        <v>60</v>
      </c>
      <c r="H276" s="9">
        <v>0</v>
      </c>
      <c r="I276" s="9">
        <v>69</v>
      </c>
      <c r="J276" s="9" t="s">
        <v>57</v>
      </c>
      <c r="K276" s="9">
        <v>5</v>
      </c>
      <c r="L276" s="9" t="s">
        <v>91</v>
      </c>
      <c r="M276" s="10">
        <v>22</v>
      </c>
      <c r="N276" s="9">
        <v>41</v>
      </c>
      <c r="O276" s="9">
        <v>40</v>
      </c>
      <c r="P276" s="10">
        <v>222.53168396799998</v>
      </c>
      <c r="Q276" s="10">
        <v>0</v>
      </c>
      <c r="R276" s="10">
        <v>222.53168396799998</v>
      </c>
      <c r="S276" s="9" t="s">
        <v>71</v>
      </c>
      <c r="T276" s="12">
        <v>45952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127</v>
      </c>
      <c r="AA276" s="8">
        <v>11036.3</v>
      </c>
      <c r="AB276" s="8">
        <v>11036.3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264</v>
      </c>
      <c r="AI276" s="1">
        <v>2</v>
      </c>
      <c r="AJ276" s="3">
        <v>45952</v>
      </c>
      <c r="AK276" s="3">
        <v>0</v>
      </c>
      <c r="AL276" s="3">
        <v>0</v>
      </c>
      <c r="AM276" s="3">
        <v>0</v>
      </c>
      <c r="AN276" s="3">
        <v>0</v>
      </c>
      <c r="AO276" s="3">
        <v>45950</v>
      </c>
      <c r="AP276" s="3">
        <v>45947</v>
      </c>
      <c r="AQ276" s="3">
        <v>45951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102</v>
      </c>
      <c r="BD276" s="56">
        <v>0</v>
      </c>
    </row>
    <row r="277" spans="1:56" ht="28.5" customHeight="1" x14ac:dyDescent="0.45">
      <c r="A277" s="3">
        <v>45948</v>
      </c>
      <c r="B277" s="14" t="s">
        <v>126</v>
      </c>
      <c r="C277" s="9" t="s">
        <v>311</v>
      </c>
      <c r="D277" s="13" t="s">
        <v>59</v>
      </c>
      <c r="E277" s="9">
        <v>21</v>
      </c>
      <c r="F277" s="9">
        <v>38</v>
      </c>
      <c r="G277" s="9" t="s">
        <v>60</v>
      </c>
      <c r="H277" s="9">
        <v>0</v>
      </c>
      <c r="I277" s="9">
        <v>69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45952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127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0</v>
      </c>
      <c r="AF277" s="8">
        <v>0</v>
      </c>
      <c r="AG277" s="1" t="s">
        <v>113</v>
      </c>
      <c r="AH277" s="1" t="s">
        <v>77</v>
      </c>
      <c r="AI277" s="1">
        <v>1</v>
      </c>
      <c r="AJ277" s="3">
        <v>45952</v>
      </c>
      <c r="AK277" s="3">
        <v>0</v>
      </c>
      <c r="AL277" s="3">
        <v>0</v>
      </c>
      <c r="AM277" s="3">
        <v>0</v>
      </c>
      <c r="AN277" s="3">
        <v>0</v>
      </c>
      <c r="AO277" s="3">
        <v>45951</v>
      </c>
      <c r="AP277" s="3">
        <v>45947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102</v>
      </c>
      <c r="BD277" s="56">
        <v>0</v>
      </c>
    </row>
    <row r="278" spans="1:56" ht="28.5" customHeight="1" x14ac:dyDescent="0.45">
      <c r="A278" s="3">
        <v>45945</v>
      </c>
      <c r="B278" s="14" t="s">
        <v>580</v>
      </c>
      <c r="C278" s="9" t="s">
        <v>196</v>
      </c>
      <c r="D278" s="13" t="s">
        <v>567</v>
      </c>
      <c r="E278" s="9">
        <v>21</v>
      </c>
      <c r="F278" s="9">
        <v>34</v>
      </c>
      <c r="G278" s="9" t="s">
        <v>60</v>
      </c>
      <c r="H278" s="9">
        <v>0</v>
      </c>
      <c r="I278" s="9">
        <v>60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36</v>
      </c>
      <c r="O278" s="9">
        <v>40</v>
      </c>
      <c r="P278" s="10">
        <v>390.78734745599991</v>
      </c>
      <c r="Q278" s="10">
        <v>0</v>
      </c>
      <c r="R278" s="10">
        <v>390.78734745599991</v>
      </c>
      <c r="S278" s="9" t="s">
        <v>67</v>
      </c>
      <c r="T278" s="12">
        <v>45953</v>
      </c>
      <c r="U278" s="11">
        <v>20000</v>
      </c>
      <c r="V278" s="10">
        <v>0</v>
      </c>
      <c r="W278" s="10">
        <v>20000</v>
      </c>
      <c r="X278" s="10">
        <v>20968</v>
      </c>
      <c r="Y278" s="10">
        <v>0</v>
      </c>
      <c r="Z278" s="9" t="s">
        <v>127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113</v>
      </c>
      <c r="AH278" s="1" t="s">
        <v>72</v>
      </c>
      <c r="AI278" s="1">
        <v>3</v>
      </c>
      <c r="AJ278" s="3">
        <v>45953</v>
      </c>
      <c r="AK278" s="3">
        <v>0</v>
      </c>
      <c r="AL278" s="3">
        <v>45943</v>
      </c>
      <c r="AM278" s="3">
        <v>45950</v>
      </c>
      <c r="AN278" s="3">
        <v>45951</v>
      </c>
      <c r="AO278" s="3">
        <v>45951</v>
      </c>
      <c r="AP278" s="3">
        <v>45948</v>
      </c>
      <c r="AQ278" s="3">
        <v>45952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21</v>
      </c>
      <c r="F279" s="9">
        <v>37</v>
      </c>
      <c r="G279" s="9" t="s">
        <v>60</v>
      </c>
      <c r="H279" s="9">
        <v>0</v>
      </c>
      <c r="I279" s="9">
        <v>67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127</v>
      </c>
      <c r="AA279" s="8">
        <v>16554.449999999997</v>
      </c>
      <c r="AB279" s="8">
        <v>16554.449999999997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113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45933</v>
      </c>
      <c r="B280" s="14" t="s">
        <v>488</v>
      </c>
      <c r="C280" s="9" t="s">
        <v>456</v>
      </c>
      <c r="D280" s="13" t="s">
        <v>457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45947</v>
      </c>
      <c r="U280" s="11">
        <v>5000</v>
      </c>
      <c r="V280" s="10">
        <v>4737</v>
      </c>
      <c r="W280" s="10">
        <v>263</v>
      </c>
      <c r="X280" s="10">
        <v>5200</v>
      </c>
      <c r="Y280" s="10">
        <v>0</v>
      </c>
      <c r="Z280" s="9" t="s">
        <v>118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68</v>
      </c>
      <c r="AI280" s="1">
        <v>4</v>
      </c>
      <c r="AJ280" s="3">
        <v>45947</v>
      </c>
      <c r="AK280" s="3">
        <v>45943</v>
      </c>
      <c r="AL280" s="3">
        <v>45937</v>
      </c>
      <c r="AM280" s="3">
        <v>45944</v>
      </c>
      <c r="AN280" s="3">
        <v>45945</v>
      </c>
      <c r="AO280" s="3">
        <v>45945</v>
      </c>
      <c r="AP280" s="3">
        <v>45942</v>
      </c>
      <c r="AQ280" s="3">
        <v>45946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 t="s">
        <v>129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8.5" customHeight="1" x14ac:dyDescent="0.45">
      <c r="A281" s="3">
        <v>45940</v>
      </c>
      <c r="B281" s="14" t="s">
        <v>522</v>
      </c>
      <c r="C281" s="9" t="s">
        <v>109</v>
      </c>
      <c r="D281" s="13" t="s">
        <v>523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45947</v>
      </c>
      <c r="U281" s="11">
        <v>30000</v>
      </c>
      <c r="V281" s="10">
        <v>30562</v>
      </c>
      <c r="W281" s="10">
        <v>0</v>
      </c>
      <c r="X281" s="10">
        <v>52505</v>
      </c>
      <c r="Y281" s="10">
        <v>0</v>
      </c>
      <c r="Z281" s="9" t="s">
        <v>118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115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524</v>
      </c>
      <c r="AZ281" s="2">
        <v>0</v>
      </c>
      <c r="BA281" s="2">
        <v>0</v>
      </c>
      <c r="BB281" s="2">
        <v>0</v>
      </c>
      <c r="BC281" s="1" t="s">
        <v>119</v>
      </c>
      <c r="BD281" s="56">
        <v>0</v>
      </c>
    </row>
    <row r="282" spans="1:56" ht="28.5" customHeight="1" x14ac:dyDescent="0.45">
      <c r="A282" s="3">
        <v>45946</v>
      </c>
      <c r="B282" s="14" t="s">
        <v>596</v>
      </c>
      <c r="C282" s="9" t="s">
        <v>109</v>
      </c>
      <c r="D282" s="13" t="s">
        <v>558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45955</v>
      </c>
      <c r="U282" s="11">
        <v>10000</v>
      </c>
      <c r="V282" s="10">
        <v>5000</v>
      </c>
      <c r="W282" s="10">
        <v>5000</v>
      </c>
      <c r="X282" s="10">
        <v>10360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114</v>
      </c>
      <c r="AH282" s="1" t="s">
        <v>68</v>
      </c>
      <c r="AI282" s="1">
        <v>4</v>
      </c>
      <c r="AJ282" s="3">
        <v>45955</v>
      </c>
      <c r="AK282" s="3">
        <v>45951</v>
      </c>
      <c r="AL282" s="3">
        <v>45945</v>
      </c>
      <c r="AM282" s="3">
        <v>45952</v>
      </c>
      <c r="AN282" s="3">
        <v>45953</v>
      </c>
      <c r="AO282" s="3">
        <v>45953</v>
      </c>
      <c r="AP282" s="3">
        <v>45950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8.5" customHeight="1" x14ac:dyDescent="0.45">
      <c r="A283" s="3">
        <v>45946</v>
      </c>
      <c r="B283" s="14" t="s">
        <v>596</v>
      </c>
      <c r="C283" s="9" t="s">
        <v>109</v>
      </c>
      <c r="D283" s="13" t="s">
        <v>559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5000</v>
      </c>
      <c r="V283" s="10">
        <v>0</v>
      </c>
      <c r="W283" s="10">
        <v>5000</v>
      </c>
      <c r="X283" s="10">
        <v>5400</v>
      </c>
      <c r="Y283" s="10">
        <v>0</v>
      </c>
      <c r="Z283" s="9" t="s">
        <v>118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116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8.5" customHeight="1" x14ac:dyDescent="0.45">
      <c r="A284" s="3">
        <v>45946</v>
      </c>
      <c r="B284" s="14" t="s">
        <v>596</v>
      </c>
      <c r="C284" s="9" t="s">
        <v>109</v>
      </c>
      <c r="D284" s="13" t="s">
        <v>560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118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45946</v>
      </c>
      <c r="B285" s="14" t="s">
        <v>597</v>
      </c>
      <c r="C285" s="9" t="s">
        <v>109</v>
      </c>
      <c r="D285" s="13" t="s">
        <v>561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118</v>
      </c>
      <c r="AA285" s="8">
        <v>10756.900000000001</v>
      </c>
      <c r="AB285" s="8">
        <v>10756.900000000001</v>
      </c>
      <c r="AC285" s="8">
        <v>0</v>
      </c>
      <c r="AD285" s="8">
        <v>10756.900000000001</v>
      </c>
      <c r="AE285" s="8">
        <v>0</v>
      </c>
      <c r="AF285" s="8">
        <v>0</v>
      </c>
      <c r="AG285" s="1" t="s">
        <v>114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597</v>
      </c>
      <c r="C286" s="9" t="s">
        <v>109</v>
      </c>
      <c r="D286" s="13" t="s">
        <v>59</v>
      </c>
      <c r="E286" s="9">
        <v>21</v>
      </c>
      <c r="F286" s="9">
        <v>37</v>
      </c>
      <c r="G286" s="9" t="s">
        <v>60</v>
      </c>
      <c r="H286" s="9" t="s">
        <v>76</v>
      </c>
      <c r="I286" s="9">
        <v>100</v>
      </c>
      <c r="J286" s="9" t="s">
        <v>57</v>
      </c>
      <c r="K286" s="9">
        <v>5</v>
      </c>
      <c r="L286" s="9" t="s">
        <v>91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5000</v>
      </c>
      <c r="V286" s="10">
        <v>4000</v>
      </c>
      <c r="W286" s="10">
        <v>1000</v>
      </c>
      <c r="X286" s="10">
        <v>0</v>
      </c>
      <c r="Y286" s="10">
        <v>0</v>
      </c>
      <c r="Z286" s="9" t="s">
        <v>118</v>
      </c>
      <c r="AA286" s="8">
        <v>1075.69</v>
      </c>
      <c r="AB286" s="8">
        <v>1075.69</v>
      </c>
      <c r="AC286" s="8">
        <v>0</v>
      </c>
      <c r="AD286" s="8">
        <v>0</v>
      </c>
      <c r="AE286" s="8">
        <v>1075.69</v>
      </c>
      <c r="AF286" s="8">
        <v>0</v>
      </c>
      <c r="AG286" s="1" t="s">
        <v>61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45930</v>
      </c>
      <c r="B287" s="14" t="s">
        <v>509</v>
      </c>
      <c r="C287" s="9" t="s">
        <v>79</v>
      </c>
      <c r="D287" s="13" t="s">
        <v>444</v>
      </c>
      <c r="E287" s="9">
        <v>21</v>
      </c>
      <c r="F287" s="9">
        <v>40</v>
      </c>
      <c r="G287" s="9" t="s">
        <v>60</v>
      </c>
      <c r="H287" s="9" t="s">
        <v>76</v>
      </c>
      <c r="I287" s="9">
        <v>108</v>
      </c>
      <c r="J287" s="9" t="s">
        <v>57</v>
      </c>
      <c r="K287" s="9">
        <v>5</v>
      </c>
      <c r="L287" s="9" t="s">
        <v>90</v>
      </c>
      <c r="M287" s="10">
        <v>22</v>
      </c>
      <c r="N287" s="9">
        <v>42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45960</v>
      </c>
      <c r="U287" s="11">
        <v>3000</v>
      </c>
      <c r="V287" s="10">
        <v>3000</v>
      </c>
      <c r="W287" s="10">
        <v>0</v>
      </c>
      <c r="X287" s="10">
        <v>3105</v>
      </c>
      <c r="Y287" s="10">
        <v>0</v>
      </c>
      <c r="Z287" s="9" t="s">
        <v>118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114</v>
      </c>
      <c r="AH287" s="1" t="s">
        <v>68</v>
      </c>
      <c r="AI287" s="1">
        <v>4</v>
      </c>
      <c r="AJ287" s="3">
        <v>45960</v>
      </c>
      <c r="AK287" s="3">
        <v>45956</v>
      </c>
      <c r="AL287" s="3">
        <v>45950</v>
      </c>
      <c r="AM287" s="3">
        <v>45957</v>
      </c>
      <c r="AN287" s="3">
        <v>45958</v>
      </c>
      <c r="AO287" s="3">
        <v>45958</v>
      </c>
      <c r="AP287" s="3">
        <v>45955</v>
      </c>
      <c r="AQ287" s="3">
        <v>45959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45933</v>
      </c>
      <c r="B288" s="14" t="s">
        <v>511</v>
      </c>
      <c r="C288" s="9" t="s">
        <v>79</v>
      </c>
      <c r="D288" s="13" t="s">
        <v>490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40</v>
      </c>
      <c r="O288" s="9">
        <v>40</v>
      </c>
      <c r="P288" s="10">
        <v>65.13122457599998</v>
      </c>
      <c r="Q288" s="10">
        <v>0</v>
      </c>
      <c r="R288" s="10">
        <v>65.13122457599998</v>
      </c>
      <c r="S288" s="9" t="s">
        <v>67</v>
      </c>
      <c r="T288" s="12" t="s">
        <v>63</v>
      </c>
      <c r="U288" s="11">
        <v>3000</v>
      </c>
      <c r="V288" s="10">
        <v>0</v>
      </c>
      <c r="W288" s="10">
        <v>3000</v>
      </c>
      <c r="X288" s="10">
        <v>0</v>
      </c>
      <c r="Y288" s="10">
        <v>3150</v>
      </c>
      <c r="Z288" s="9" t="s">
        <v>118</v>
      </c>
      <c r="AA288" s="8">
        <v>3310.89</v>
      </c>
      <c r="AB288" s="8">
        <v>3310.89</v>
      </c>
      <c r="AC288" s="8">
        <v>0</v>
      </c>
      <c r="AD288" s="8">
        <v>0</v>
      </c>
      <c r="AE288" s="8">
        <v>3310.89</v>
      </c>
      <c r="AF288" s="8">
        <v>0</v>
      </c>
      <c r="AG288" s="1" t="s">
        <v>114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 t="s">
        <v>132</v>
      </c>
      <c r="B289" s="14" t="s">
        <v>132</v>
      </c>
      <c r="C289" s="9" t="s">
        <v>109</v>
      </c>
      <c r="D289" s="13" t="s">
        <v>61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 t="s">
        <v>63</v>
      </c>
      <c r="U289" s="11">
        <v>115000</v>
      </c>
      <c r="V289" s="10">
        <v>0</v>
      </c>
      <c r="W289" s="10">
        <v>115000</v>
      </c>
      <c r="X289" s="10">
        <v>0</v>
      </c>
      <c r="Y289" s="10">
        <v>120750</v>
      </c>
      <c r="Z289" s="9" t="s">
        <v>118</v>
      </c>
      <c r="AA289" s="8">
        <v>123704.35</v>
      </c>
      <c r="AB289" s="8">
        <v>123704.35</v>
      </c>
      <c r="AC289" s="8">
        <v>0</v>
      </c>
      <c r="AD289" s="8">
        <v>123704.35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>
        <v>45631</v>
      </c>
      <c r="B290" s="14" t="s">
        <v>195</v>
      </c>
      <c r="C290" s="9" t="s">
        <v>107</v>
      </c>
      <c r="D290" s="13" t="s">
        <v>141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108</v>
      </c>
      <c r="T290" s="12" t="s">
        <v>63</v>
      </c>
      <c r="U290" s="11">
        <v>16000</v>
      </c>
      <c r="V290" s="10">
        <v>0</v>
      </c>
      <c r="W290" s="10">
        <v>16000</v>
      </c>
      <c r="X290" s="10">
        <v>0</v>
      </c>
      <c r="Y290" s="10">
        <v>16800</v>
      </c>
      <c r="Z290" s="9" t="s">
        <v>118</v>
      </c>
      <c r="AA290" s="8">
        <v>17211.04</v>
      </c>
      <c r="AB290" s="8">
        <v>17211.04</v>
      </c>
      <c r="AC290" s="8">
        <v>0</v>
      </c>
      <c r="AD290" s="8">
        <v>17211.04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 t="s">
        <v>207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45631</v>
      </c>
      <c r="B291" s="14" t="s">
        <v>194</v>
      </c>
      <c r="C291" s="9" t="s">
        <v>107</v>
      </c>
      <c r="D291" s="13" t="s">
        <v>141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108</v>
      </c>
      <c r="T291" s="12" t="s">
        <v>63</v>
      </c>
      <c r="U291" s="11">
        <v>9000</v>
      </c>
      <c r="V291" s="10">
        <v>0</v>
      </c>
      <c r="W291" s="10">
        <v>9000</v>
      </c>
      <c r="X291" s="10">
        <v>0</v>
      </c>
      <c r="Y291" s="10">
        <v>9450</v>
      </c>
      <c r="Z291" s="9" t="s">
        <v>118</v>
      </c>
      <c r="AA291" s="8">
        <v>9681.2100000000009</v>
      </c>
      <c r="AB291" s="8">
        <v>9681.2100000000009</v>
      </c>
      <c r="AC291" s="8">
        <v>0</v>
      </c>
      <c r="AD291" s="8">
        <v>9681.2100000000009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206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45896</v>
      </c>
      <c r="B292" s="14" t="s">
        <v>293</v>
      </c>
      <c r="C292" s="9" t="s">
        <v>105</v>
      </c>
      <c r="D292" s="13" t="s">
        <v>294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>
        <v>45896</v>
      </c>
      <c r="B293" s="14" t="s">
        <v>295</v>
      </c>
      <c r="C293" s="9" t="s">
        <v>105</v>
      </c>
      <c r="D293" s="13" t="s">
        <v>265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108.55204095999999</v>
      </c>
      <c r="Q293" s="10">
        <v>0</v>
      </c>
      <c r="R293" s="10">
        <v>108.55204095999999</v>
      </c>
      <c r="S293" s="9" t="s">
        <v>67</v>
      </c>
      <c r="T293" s="12" t="s">
        <v>63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118</v>
      </c>
      <c r="AA293" s="8">
        <v>5518.15</v>
      </c>
      <c r="AB293" s="8">
        <v>5518.15</v>
      </c>
      <c r="AC293" s="8">
        <v>0</v>
      </c>
      <c r="AD293" s="8">
        <v>5518.15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45896</v>
      </c>
      <c r="B294" s="14" t="s">
        <v>296</v>
      </c>
      <c r="C294" s="9" t="s">
        <v>105</v>
      </c>
      <c r="D294" s="13" t="s">
        <v>297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45911</v>
      </c>
      <c r="B295" s="14" t="s">
        <v>320</v>
      </c>
      <c r="C295" s="9" t="s">
        <v>105</v>
      </c>
      <c r="D295" s="13" t="s">
        <v>321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118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 t="s">
        <v>132</v>
      </c>
      <c r="B296" s="14" t="s">
        <v>132</v>
      </c>
      <c r="C296" s="9" t="s">
        <v>107</v>
      </c>
      <c r="D296" s="13" t="s">
        <v>141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91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108</v>
      </c>
      <c r="T296" s="12" t="s">
        <v>63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118</v>
      </c>
      <c r="AA296" s="8">
        <v>10756.900000000001</v>
      </c>
      <c r="AB296" s="8">
        <v>10756.900000000001</v>
      </c>
      <c r="AC296" s="8">
        <v>0</v>
      </c>
      <c r="AD296" s="8">
        <v>10756.900000000001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>
        <v>45854</v>
      </c>
      <c r="B297" s="14" t="s">
        <v>257</v>
      </c>
      <c r="C297" s="9" t="s">
        <v>79</v>
      </c>
      <c r="D297" s="13" t="s">
        <v>258</v>
      </c>
      <c r="E297" s="9">
        <v>21</v>
      </c>
      <c r="F297" s="9">
        <v>38</v>
      </c>
      <c r="G297" s="9" t="s">
        <v>60</v>
      </c>
      <c r="H297" s="9" t="s">
        <v>76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118</v>
      </c>
      <c r="AA297" s="8">
        <v>3310.89</v>
      </c>
      <c r="AB297" s="8">
        <v>3310.89</v>
      </c>
      <c r="AC297" s="8">
        <v>0</v>
      </c>
      <c r="AD297" s="8">
        <v>0</v>
      </c>
      <c r="AE297" s="8">
        <v>3310.89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45826</v>
      </c>
      <c r="B298" s="14" t="s">
        <v>250</v>
      </c>
      <c r="C298" s="9" t="s">
        <v>105</v>
      </c>
      <c r="D298" s="13" t="s">
        <v>238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163.47937368575995</v>
      </c>
      <c r="Q298" s="10">
        <v>0</v>
      </c>
      <c r="R298" s="10">
        <v>163.47937368575995</v>
      </c>
      <c r="S298" s="9" t="s">
        <v>67</v>
      </c>
      <c r="T298" s="12" t="s">
        <v>63</v>
      </c>
      <c r="U298" s="11">
        <v>8000</v>
      </c>
      <c r="V298" s="10">
        <v>470</v>
      </c>
      <c r="W298" s="10">
        <v>7530</v>
      </c>
      <c r="X298" s="10">
        <v>0</v>
      </c>
      <c r="Y298" s="10">
        <v>7906.5</v>
      </c>
      <c r="Z298" s="9" t="s">
        <v>118</v>
      </c>
      <c r="AA298" s="8">
        <v>8310.3338999999996</v>
      </c>
      <c r="AB298" s="8">
        <v>8310.3338999999996</v>
      </c>
      <c r="AC298" s="8">
        <v>0</v>
      </c>
      <c r="AD298" s="8">
        <v>8310.3338999999996</v>
      </c>
      <c r="AE298" s="8">
        <v>0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45066</v>
      </c>
      <c r="B299" s="14" t="s">
        <v>124</v>
      </c>
      <c r="C299" s="9" t="s">
        <v>79</v>
      </c>
      <c r="D299" s="13" t="s">
        <v>123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67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118</v>
      </c>
      <c r="AA299" s="8">
        <v>5518.15</v>
      </c>
      <c r="AB299" s="8">
        <v>5518.15</v>
      </c>
      <c r="AC299" s="8">
        <v>0</v>
      </c>
      <c r="AD299" s="8">
        <v>0</v>
      </c>
      <c r="AE299" s="8">
        <v>5518.15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21</v>
      </c>
      <c r="F300" s="9">
        <v>37</v>
      </c>
      <c r="G300" s="9">
        <v>0</v>
      </c>
      <c r="H300" s="9">
        <v>0</v>
      </c>
      <c r="I300" s="9">
        <v>74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 t="s">
        <v>82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118</v>
      </c>
      <c r="AA300" s="8">
        <v>209087.17390000005</v>
      </c>
      <c r="AB300" s="8">
        <v>209087.17390000005</v>
      </c>
      <c r="AC300" s="8">
        <v>0</v>
      </c>
      <c r="AD300" s="8">
        <v>195871.55390000003</v>
      </c>
      <c r="AE300" s="8">
        <v>13215.619999999999</v>
      </c>
      <c r="AF300" s="8" t="s">
        <v>58</v>
      </c>
      <c r="AG300" s="1" t="s">
        <v>114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0</v>
      </c>
    </row>
    <row r="301" spans="1:56" ht="28.5" customHeight="1" x14ac:dyDescent="0.45">
      <c r="A301" s="3">
        <v>45944</v>
      </c>
      <c r="B301" s="14" t="s">
        <v>581</v>
      </c>
      <c r="C301" s="9" t="s">
        <v>563</v>
      </c>
      <c r="D301" s="13" t="s">
        <v>564</v>
      </c>
      <c r="E301" s="9">
        <v>23</v>
      </c>
      <c r="F301" s="9">
        <v>38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45952</v>
      </c>
      <c r="U301" s="11">
        <v>5000</v>
      </c>
      <c r="V301" s="10">
        <v>5000</v>
      </c>
      <c r="W301" s="10">
        <v>0</v>
      </c>
      <c r="X301" s="10">
        <v>5050</v>
      </c>
      <c r="Y301" s="10">
        <v>0</v>
      </c>
      <c r="Z301" s="9" t="s">
        <v>83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113</v>
      </c>
      <c r="AH301" s="1" t="s">
        <v>460</v>
      </c>
      <c r="AI301" s="1">
        <v>3</v>
      </c>
      <c r="AJ301" s="3">
        <v>45952</v>
      </c>
      <c r="AK301" s="3">
        <v>45949</v>
      </c>
      <c r="AL301" s="3">
        <v>45948</v>
      </c>
      <c r="AM301" s="3">
        <v>45947</v>
      </c>
      <c r="AN301" s="3">
        <v>0</v>
      </c>
      <c r="AO301" s="3">
        <v>45948</v>
      </c>
      <c r="AP301" s="3">
        <v>45947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102</v>
      </c>
      <c r="BD301" s="56">
        <v>0</v>
      </c>
    </row>
    <row r="302" spans="1:56" ht="28.5" customHeight="1" x14ac:dyDescent="0.45">
      <c r="A302" s="3" t="s">
        <v>132</v>
      </c>
      <c r="B302" s="14" t="s">
        <v>132</v>
      </c>
      <c r="C302" s="9" t="s">
        <v>205</v>
      </c>
      <c r="D302" s="13" t="s">
        <v>205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114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8.5" customHeight="1" x14ac:dyDescent="0.45">
      <c r="A303" s="3" t="s">
        <v>132</v>
      </c>
      <c r="B303" s="14" t="s">
        <v>132</v>
      </c>
      <c r="C303" s="9" t="s">
        <v>210</v>
      </c>
      <c r="D303" s="13" t="s">
        <v>61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91</v>
      </c>
      <c r="M303" s="10">
        <v>24</v>
      </c>
      <c r="N303" s="9">
        <v>37</v>
      </c>
      <c r="O303" s="9">
        <v>50</v>
      </c>
      <c r="P303" s="10">
        <v>821.54158271999995</v>
      </c>
      <c r="Q303" s="10">
        <v>0</v>
      </c>
      <c r="R303" s="10">
        <v>821.54158271999995</v>
      </c>
      <c r="S303" s="9" t="s">
        <v>121</v>
      </c>
      <c r="T303" s="12" t="s">
        <v>63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4911</v>
      </c>
      <c r="AC303" s="8">
        <v>24845.100000000002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72</v>
      </c>
      <c r="AI303" s="1">
        <v>3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1857.1712249999998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83</v>
      </c>
      <c r="AA304" s="8">
        <v>59512.200000000004</v>
      </c>
      <c r="AB304" s="8">
        <v>34667.100000000006</v>
      </c>
      <c r="AC304" s="8">
        <v>24845.100000000002</v>
      </c>
      <c r="AD304" s="8">
        <v>0</v>
      </c>
      <c r="AE304" s="8">
        <v>0</v>
      </c>
      <c r="AF304" s="8" t="s">
        <v>58</v>
      </c>
      <c r="AG304" s="1" t="s">
        <v>114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0</v>
      </c>
    </row>
    <row r="305" spans="1:56" ht="28.5" customHeight="1" x14ac:dyDescent="0.45">
      <c r="A305" s="3">
        <v>0</v>
      </c>
      <c r="B305" s="14" t="s">
        <v>126</v>
      </c>
      <c r="C305" s="9" t="s">
        <v>601</v>
      </c>
      <c r="D305" s="13" t="s">
        <v>602</v>
      </c>
      <c r="E305" s="9">
        <v>23</v>
      </c>
      <c r="F305" s="9">
        <v>34</v>
      </c>
      <c r="G305" s="9" t="s">
        <v>568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45960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572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114</v>
      </c>
      <c r="AH305" s="1" t="s">
        <v>74</v>
      </c>
      <c r="AI305" s="1">
        <v>2</v>
      </c>
      <c r="AJ305" s="3">
        <v>45960</v>
      </c>
      <c r="AK305" s="3">
        <v>0</v>
      </c>
      <c r="AL305" s="3">
        <v>45951</v>
      </c>
      <c r="AM305" s="3">
        <v>45958</v>
      </c>
      <c r="AN305" s="3">
        <v>45959</v>
      </c>
      <c r="AO305" s="3">
        <v>45959</v>
      </c>
      <c r="AP305" s="3">
        <v>45955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569</v>
      </c>
      <c r="BD305" s="56">
        <v>400.2085242222222</v>
      </c>
    </row>
    <row r="306" spans="1:56" ht="28.5" customHeight="1" x14ac:dyDescent="0.45">
      <c r="A306" s="3">
        <v>0</v>
      </c>
      <c r="B306" s="14" t="s">
        <v>126</v>
      </c>
      <c r="C306" s="9" t="s">
        <v>601</v>
      </c>
      <c r="D306" s="13" t="s">
        <v>603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45960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0</v>
      </c>
      <c r="AC306" s="8">
        <v>4959.3500000000004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45960</v>
      </c>
      <c r="AK306" s="3">
        <v>0</v>
      </c>
      <c r="AL306" s="3">
        <v>45951</v>
      </c>
      <c r="AM306" s="3">
        <v>45958</v>
      </c>
      <c r="AN306" s="3">
        <v>45959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400.2085242222222</v>
      </c>
    </row>
    <row r="307" spans="1:56" ht="28.5" customHeight="1" x14ac:dyDescent="0.45">
      <c r="A307" s="3">
        <v>0</v>
      </c>
      <c r="B307" s="14" t="s">
        <v>126</v>
      </c>
      <c r="C307" s="9" t="s">
        <v>601</v>
      </c>
      <c r="D307" s="13" t="s">
        <v>604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45960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572</v>
      </c>
      <c r="AA307" s="8">
        <v>4959.3500000000004</v>
      </c>
      <c r="AB307" s="8">
        <v>0</v>
      </c>
      <c r="AC307" s="8">
        <v>4959.3500000000004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74</v>
      </c>
      <c r="AI307" s="1">
        <v>2</v>
      </c>
      <c r="AJ307" s="3">
        <v>45960</v>
      </c>
      <c r="AK307" s="3">
        <v>0</v>
      </c>
      <c r="AL307" s="3">
        <v>45951</v>
      </c>
      <c r="AM307" s="3">
        <v>45958</v>
      </c>
      <c r="AN307" s="3">
        <v>45959</v>
      </c>
      <c r="AO307" s="3">
        <v>45959</v>
      </c>
      <c r="AP307" s="3">
        <v>45955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400.2085242222222</v>
      </c>
    </row>
    <row r="308" spans="1:56" ht="28.5" customHeight="1" x14ac:dyDescent="0.45">
      <c r="A308" s="3">
        <v>0</v>
      </c>
      <c r="B308" s="14" t="s">
        <v>126</v>
      </c>
      <c r="C308" s="9" t="s">
        <v>601</v>
      </c>
      <c r="D308" s="13" t="s">
        <v>605</v>
      </c>
      <c r="E308" s="9">
        <v>23</v>
      </c>
      <c r="F308" s="9">
        <v>34</v>
      </c>
      <c r="G308" s="9" t="s">
        <v>568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45960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572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114</v>
      </c>
      <c r="AH308" s="1" t="s">
        <v>74</v>
      </c>
      <c r="AI308" s="1">
        <v>2</v>
      </c>
      <c r="AJ308" s="3">
        <v>45960</v>
      </c>
      <c r="AK308" s="3">
        <v>0</v>
      </c>
      <c r="AL308" s="3">
        <v>45951</v>
      </c>
      <c r="AM308" s="3">
        <v>45958</v>
      </c>
      <c r="AN308" s="3">
        <v>45959</v>
      </c>
      <c r="AO308" s="3">
        <v>45959</v>
      </c>
      <c r="AP308" s="3">
        <v>45955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400.2085242222222</v>
      </c>
    </row>
    <row r="309" spans="1:56" ht="28.5" customHeight="1" x14ac:dyDescent="0.45">
      <c r="A309" s="3">
        <v>45944</v>
      </c>
      <c r="B309" s="14" t="s">
        <v>582</v>
      </c>
      <c r="C309" s="9" t="s">
        <v>570</v>
      </c>
      <c r="D309" s="13" t="s">
        <v>571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3294</v>
      </c>
      <c r="AC309" s="8">
        <v>1665.3500000000004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134.39004422222223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572</v>
      </c>
      <c r="AA310" s="8">
        <v>24796.75</v>
      </c>
      <c r="AB310" s="8">
        <v>3294</v>
      </c>
      <c r="AC310" s="8">
        <v>21502.75</v>
      </c>
      <c r="AD310" s="8">
        <v>0</v>
      </c>
      <c r="AE310" s="8">
        <v>0</v>
      </c>
      <c r="AF310" s="8">
        <v>0</v>
      </c>
      <c r="AG310" s="1" t="s">
        <v>114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0</v>
      </c>
    </row>
    <row r="311" spans="1:56" ht="28.5" customHeight="1" x14ac:dyDescent="0.45">
      <c r="A311" s="3">
        <v>45944</v>
      </c>
      <c r="B311" s="14" t="s">
        <v>583</v>
      </c>
      <c r="C311" s="9" t="s">
        <v>570</v>
      </c>
      <c r="D311" s="13" t="s">
        <v>573</v>
      </c>
      <c r="E311" s="9">
        <v>23</v>
      </c>
      <c r="F311" s="9">
        <v>34</v>
      </c>
      <c r="G311" s="9" t="s">
        <v>574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45975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575</v>
      </c>
      <c r="AA311" s="8">
        <v>4959.3500000000004</v>
      </c>
      <c r="AB311" s="8">
        <v>2255</v>
      </c>
      <c r="AC311" s="8">
        <v>2704.3500000000004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45975</v>
      </c>
      <c r="AK311" s="3">
        <v>0</v>
      </c>
      <c r="AL311" s="3">
        <v>45966</v>
      </c>
      <c r="AM311" s="3">
        <v>45973</v>
      </c>
      <c r="AN311" s="3">
        <v>45974</v>
      </c>
      <c r="AO311" s="3">
        <v>45974</v>
      </c>
      <c r="AP311" s="3">
        <v>45970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218.23503533333334</v>
      </c>
    </row>
    <row r="312" spans="1:56" ht="28.5" customHeight="1" x14ac:dyDescent="0.45">
      <c r="A312" s="3">
        <v>45944</v>
      </c>
      <c r="B312" s="14" t="s">
        <v>583</v>
      </c>
      <c r="C312" s="9" t="s">
        <v>570</v>
      </c>
      <c r="D312" s="13" t="s">
        <v>576</v>
      </c>
      <c r="E312" s="9">
        <v>23</v>
      </c>
      <c r="F312" s="9">
        <v>34</v>
      </c>
      <c r="G312" s="9" t="s">
        <v>574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3000</v>
      </c>
      <c r="V312" s="10">
        <v>0</v>
      </c>
      <c r="W312" s="10">
        <v>3000</v>
      </c>
      <c r="X312" s="10">
        <v>0</v>
      </c>
      <c r="Y312" s="10">
        <v>3150</v>
      </c>
      <c r="Z312" s="9" t="s">
        <v>575</v>
      </c>
      <c r="AA312" s="8">
        <v>2975.61</v>
      </c>
      <c r="AB312" s="8">
        <v>0</v>
      </c>
      <c r="AC312" s="8">
        <v>2975.61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240.12511453333335</v>
      </c>
    </row>
    <row r="313" spans="1:56" ht="28.5" customHeight="1" x14ac:dyDescent="0.45">
      <c r="A313" s="3">
        <v>45944</v>
      </c>
      <c r="B313" s="14" t="s">
        <v>583</v>
      </c>
      <c r="C313" s="9" t="s">
        <v>570</v>
      </c>
      <c r="D313" s="13" t="s">
        <v>577</v>
      </c>
      <c r="E313" s="9">
        <v>23</v>
      </c>
      <c r="F313" s="9">
        <v>34</v>
      </c>
      <c r="G313" s="9" t="s">
        <v>574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575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116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400.2085242222222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574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575</v>
      </c>
      <c r="AA314" s="8">
        <v>12894.310000000001</v>
      </c>
      <c r="AB314" s="8">
        <v>2255</v>
      </c>
      <c r="AC314" s="8">
        <v>10639.310000000001</v>
      </c>
      <c r="AD314" s="8">
        <v>0</v>
      </c>
      <c r="AE314" s="8">
        <v>0</v>
      </c>
      <c r="AF314" s="8" t="s">
        <v>58</v>
      </c>
      <c r="AG314" s="1" t="s">
        <v>113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0</v>
      </c>
    </row>
    <row r="315" spans="1:56" ht="28.5" customHeight="1" x14ac:dyDescent="0.45">
      <c r="A315" s="3">
        <v>45946</v>
      </c>
      <c r="B315" s="14" t="s">
        <v>597</v>
      </c>
      <c r="C315" s="9" t="s">
        <v>109</v>
      </c>
      <c r="D315" s="13" t="s">
        <v>59</v>
      </c>
      <c r="E315" s="9">
        <v>23</v>
      </c>
      <c r="F315" s="9">
        <v>40</v>
      </c>
      <c r="G315" s="9" t="s">
        <v>60</v>
      </c>
      <c r="H315" s="9" t="s">
        <v>66</v>
      </c>
      <c r="I315" s="9">
        <v>125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67</v>
      </c>
      <c r="T315" s="12">
        <v>45955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459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143</v>
      </c>
      <c r="AI315" s="1">
        <v>2</v>
      </c>
      <c r="AJ315" s="3">
        <v>45955</v>
      </c>
      <c r="AK315" s="3">
        <v>45953</v>
      </c>
      <c r="AL315" s="3">
        <v>0</v>
      </c>
      <c r="AM315" s="3">
        <v>0</v>
      </c>
      <c r="AN315" s="3">
        <v>0</v>
      </c>
      <c r="AO315" s="3">
        <v>45954</v>
      </c>
      <c r="AP315" s="3">
        <v>45950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140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461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85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459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462</v>
      </c>
      <c r="BD316" s="56">
        <v>0</v>
      </c>
    </row>
    <row r="317" spans="1:56" ht="28.5" customHeight="1" x14ac:dyDescent="0.45">
      <c r="A317" s="3">
        <v>45601</v>
      </c>
      <c r="B317" s="14" t="s">
        <v>185</v>
      </c>
      <c r="C317" s="9" t="s">
        <v>92</v>
      </c>
      <c r="D317" s="13" t="s">
        <v>139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3207.7128103679997</v>
      </c>
      <c r="Q317" s="10">
        <v>0</v>
      </c>
      <c r="R317" s="10">
        <v>3207.7128103679997</v>
      </c>
      <c r="S317" s="9" t="s">
        <v>259</v>
      </c>
      <c r="T317" s="12" t="s">
        <v>63</v>
      </c>
      <c r="U317" s="11">
        <v>100000</v>
      </c>
      <c r="V317" s="10">
        <v>1500</v>
      </c>
      <c r="W317" s="10">
        <v>98500</v>
      </c>
      <c r="X317" s="10">
        <v>0</v>
      </c>
      <c r="Y317" s="10">
        <v>103425</v>
      </c>
      <c r="Z317" s="9" t="s">
        <v>98</v>
      </c>
      <c r="AA317" s="8">
        <v>105955.465</v>
      </c>
      <c r="AB317" s="8">
        <v>19362</v>
      </c>
      <c r="AC317" s="8">
        <v>86593.464999999997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111</v>
      </c>
      <c r="BD317" s="56">
        <v>11092.935565123611</v>
      </c>
    </row>
    <row r="318" spans="1:56" ht="28.5" customHeight="1" x14ac:dyDescent="0.45">
      <c r="A318" s="3">
        <v>45601</v>
      </c>
      <c r="B318" s="14" t="s">
        <v>185</v>
      </c>
      <c r="C318" s="9" t="s">
        <v>92</v>
      </c>
      <c r="D318" s="13" t="s">
        <v>139</v>
      </c>
      <c r="E318" s="9">
        <v>23</v>
      </c>
      <c r="F318" s="9">
        <v>37</v>
      </c>
      <c r="G318" s="9" t="s">
        <v>60</v>
      </c>
      <c r="H318" s="9">
        <v>0</v>
      </c>
      <c r="I318" s="9">
        <v>130</v>
      </c>
      <c r="J318" s="9" t="s">
        <v>57</v>
      </c>
      <c r="K318" s="9">
        <v>5</v>
      </c>
      <c r="L318" s="9" t="s">
        <v>90</v>
      </c>
      <c r="M318" s="10">
        <v>24</v>
      </c>
      <c r="N318" s="9">
        <v>40</v>
      </c>
      <c r="O318" s="9">
        <v>55</v>
      </c>
      <c r="P318" s="10">
        <v>11003.203948644863</v>
      </c>
      <c r="Q318" s="10">
        <v>0</v>
      </c>
      <c r="R318" s="10">
        <v>11003.203948644863</v>
      </c>
      <c r="S318" s="9" t="s">
        <v>259</v>
      </c>
      <c r="T318" s="12" t="s">
        <v>63</v>
      </c>
      <c r="U318" s="11">
        <v>337878</v>
      </c>
      <c r="V318" s="10">
        <v>0</v>
      </c>
      <c r="W318" s="10">
        <v>337878</v>
      </c>
      <c r="X318" s="10">
        <v>0</v>
      </c>
      <c r="Y318" s="10">
        <v>354771.9</v>
      </c>
      <c r="Z318" s="9" t="s">
        <v>98</v>
      </c>
      <c r="AA318" s="8">
        <v>363451.98582000006</v>
      </c>
      <c r="AB318" s="8">
        <v>0</v>
      </c>
      <c r="AC318" s="8">
        <v>363451.98582000006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111</v>
      </c>
      <c r="BD318" s="56">
        <v>46559.511849046357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23</v>
      </c>
      <c r="F319" s="9">
        <v>37</v>
      </c>
      <c r="G319" s="9">
        <v>0</v>
      </c>
      <c r="H319" s="9">
        <v>0</v>
      </c>
      <c r="I319" s="9">
        <v>128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98</v>
      </c>
      <c r="AA319" s="8">
        <v>469407.45082000003</v>
      </c>
      <c r="AB319" s="8">
        <v>19362</v>
      </c>
      <c r="AC319" s="8">
        <v>450045.45082000003</v>
      </c>
      <c r="AD319" s="8">
        <v>0</v>
      </c>
      <c r="AE319" s="8">
        <v>0</v>
      </c>
      <c r="AF319" s="8" t="s">
        <v>58</v>
      </c>
      <c r="AG319" s="1" t="s">
        <v>113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112</v>
      </c>
      <c r="BD319" s="56">
        <v>0</v>
      </c>
    </row>
    <row r="320" spans="1:56" ht="28.5" customHeight="1" x14ac:dyDescent="0.45">
      <c r="A320" s="3">
        <v>45945</v>
      </c>
      <c r="B320" s="14" t="s">
        <v>126</v>
      </c>
      <c r="C320" s="9" t="s">
        <v>584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493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147.67282111111109</v>
      </c>
    </row>
    <row r="321" spans="1:56" ht="28.5" customHeight="1" x14ac:dyDescent="0.45">
      <c r="A321" s="3">
        <v>45934</v>
      </c>
      <c r="B321" s="14" t="s">
        <v>525</v>
      </c>
      <c r="C321" s="9" t="s">
        <v>492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121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493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493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114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302</v>
      </c>
      <c r="BD322" s="56">
        <v>0</v>
      </c>
    </row>
    <row r="323" spans="1:56" ht="28.5" customHeight="1" x14ac:dyDescent="0.45">
      <c r="A323" s="3">
        <v>45939</v>
      </c>
      <c r="B323" s="14" t="s">
        <v>532</v>
      </c>
      <c r="C323" s="9" t="s">
        <v>526</v>
      </c>
      <c r="D323" s="13" t="s">
        <v>527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106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116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101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189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113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0</v>
      </c>
    </row>
    <row r="325" spans="1:56" ht="28.5" customHeight="1" x14ac:dyDescent="0.45">
      <c r="A325" s="3">
        <v>45933</v>
      </c>
      <c r="B325" s="14" t="s">
        <v>495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143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8.5" customHeight="1" x14ac:dyDescent="0.45">
      <c r="A326" s="3">
        <v>45933</v>
      </c>
      <c r="B326" s="14" t="s">
        <v>496</v>
      </c>
      <c r="C326" s="9" t="s">
        <v>107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108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114</v>
      </c>
      <c r="AH326" s="1" t="s">
        <v>143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140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116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45">
      <c r="A328" s="3">
        <v>45947</v>
      </c>
      <c r="B328" s="14" t="s">
        <v>606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45965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45965</v>
      </c>
      <c r="AK328" s="3">
        <v>0</v>
      </c>
      <c r="AL328" s="3">
        <v>45956</v>
      </c>
      <c r="AM328" s="3">
        <v>45963</v>
      </c>
      <c r="AN328" s="3">
        <v>45964</v>
      </c>
      <c r="AO328" s="3">
        <v>45964</v>
      </c>
      <c r="AP328" s="3">
        <v>45960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0</v>
      </c>
    </row>
    <row r="329" spans="1:56" ht="28.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F83C-1026-49BC-B1EF-6EA31390063D}">
  <sheetPr>
    <tabColor rgb="FFFFFF00"/>
  </sheetPr>
  <dimension ref="A1:BD330"/>
  <sheetViews>
    <sheetView topLeftCell="A5" zoomScale="80" zoomScaleNormal="80" workbookViewId="0">
      <selection activeCell="B16" sqref="B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45947</v>
      </c>
      <c r="E3" s="94" t="s">
        <v>52</v>
      </c>
      <c r="F3" s="94"/>
      <c r="G3" s="95">
        <v>10.24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114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536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45950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130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82423</v>
      </c>
      <c r="AB15" s="8">
        <v>82423</v>
      </c>
      <c r="AC15" s="8">
        <v>0</v>
      </c>
      <c r="AD15" s="8">
        <v>0</v>
      </c>
      <c r="AE15" s="8">
        <v>0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191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20000</v>
      </c>
      <c r="W16" s="10">
        <v>0</v>
      </c>
      <c r="X16" s="10">
        <v>21131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590</v>
      </c>
      <c r="AG16" s="1" t="s">
        <v>61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 t="s">
        <v>132</v>
      </c>
      <c r="B17" s="14" t="s">
        <v>132</v>
      </c>
      <c r="C17" s="9" t="s">
        <v>196</v>
      </c>
      <c r="D17" s="13" t="s">
        <v>197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19797</v>
      </c>
      <c r="Z17" s="9" t="s">
        <v>165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114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45946</v>
      </c>
      <c r="B18" s="14" t="s">
        <v>126</v>
      </c>
      <c r="C18" s="9" t="s">
        <v>224</v>
      </c>
      <c r="D18" s="13" t="s">
        <v>591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12640</v>
      </c>
      <c r="AC18" s="8">
        <f>AA18-AB18</f>
        <v>4962.2000000000007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>
        <v>45946</v>
      </c>
      <c r="B20" s="14" t="s">
        <v>126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50000</v>
      </c>
      <c r="V20" s="10">
        <v>2563</v>
      </c>
      <c r="W20" s="10">
        <v>47437</v>
      </c>
      <c r="X20" s="10">
        <v>0</v>
      </c>
      <c r="Y20" s="10">
        <v>49808.85</v>
      </c>
      <c r="Z20" s="9" t="s">
        <v>165</v>
      </c>
      <c r="AA20" s="8">
        <v>41749.77807</v>
      </c>
      <c r="AB20" s="8">
        <v>0</v>
      </c>
      <c r="AC20" s="8">
        <v>41749.77807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3031.9616607280004</v>
      </c>
    </row>
    <row r="21" spans="1:56" ht="28.5" customHeight="1" x14ac:dyDescent="0.45">
      <c r="A21" s="3">
        <v>45946</v>
      </c>
      <c r="B21" s="14" t="s">
        <v>126</v>
      </c>
      <c r="C21" s="9" t="s">
        <v>133</v>
      </c>
      <c r="D21" s="13" t="s">
        <v>191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165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3834.93264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f>SUM(AA17:AA21)</f>
        <v>164965.17806999999</v>
      </c>
      <c r="AB22" s="8">
        <f t="shared" ref="AB22:AC22" si="0">SUM(AB17:AB21)</f>
        <v>12640</v>
      </c>
      <c r="AC22" s="8">
        <f t="shared" si="0"/>
        <v>152325.17806999999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360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361</v>
      </c>
      <c r="AG23" s="1" t="s">
        <v>113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539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5000</v>
      </c>
      <c r="V24" s="10">
        <v>5042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113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255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10000</v>
      </c>
      <c r="V25" s="10">
        <v>10000</v>
      </c>
      <c r="W25" s="10">
        <v>0</v>
      </c>
      <c r="X25" s="10">
        <v>10700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113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45951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540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453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242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115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253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115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272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5340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542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242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3000</v>
      </c>
      <c r="W31" s="10">
        <v>2000</v>
      </c>
      <c r="X31" s="10">
        <v>5250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115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5000</v>
      </c>
      <c r="W32" s="10">
        <v>0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543</v>
      </c>
      <c r="C34" s="9" t="s">
        <v>73</v>
      </c>
      <c r="D34" s="13" t="s">
        <v>285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10000</v>
      </c>
      <c r="V34" s="10">
        <v>6000</v>
      </c>
      <c r="W34" s="10">
        <v>4000</v>
      </c>
      <c r="X34" s="10">
        <v>10500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547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10000</v>
      </c>
      <c r="V37" s="10">
        <v>10000</v>
      </c>
      <c r="W37" s="10">
        <v>0</v>
      </c>
      <c r="X37" s="10">
        <v>10400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 t="s">
        <v>453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115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115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242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550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116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113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538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10000</v>
      </c>
      <c r="V44" s="10">
        <v>10000</v>
      </c>
      <c r="W44" s="10">
        <v>0</v>
      </c>
      <c r="X44" s="10">
        <v>10400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549</v>
      </c>
      <c r="AG44" s="1" t="s">
        <v>61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 t="s">
        <v>453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>
        <v>45941</v>
      </c>
      <c r="B45" s="14" t="s">
        <v>552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45959</v>
      </c>
      <c r="U45" s="11">
        <v>20000</v>
      </c>
      <c r="V45" s="10">
        <v>20775</v>
      </c>
      <c r="W45" s="10">
        <v>0</v>
      </c>
      <c r="X45" s="10">
        <v>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553</v>
      </c>
      <c r="AG45" s="1" t="s">
        <v>113</v>
      </c>
      <c r="AH45" s="1" t="s">
        <v>77</v>
      </c>
      <c r="AI45" s="1">
        <v>1</v>
      </c>
      <c r="AJ45" s="3">
        <v>45959</v>
      </c>
      <c r="AK45" s="3">
        <v>0</v>
      </c>
      <c r="AL45" s="3">
        <v>0</v>
      </c>
      <c r="AM45" s="3">
        <v>0</v>
      </c>
      <c r="AN45" s="3">
        <v>0</v>
      </c>
      <c r="AO45" s="3">
        <v>45958</v>
      </c>
      <c r="AP45" s="3">
        <v>45954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 t="s">
        <v>132</v>
      </c>
      <c r="B46" s="14" t="s">
        <v>132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 t="s">
        <v>63</v>
      </c>
      <c r="U46" s="11">
        <v>5000</v>
      </c>
      <c r="V46" s="10">
        <v>5232</v>
      </c>
      <c r="W46" s="10">
        <v>0</v>
      </c>
      <c r="X46" s="10">
        <v>5400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45961</v>
      </c>
      <c r="U47" s="11">
        <v>225000</v>
      </c>
      <c r="V47" s="10">
        <v>0</v>
      </c>
      <c r="W47" s="10">
        <v>225000</v>
      </c>
      <c r="X47" s="10">
        <v>0</v>
      </c>
      <c r="Y47" s="10">
        <v>236250</v>
      </c>
      <c r="Z47" s="9" t="s">
        <v>168</v>
      </c>
      <c r="AA47" s="8">
        <v>210597.75000000003</v>
      </c>
      <c r="AB47" s="8">
        <v>39170</v>
      </c>
      <c r="AC47" s="8">
        <v>171427.75000000003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12912.700031111111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168</v>
      </c>
      <c r="AA48" s="8">
        <v>219957.65000000002</v>
      </c>
      <c r="AB48" s="8">
        <v>48529.9</v>
      </c>
      <c r="AC48" s="8">
        <v>171427.75000000003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170</v>
      </c>
      <c r="BD48" s="56">
        <v>0</v>
      </c>
    </row>
    <row r="49" spans="1:56" ht="28.5" customHeight="1" x14ac:dyDescent="0.45">
      <c r="A49" s="3">
        <v>45905</v>
      </c>
      <c r="B49" s="14" t="s">
        <v>306</v>
      </c>
      <c r="C49" s="9" t="s">
        <v>136</v>
      </c>
      <c r="D49" s="13" t="s">
        <v>301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183</v>
      </c>
      <c r="BD49" s="56">
        <v>0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184</v>
      </c>
      <c r="BD50" s="56">
        <v>0</v>
      </c>
    </row>
    <row r="51" spans="1:56" ht="28.5" customHeight="1" x14ac:dyDescent="0.45">
      <c r="A51" s="3">
        <v>45911</v>
      </c>
      <c r="B51" s="14" t="s">
        <v>316</v>
      </c>
      <c r="C51" s="9" t="s">
        <v>105</v>
      </c>
      <c r="D51" s="13" t="s">
        <v>317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129</v>
      </c>
      <c r="U51" s="11">
        <v>3000</v>
      </c>
      <c r="V51" s="10">
        <v>3000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 t="s">
        <v>129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45933</v>
      </c>
      <c r="B52" s="14" t="s">
        <v>505</v>
      </c>
      <c r="C52" s="9" t="s">
        <v>79</v>
      </c>
      <c r="D52" s="13" t="s">
        <v>481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45948</v>
      </c>
      <c r="U52" s="11">
        <v>3000</v>
      </c>
      <c r="V52" s="10">
        <v>3000</v>
      </c>
      <c r="W52" s="10">
        <v>0</v>
      </c>
      <c r="X52" s="10">
        <v>3100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45948</v>
      </c>
      <c r="AK52" s="3">
        <v>45944</v>
      </c>
      <c r="AL52" s="3">
        <v>45937</v>
      </c>
      <c r="AM52" s="3">
        <v>45945</v>
      </c>
      <c r="AN52" s="3">
        <v>45946</v>
      </c>
      <c r="AO52" s="3">
        <v>45947</v>
      </c>
      <c r="AP52" s="3">
        <v>45943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45891</v>
      </c>
      <c r="B53" s="14" t="s">
        <v>286</v>
      </c>
      <c r="C53" s="9" t="s">
        <v>79</v>
      </c>
      <c r="D53" s="13" t="s">
        <v>287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45948</v>
      </c>
      <c r="U53" s="11">
        <v>9000</v>
      </c>
      <c r="V53" s="10">
        <v>8447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5</v>
      </c>
      <c r="AJ53" s="3">
        <v>45948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45877</v>
      </c>
      <c r="B56" s="14" t="s">
        <v>269</v>
      </c>
      <c r="C56" s="9" t="s">
        <v>79</v>
      </c>
      <c r="D56" s="13" t="s">
        <v>270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45953</v>
      </c>
      <c r="U56" s="11">
        <v>3500</v>
      </c>
      <c r="V56" s="10">
        <v>3500</v>
      </c>
      <c r="W56" s="10">
        <v>0</v>
      </c>
      <c r="X56" s="10">
        <v>3605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 t="s">
        <v>332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45953</v>
      </c>
      <c r="U57" s="11">
        <v>2500</v>
      </c>
      <c r="V57" s="10">
        <v>2500</v>
      </c>
      <c r="W57" s="10">
        <v>0</v>
      </c>
      <c r="X57" s="10">
        <v>2550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45953</v>
      </c>
      <c r="U58" s="11">
        <v>2255</v>
      </c>
      <c r="V58" s="10">
        <v>2255</v>
      </c>
      <c r="W58" s="10">
        <v>0</v>
      </c>
      <c r="X58" s="10">
        <v>7625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45923</v>
      </c>
      <c r="B59" s="14" t="s">
        <v>396</v>
      </c>
      <c r="C59" s="9" t="s">
        <v>79</v>
      </c>
      <c r="D59" s="13" t="s">
        <v>397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45953</v>
      </c>
      <c r="U59" s="11">
        <v>3000</v>
      </c>
      <c r="V59" s="10">
        <v>2000</v>
      </c>
      <c r="W59" s="10">
        <v>1000</v>
      </c>
      <c r="X59" s="10">
        <v>3135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45953</v>
      </c>
      <c r="U60" s="11">
        <v>2500</v>
      </c>
      <c r="V60" s="10">
        <v>2500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45954</v>
      </c>
      <c r="U61" s="11">
        <v>5000</v>
      </c>
      <c r="V61" s="10">
        <v>5100</v>
      </c>
      <c r="W61" s="10">
        <v>0</v>
      </c>
      <c r="X61" s="10">
        <v>5050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45954</v>
      </c>
      <c r="AK61" s="3">
        <v>45950</v>
      </c>
      <c r="AL61" s="3">
        <v>45943</v>
      </c>
      <c r="AM61" s="3">
        <v>45951</v>
      </c>
      <c r="AN61" s="3">
        <v>45952</v>
      </c>
      <c r="AO61" s="3">
        <v>45953</v>
      </c>
      <c r="AP61" s="3">
        <v>45949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592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45957</v>
      </c>
      <c r="U63" s="11">
        <v>3500</v>
      </c>
      <c r="V63" s="10">
        <v>0</v>
      </c>
      <c r="W63" s="10">
        <v>3500</v>
      </c>
      <c r="X63" s="10">
        <v>0</v>
      </c>
      <c r="Y63" s="10">
        <v>3675</v>
      </c>
      <c r="Z63" s="9" t="s">
        <v>80</v>
      </c>
      <c r="AA63" s="8">
        <v>3862.7049999999999</v>
      </c>
      <c r="AB63" s="8">
        <v>2382</v>
      </c>
      <c r="AC63" s="8">
        <v>1480.7049999999999</v>
      </c>
      <c r="AD63" s="8">
        <v>0</v>
      </c>
      <c r="AE63" s="8">
        <v>3862.7049999999999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111.8754888888889</v>
      </c>
    </row>
    <row r="64" spans="1:56" ht="28.5" customHeight="1" x14ac:dyDescent="0.45">
      <c r="A64" s="3">
        <v>45798</v>
      </c>
      <c r="B64" s="14" t="s">
        <v>239</v>
      </c>
      <c r="C64" s="9" t="s">
        <v>105</v>
      </c>
      <c r="D64" s="13" t="s">
        <v>478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5000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45909</v>
      </c>
      <c r="B66" s="14" t="s">
        <v>313</v>
      </c>
      <c r="C66" s="9" t="s">
        <v>79</v>
      </c>
      <c r="D66" s="13" t="s">
        <v>308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45958</v>
      </c>
      <c r="U66" s="11">
        <v>3179</v>
      </c>
      <c r="V66" s="10">
        <v>2531</v>
      </c>
      <c r="W66" s="10">
        <v>648</v>
      </c>
      <c r="X66" s="10">
        <v>6100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45959</v>
      </c>
      <c r="U67" s="11">
        <v>7500</v>
      </c>
      <c r="V67" s="10">
        <v>7500</v>
      </c>
      <c r="W67" s="10">
        <v>0</v>
      </c>
      <c r="X67" s="10">
        <v>7600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45959</v>
      </c>
      <c r="AK67" s="3">
        <v>45955</v>
      </c>
      <c r="AL67" s="3">
        <v>45948</v>
      </c>
      <c r="AM67" s="3">
        <v>45956</v>
      </c>
      <c r="AN67" s="3">
        <v>45957</v>
      </c>
      <c r="AO67" s="3">
        <v>45958</v>
      </c>
      <c r="AP67" s="3">
        <v>45954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45892</v>
      </c>
      <c r="B68" s="14" t="s">
        <v>280</v>
      </c>
      <c r="C68" s="9" t="s">
        <v>79</v>
      </c>
      <c r="D68" s="13" t="s">
        <v>209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45960</v>
      </c>
      <c r="U68" s="11">
        <v>6000</v>
      </c>
      <c r="V68" s="10">
        <v>6000</v>
      </c>
      <c r="W68" s="10">
        <v>0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4596</v>
      </c>
      <c r="W69" s="10">
        <v>404</v>
      </c>
      <c r="X69" s="10">
        <v>5050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332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45961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318</v>
      </c>
      <c r="C71" s="9" t="s">
        <v>105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315</v>
      </c>
      <c r="C72" s="9" t="s">
        <v>105</v>
      </c>
      <c r="D72" s="13" t="s">
        <v>310</v>
      </c>
      <c r="E72" s="9">
        <v>20</v>
      </c>
      <c r="F72" s="9">
        <v>40</v>
      </c>
      <c r="G72" s="9" t="s">
        <v>60</v>
      </c>
      <c r="H72" s="9" t="s">
        <v>66</v>
      </c>
      <c r="I72" s="9">
        <v>108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45951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3478.5300000000007</v>
      </c>
      <c r="AB72" s="8">
        <v>3478.5300000000007</v>
      </c>
      <c r="AC72" s="8">
        <v>0</v>
      </c>
      <c r="AD72" s="8">
        <v>3478.5300000000007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45951</v>
      </c>
      <c r="AK72" s="3">
        <v>45947</v>
      </c>
      <c r="AL72" s="3">
        <v>45940</v>
      </c>
      <c r="AM72" s="3">
        <v>45948</v>
      </c>
      <c r="AN72" s="3">
        <v>45949</v>
      </c>
      <c r="AO72" s="3">
        <v>45950</v>
      </c>
      <c r="AP72" s="3">
        <v>45946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 t="s">
        <v>132</v>
      </c>
      <c r="B73" s="14" t="s">
        <v>132</v>
      </c>
      <c r="C73" s="9" t="s">
        <v>136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13650</v>
      </c>
      <c r="AC73" s="8">
        <v>91125.000000000015</v>
      </c>
      <c r="AD73" s="8">
        <v>0</v>
      </c>
      <c r="AE73" s="8">
        <v>104775.00000000001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6885</v>
      </c>
    </row>
    <row r="74" spans="1:56" ht="28.5" customHeight="1" x14ac:dyDescent="0.45">
      <c r="A74" s="3">
        <v>45891</v>
      </c>
      <c r="B74" s="14" t="s">
        <v>288</v>
      </c>
      <c r="C74" s="9" t="s">
        <v>79</v>
      </c>
      <c r="D74" s="13" t="s">
        <v>289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416.92688888888887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94.142091511111104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332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208.46344444444443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299.23740000000004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416.92688888888887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45972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45933</v>
      </c>
      <c r="B88" s="14" t="s">
        <v>504</v>
      </c>
      <c r="C88" s="9" t="s">
        <v>79</v>
      </c>
      <c r="D88" s="13" t="s">
        <v>480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45923</v>
      </c>
      <c r="B89" s="14" t="s">
        <v>392</v>
      </c>
      <c r="C89" s="9" t="s">
        <v>79</v>
      </c>
      <c r="D89" s="13" t="s">
        <v>393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45972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131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45923</v>
      </c>
      <c r="B90" s="14" t="s">
        <v>394</v>
      </c>
      <c r="C90" s="9" t="s">
        <v>79</v>
      </c>
      <c r="D90" s="13" t="s">
        <v>395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45972</v>
      </c>
      <c r="U90" s="11">
        <v>12000</v>
      </c>
      <c r="V90" s="10">
        <v>0</v>
      </c>
      <c r="W90" s="10">
        <v>12000</v>
      </c>
      <c r="X90" s="10">
        <v>0</v>
      </c>
      <c r="Y90" s="10">
        <v>12600</v>
      </c>
      <c r="Z90" s="9" t="s">
        <v>80</v>
      </c>
      <c r="AA90" s="8">
        <v>13243.56</v>
      </c>
      <c r="AB90" s="8">
        <v>13243.56</v>
      </c>
      <c r="AC90" s="8">
        <v>0</v>
      </c>
      <c r="AD90" s="8">
        <v>13243.56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131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45974</v>
      </c>
      <c r="AK91" s="3">
        <v>45970</v>
      </c>
      <c r="AL91" s="3">
        <v>45963</v>
      </c>
      <c r="AM91" s="3">
        <v>45971</v>
      </c>
      <c r="AN91" s="3">
        <v>45972</v>
      </c>
      <c r="AO91" s="3">
        <v>45973</v>
      </c>
      <c r="AP91" s="3">
        <v>45969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416.92688888888887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332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45974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45974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208.46344444444443</v>
      </c>
    </row>
    <row r="93" spans="1:56" ht="28.5" customHeight="1" x14ac:dyDescent="0.45">
      <c r="A93" s="3">
        <v>45941</v>
      </c>
      <c r="B93" s="14" t="s">
        <v>126</v>
      </c>
      <c r="C93" s="9" t="s">
        <v>105</v>
      </c>
      <c r="D93" s="13" t="s">
        <v>554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45975</v>
      </c>
      <c r="AK93" s="3">
        <v>45971</v>
      </c>
      <c r="AL93" s="3">
        <v>45964</v>
      </c>
      <c r="AM93" s="3">
        <v>45972</v>
      </c>
      <c r="AN93" s="3">
        <v>45973</v>
      </c>
      <c r="AO93" s="3">
        <v>45974</v>
      </c>
      <c r="AP93" s="3">
        <v>45970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45896</v>
      </c>
      <c r="B94" s="14" t="s">
        <v>291</v>
      </c>
      <c r="C94" s="9" t="s">
        <v>79</v>
      </c>
      <c r="D94" s="13" t="s">
        <v>292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45975</v>
      </c>
      <c r="U94" s="11">
        <v>3000</v>
      </c>
      <c r="V94" s="10">
        <v>3194</v>
      </c>
      <c r="W94" s="10">
        <v>0</v>
      </c>
      <c r="X94" s="10">
        <v>8100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5</v>
      </c>
      <c r="AJ94" s="3">
        <v>45975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45978</v>
      </c>
      <c r="AK95" s="3">
        <v>45974</v>
      </c>
      <c r="AL95" s="3">
        <v>45967</v>
      </c>
      <c r="AM95" s="3">
        <v>45975</v>
      </c>
      <c r="AN95" s="3">
        <v>45976</v>
      </c>
      <c r="AO95" s="3">
        <v>45977</v>
      </c>
      <c r="AP95" s="3">
        <v>45973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 t="s">
        <v>328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45978</v>
      </c>
      <c r="AK96" s="3">
        <v>45974</v>
      </c>
      <c r="AL96" s="3">
        <v>45967</v>
      </c>
      <c r="AM96" s="3">
        <v>45975</v>
      </c>
      <c r="AN96" s="3">
        <v>45976</v>
      </c>
      <c r="AO96" s="3">
        <v>45977</v>
      </c>
      <c r="AP96" s="3">
        <v>45973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208.46344444444443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45979</v>
      </c>
      <c r="AK98" s="3">
        <v>45975</v>
      </c>
      <c r="AL98" s="3">
        <v>45968</v>
      </c>
      <c r="AM98" s="3">
        <v>45976</v>
      </c>
      <c r="AN98" s="3">
        <v>45977</v>
      </c>
      <c r="AO98" s="3">
        <v>45978</v>
      </c>
      <c r="AP98" s="3">
        <v>45974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45979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45979</v>
      </c>
      <c r="AK99" s="3">
        <v>45975</v>
      </c>
      <c r="AL99" s="3">
        <v>45968</v>
      </c>
      <c r="AM99" s="3">
        <v>45976</v>
      </c>
      <c r="AN99" s="3">
        <v>45977</v>
      </c>
      <c r="AO99" s="3">
        <v>45978</v>
      </c>
      <c r="AP99" s="3">
        <v>45974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45981</v>
      </c>
      <c r="AK100" s="3">
        <v>45977</v>
      </c>
      <c r="AL100" s="3">
        <v>45970</v>
      </c>
      <c r="AM100" s="3">
        <v>45978</v>
      </c>
      <c r="AN100" s="3">
        <v>45979</v>
      </c>
      <c r="AO100" s="3">
        <v>45980</v>
      </c>
      <c r="AP100" s="3">
        <v>45976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416.92688888888887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45982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45982</v>
      </c>
      <c r="AK101" s="3">
        <v>45978</v>
      </c>
      <c r="AL101" s="3">
        <v>45971</v>
      </c>
      <c r="AM101" s="3">
        <v>45979</v>
      </c>
      <c r="AN101" s="3">
        <v>45980</v>
      </c>
      <c r="AO101" s="3">
        <v>45981</v>
      </c>
      <c r="AP101" s="3">
        <v>45977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575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45982</v>
      </c>
      <c r="U102" s="11">
        <v>3500</v>
      </c>
      <c r="V102" s="10">
        <v>0</v>
      </c>
      <c r="W102" s="10">
        <v>3500</v>
      </c>
      <c r="X102" s="10">
        <v>0</v>
      </c>
      <c r="Y102" s="10">
        <v>3675</v>
      </c>
      <c r="Z102" s="9" t="s">
        <v>80</v>
      </c>
      <c r="AA102" s="8">
        <v>3862.7049999999999</v>
      </c>
      <c r="AB102" s="8">
        <v>0</v>
      </c>
      <c r="AC102" s="8">
        <v>3862.7049999999999</v>
      </c>
      <c r="AD102" s="8">
        <v>0</v>
      </c>
      <c r="AE102" s="8">
        <v>3862.7049999999999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45982</v>
      </c>
      <c r="AK102" s="3">
        <v>45978</v>
      </c>
      <c r="AL102" s="3">
        <v>45971</v>
      </c>
      <c r="AM102" s="3">
        <v>45979</v>
      </c>
      <c r="AN102" s="3">
        <v>45980</v>
      </c>
      <c r="AO102" s="3">
        <v>45981</v>
      </c>
      <c r="AP102" s="3">
        <v>45977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291.84882222222222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98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45985</v>
      </c>
      <c r="U103" s="11">
        <v>2500</v>
      </c>
      <c r="V103" s="10">
        <v>2500</v>
      </c>
      <c r="W103" s="10">
        <v>0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45985</v>
      </c>
      <c r="AK103" s="3">
        <v>45981</v>
      </c>
      <c r="AL103" s="3">
        <v>45974</v>
      </c>
      <c r="AM103" s="3">
        <v>45982</v>
      </c>
      <c r="AN103" s="3">
        <v>45983</v>
      </c>
      <c r="AO103" s="3">
        <v>45984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507</v>
      </c>
      <c r="C104" s="9" t="s">
        <v>105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45985</v>
      </c>
      <c r="AK104" s="3">
        <v>45981</v>
      </c>
      <c r="AL104" s="3">
        <v>45974</v>
      </c>
      <c r="AM104" s="3">
        <v>45982</v>
      </c>
      <c r="AN104" s="3">
        <v>45983</v>
      </c>
      <c r="AO104" s="3">
        <v>45984</v>
      </c>
      <c r="AP104" s="3">
        <v>45980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45896</v>
      </c>
      <c r="B105" s="14" t="s">
        <v>290</v>
      </c>
      <c r="C105" s="9" t="s">
        <v>79</v>
      </c>
      <c r="D105" s="13" t="s">
        <v>263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45985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114</v>
      </c>
      <c r="AH105" s="1" t="s">
        <v>75</v>
      </c>
      <c r="AI105" s="1">
        <v>5</v>
      </c>
      <c r="AJ105" s="3">
        <v>45985</v>
      </c>
      <c r="AK105" s="3">
        <v>45980</v>
      </c>
      <c r="AL105" s="3">
        <v>45973</v>
      </c>
      <c r="AM105" s="3">
        <v>45981</v>
      </c>
      <c r="AN105" s="3">
        <v>45982</v>
      </c>
      <c r="AO105" s="3">
        <v>45983</v>
      </c>
      <c r="AP105" s="3">
        <v>45980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131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 t="s">
        <v>328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 t="s">
        <v>329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45986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45986</v>
      </c>
      <c r="AK108" s="3">
        <v>45982</v>
      </c>
      <c r="AL108" s="3">
        <v>45975</v>
      </c>
      <c r="AM108" s="3">
        <v>45983</v>
      </c>
      <c r="AN108" s="3">
        <v>45984</v>
      </c>
      <c r="AO108" s="3">
        <v>45985</v>
      </c>
      <c r="AP108" s="3">
        <v>45981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208.46344444444443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416.92688888888887</v>
      </c>
    </row>
    <row r="112" spans="1:56" ht="28.5" customHeight="1" x14ac:dyDescent="0.45">
      <c r="A112" s="3">
        <v>45916</v>
      </c>
      <c r="B112" s="14" t="s">
        <v>344</v>
      </c>
      <c r="C112" s="9" t="s">
        <v>246</v>
      </c>
      <c r="D112" s="13" t="s">
        <v>332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45989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208.46344444444443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>
        <v>957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208.46344444444443</v>
      </c>
    </row>
    <row r="114" spans="1:56" ht="28.5" customHeight="1" x14ac:dyDescent="0.45">
      <c r="A114" s="3" t="s">
        <v>132</v>
      </c>
      <c r="B114" s="14" t="s">
        <v>132</v>
      </c>
      <c r="C114" s="9" t="s">
        <v>79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22072.6</v>
      </c>
      <c r="AB114" s="8">
        <v>0</v>
      </c>
      <c r="AC114" s="8">
        <v>22072.6</v>
      </c>
      <c r="AD114" s="8">
        <v>0</v>
      </c>
      <c r="AE114" s="8">
        <v>22072.6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1667.7075555555555</v>
      </c>
    </row>
    <row r="115" spans="1:56" ht="28.5" customHeight="1" x14ac:dyDescent="0.45">
      <c r="A115" s="3" t="s">
        <v>132</v>
      </c>
      <c r="B115" s="14" t="s">
        <v>132</v>
      </c>
      <c r="C115" s="9" t="s">
        <v>96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21513.800000000003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1625.4871111111113</v>
      </c>
    </row>
    <row r="116" spans="1:56" ht="28.5" customHeight="1" x14ac:dyDescent="0.45">
      <c r="A116" s="3" t="s">
        <v>132</v>
      </c>
      <c r="B116" s="14" t="s">
        <v>132</v>
      </c>
      <c r="C116" s="9" t="s">
        <v>246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305000</v>
      </c>
      <c r="V116" s="10">
        <v>0</v>
      </c>
      <c r="W116" s="10">
        <v>305000</v>
      </c>
      <c r="X116" s="10">
        <v>0</v>
      </c>
      <c r="Y116" s="10">
        <v>320250</v>
      </c>
      <c r="Z116" s="9" t="s">
        <v>80</v>
      </c>
      <c r="AA116" s="8">
        <v>336607.14999999997</v>
      </c>
      <c r="AB116" s="8">
        <v>0</v>
      </c>
      <c r="AC116" s="8">
        <v>336607.14999999997</v>
      </c>
      <c r="AD116" s="8">
        <v>0</v>
      </c>
      <c r="AE116" s="8">
        <v>336607.14999999997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25432.540222222222</v>
      </c>
    </row>
    <row r="117" spans="1:56" ht="28.5" customHeight="1" x14ac:dyDescent="0.45">
      <c r="A117" s="3">
        <v>45919</v>
      </c>
      <c r="B117" s="14" t="s">
        <v>365</v>
      </c>
      <c r="C117" s="9" t="s">
        <v>136</v>
      </c>
      <c r="D117" s="13" t="s">
        <v>261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48</v>
      </c>
      <c r="V117" s="10">
        <v>0</v>
      </c>
      <c r="W117" s="10">
        <v>48</v>
      </c>
      <c r="X117" s="10">
        <v>11390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453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45919</v>
      </c>
      <c r="B118" s="14" t="s">
        <v>367</v>
      </c>
      <c r="C118" s="9" t="s">
        <v>136</v>
      </c>
      <c r="D118" s="13" t="s">
        <v>128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1933</v>
      </c>
      <c r="V118" s="10">
        <v>0</v>
      </c>
      <c r="W118" s="10">
        <v>1933</v>
      </c>
      <c r="X118" s="10">
        <v>33440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500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347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368</v>
      </c>
      <c r="C119" s="9" t="s">
        <v>136</v>
      </c>
      <c r="D119" s="13" t="s">
        <v>303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604</v>
      </c>
      <c r="V119" s="10">
        <v>0</v>
      </c>
      <c r="W119" s="10">
        <v>604</v>
      </c>
      <c r="X119" s="10">
        <v>16380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45919</v>
      </c>
      <c r="B120" s="14" t="s">
        <v>369</v>
      </c>
      <c r="C120" s="9" t="s">
        <v>136</v>
      </c>
      <c r="D120" s="13" t="s">
        <v>142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1174</v>
      </c>
      <c r="V120" s="10">
        <v>0</v>
      </c>
      <c r="W120" s="10">
        <v>1174</v>
      </c>
      <c r="X120" s="10">
        <v>21440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45933</v>
      </c>
      <c r="B121" s="14" t="s">
        <v>506</v>
      </c>
      <c r="C121" s="9" t="s">
        <v>79</v>
      </c>
      <c r="D121" s="13" t="s">
        <v>482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45933</v>
      </c>
      <c r="B122" s="14" t="s">
        <v>502</v>
      </c>
      <c r="C122" s="9" t="s">
        <v>105</v>
      </c>
      <c r="D122" s="13" t="s">
        <v>208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45933</v>
      </c>
      <c r="B123" s="14" t="s">
        <v>503</v>
      </c>
      <c r="C123" s="9" t="s">
        <v>105</v>
      </c>
      <c r="D123" s="13" t="s">
        <v>479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45987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45933</v>
      </c>
      <c r="B124" s="14" t="s">
        <v>508</v>
      </c>
      <c r="C124" s="9" t="s">
        <v>105</v>
      </c>
      <c r="D124" s="13" t="s">
        <v>484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80</v>
      </c>
      <c r="AA124" s="8">
        <v>4414.5199999999995</v>
      </c>
      <c r="AB124" s="8">
        <v>4414.5199999999995</v>
      </c>
      <c r="AC124" s="8">
        <v>0</v>
      </c>
      <c r="AD124" s="8">
        <v>4414.5199999999995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45919</v>
      </c>
      <c r="B125" s="14" t="s">
        <v>367</v>
      </c>
      <c r="C125" s="9" t="s">
        <v>136</v>
      </c>
      <c r="D125" s="13" t="s">
        <v>213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1172</v>
      </c>
      <c r="V125" s="10">
        <v>0</v>
      </c>
      <c r="W125" s="10">
        <v>1172</v>
      </c>
      <c r="X125" s="10">
        <v>21290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348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45919</v>
      </c>
      <c r="B126" s="14" t="s">
        <v>366</v>
      </c>
      <c r="C126" s="9" t="s">
        <v>136</v>
      </c>
      <c r="D126" s="13" t="s">
        <v>349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227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622</v>
      </c>
      <c r="V126" s="10">
        <v>0</v>
      </c>
      <c r="W126" s="10">
        <v>622</v>
      </c>
      <c r="X126" s="10">
        <v>6150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45923</v>
      </c>
      <c r="B127" s="14" t="s">
        <v>394</v>
      </c>
      <c r="C127" s="9" t="s">
        <v>79</v>
      </c>
      <c r="D127" s="13" t="s">
        <v>395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13000</v>
      </c>
      <c r="V127" s="10">
        <v>0</v>
      </c>
      <c r="W127" s="10">
        <v>13000</v>
      </c>
      <c r="X127" s="10">
        <v>0</v>
      </c>
      <c r="Y127" s="10">
        <v>13650</v>
      </c>
      <c r="Z127" s="9" t="s">
        <v>80</v>
      </c>
      <c r="AA127" s="8">
        <v>14347.189999999999</v>
      </c>
      <c r="AB127" s="8">
        <v>14347.189999999999</v>
      </c>
      <c r="AC127" s="8">
        <v>0</v>
      </c>
      <c r="AD127" s="8">
        <v>14347.189999999999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45877</v>
      </c>
      <c r="B128" s="14" t="s">
        <v>269</v>
      </c>
      <c r="C128" s="9" t="s">
        <v>79</v>
      </c>
      <c r="D128" s="13" t="s">
        <v>270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3500</v>
      </c>
      <c r="V128" s="10">
        <v>1217</v>
      </c>
      <c r="W128" s="10">
        <v>2283</v>
      </c>
      <c r="X128" s="10">
        <v>1545</v>
      </c>
      <c r="Y128" s="10">
        <v>2052.75</v>
      </c>
      <c r="Z128" s="9" t="s">
        <v>80</v>
      </c>
      <c r="AA128" s="8">
        <v>2265.4764825000002</v>
      </c>
      <c r="AB128" s="8">
        <v>2265.4764825000002</v>
      </c>
      <c r="AC128" s="8">
        <v>0</v>
      </c>
      <c r="AD128" s="8">
        <v>2265.4764825000002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45905</v>
      </c>
      <c r="B129" s="14" t="s">
        <v>307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299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45796</v>
      </c>
      <c r="B130" s="14" t="s">
        <v>233</v>
      </c>
      <c r="C130" s="9" t="s">
        <v>136</v>
      </c>
      <c r="D130" s="13" t="s">
        <v>231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45674</v>
      </c>
      <c r="B131" s="14" t="s">
        <v>215</v>
      </c>
      <c r="C131" s="9" t="s">
        <v>136</v>
      </c>
      <c r="D131" s="13" t="s">
        <v>214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222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45611</v>
      </c>
      <c r="B132" s="14" t="s">
        <v>187</v>
      </c>
      <c r="C132" s="9" t="s">
        <v>136</v>
      </c>
      <c r="D132" s="13" t="s">
        <v>186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172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45908</v>
      </c>
      <c r="B134" s="14" t="s">
        <v>312</v>
      </c>
      <c r="C134" s="9" t="s">
        <v>235</v>
      </c>
      <c r="D134" s="13" t="s">
        <v>236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4000</v>
      </c>
      <c r="W134" s="10">
        <v>0</v>
      </c>
      <c r="X134" s="10">
        <v>4060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45908</v>
      </c>
      <c r="B135" s="14" t="s">
        <v>312</v>
      </c>
      <c r="C135" s="9" t="s">
        <v>235</v>
      </c>
      <c r="D135" s="13" t="s">
        <v>277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129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45799</v>
      </c>
      <c r="B136" s="14" t="s">
        <v>240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3975</v>
      </c>
      <c r="W136" s="10">
        <v>25</v>
      </c>
      <c r="X136" s="10">
        <v>4140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202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45799</v>
      </c>
      <c r="B137" s="14" t="s">
        <v>240</v>
      </c>
      <c r="C137" s="9" t="s">
        <v>235</v>
      </c>
      <c r="D137" s="13" t="s">
        <v>277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4056</v>
      </c>
      <c r="W137" s="10">
        <v>0</v>
      </c>
      <c r="X137" s="10">
        <v>4404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202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45720</v>
      </c>
      <c r="B138" s="14" t="s">
        <v>126</v>
      </c>
      <c r="C138" s="9" t="s">
        <v>105</v>
      </c>
      <c r="D138" s="13" t="s">
        <v>201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4000</v>
      </c>
      <c r="V138" s="10">
        <v>4010</v>
      </c>
      <c r="W138" s="10">
        <v>0</v>
      </c>
      <c r="X138" s="10">
        <v>4470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45720</v>
      </c>
      <c r="B139" s="14" t="s">
        <v>126</v>
      </c>
      <c r="C139" s="9" t="s">
        <v>105</v>
      </c>
      <c r="D139" s="13" t="s">
        <v>208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129</v>
      </c>
      <c r="U139" s="11">
        <v>3000</v>
      </c>
      <c r="V139" s="10">
        <v>3065</v>
      </c>
      <c r="W139" s="10">
        <v>0</v>
      </c>
      <c r="X139" s="10">
        <v>3300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45541</v>
      </c>
      <c r="B140" s="14" t="s">
        <v>176</v>
      </c>
      <c r="C140" s="9" t="s">
        <v>105</v>
      </c>
      <c r="D140" s="13" t="s">
        <v>177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178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 t="s">
        <v>211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45581</v>
      </c>
      <c r="B141" s="14" t="s">
        <v>180</v>
      </c>
      <c r="C141" s="9" t="s">
        <v>105</v>
      </c>
      <c r="D141" s="13" t="s">
        <v>181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3194</v>
      </c>
      <c r="W141" s="10">
        <v>0</v>
      </c>
      <c r="X141" s="10">
        <v>5632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696371.3666525</v>
      </c>
      <c r="AB142" s="8">
        <v>93103.6133825</v>
      </c>
      <c r="AC142" s="8">
        <v>603267.75326999999</v>
      </c>
      <c r="AD142" s="8">
        <v>58309.903382499993</v>
      </c>
      <c r="AE142" s="8">
        <v>638061.46326999995</v>
      </c>
      <c r="AF142" s="8" t="s">
        <v>58</v>
      </c>
      <c r="AG142" s="1" t="s">
        <v>113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2500</v>
      </c>
      <c r="V143" s="10">
        <v>2500</v>
      </c>
      <c r="W143" s="10">
        <v>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339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45951</v>
      </c>
      <c r="U146" s="11">
        <v>7500</v>
      </c>
      <c r="V146" s="10">
        <v>7500</v>
      </c>
      <c r="W146" s="10">
        <v>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10200</v>
      </c>
      <c r="W147" s="10">
        <v>0</v>
      </c>
      <c r="X147" s="10">
        <v>10300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5100</v>
      </c>
      <c r="W149" s="10">
        <v>0</v>
      </c>
      <c r="X149" s="10">
        <v>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45951</v>
      </c>
      <c r="U150" s="11">
        <v>5000</v>
      </c>
      <c r="V150" s="10">
        <v>3000</v>
      </c>
      <c r="W150" s="10">
        <v>2000</v>
      </c>
      <c r="X150" s="10">
        <v>5100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593</v>
      </c>
      <c r="AG150" s="1" t="s">
        <v>113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5000</v>
      </c>
      <c r="V151" s="10">
        <v>4200</v>
      </c>
      <c r="W151" s="10">
        <v>800</v>
      </c>
      <c r="X151" s="10">
        <v>5100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45953</v>
      </c>
      <c r="U152" s="11">
        <v>2300</v>
      </c>
      <c r="V152" s="10">
        <v>2300</v>
      </c>
      <c r="W152" s="10">
        <v>0</v>
      </c>
      <c r="X152" s="10">
        <v>5100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45953</v>
      </c>
      <c r="U153" s="11">
        <v>5000</v>
      </c>
      <c r="V153" s="10">
        <v>5100</v>
      </c>
      <c r="W153" s="10">
        <v>0</v>
      </c>
      <c r="X153" s="10">
        <v>5165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45958</v>
      </c>
      <c r="U164" s="11">
        <v>2500</v>
      </c>
      <c r="V164" s="10">
        <v>0</v>
      </c>
      <c r="W164" s="10">
        <v>2500</v>
      </c>
      <c r="X164" s="10">
        <v>2550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45958</v>
      </c>
      <c r="U165" s="11">
        <v>10000</v>
      </c>
      <c r="V165" s="10">
        <v>0</v>
      </c>
      <c r="W165" s="10">
        <v>10000</v>
      </c>
      <c r="X165" s="10">
        <v>10200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594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247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337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5100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5378.4500000000007</v>
      </c>
      <c r="AB177" s="8">
        <v>2604</v>
      </c>
      <c r="AC177" s="8">
        <v>2774.4500000000007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218.56500555555562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5657.85</v>
      </c>
      <c r="AB180" s="8">
        <v>5657.85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0</v>
      </c>
      <c r="W181" s="10">
        <v>5000</v>
      </c>
      <c r="X181" s="10">
        <v>5100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247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2500</v>
      </c>
      <c r="V184" s="10">
        <v>0</v>
      </c>
      <c r="W184" s="10">
        <v>2500</v>
      </c>
      <c r="X184" s="10">
        <v>2550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445.71285000000012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635.55350833333341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2500</v>
      </c>
      <c r="V188" s="10">
        <v>1985</v>
      </c>
      <c r="W188" s="10">
        <v>515</v>
      </c>
      <c r="X188" s="10">
        <v>2550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247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891.42570000000023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428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247</v>
      </c>
      <c r="AA194" s="8">
        <v>2828.9250000000002</v>
      </c>
      <c r="AB194" s="8">
        <v>2828.9250000000002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0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423.7023388888889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247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847.40467777777781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247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0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445.71285000000012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423.7023388888889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891.42570000000023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445.71285000000012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247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423.7023388888889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595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247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304.29531611111116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247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217.3537972222222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 t="s">
        <v>428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2828.9250000000002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342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0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247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847.40467777777781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>
        <v>331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247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222.85642500000006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247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222.85642500000006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423.7023388888889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247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423.7023388888889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337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247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0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445.71285000000012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 t="s">
        <v>334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247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668.56927500000018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343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247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445.71285000000012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336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423.7023388888889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217.3537972222222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247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891.42570000000023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445.71285000000012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 t="s">
        <v>330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222.85642500000006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339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247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222.85642500000006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247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0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247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423.7023388888889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247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423.7023388888889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247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222.85642500000006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428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247</v>
      </c>
      <c r="AA234" s="8">
        <v>2828.9250000000002</v>
      </c>
      <c r="AB234" s="8">
        <v>2828.9250000000002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0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336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247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847.40467777777781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 t="s">
        <v>341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247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434.7075944444444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 t="s">
        <v>333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247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445.71285000000012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342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247</v>
      </c>
      <c r="AA238" s="8">
        <v>2828.9250000000002</v>
      </c>
      <c r="AB238" s="8">
        <v>2828.9250000000002</v>
      </c>
      <c r="AC238" s="8">
        <v>0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0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247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847.40467777777781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247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217.3537972222222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247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668.56927500000018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247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0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338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423.7023388888889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 t="s">
        <v>333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247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445.71285000000012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343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247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217.3537972222222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 t="s">
        <v>333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334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445.71285000000012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445.71285000000012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342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247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445.71285000000012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428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247</v>
      </c>
      <c r="AA254" s="8">
        <v>5657.85</v>
      </c>
      <c r="AB254" s="8">
        <v>5657.85</v>
      </c>
      <c r="AC254" s="8">
        <v>0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0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338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247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635.55350833333341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 t="s">
        <v>336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247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847.40467777777781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 t="s">
        <v>333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247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891.42570000000023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247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222.85642500000006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247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222.85642500000006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423.7023388888889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247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423.7023388888889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 t="s">
        <v>337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247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434.7075944444444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445.71285000000012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334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247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668.56927500000018</v>
      </c>
    </row>
    <row r="266" spans="1:56" ht="28.5" customHeight="1" x14ac:dyDescent="0.45">
      <c r="A266" s="3">
        <v>45916</v>
      </c>
      <c r="B266" s="14" t="s">
        <v>345</v>
      </c>
      <c r="C266" s="9" t="s">
        <v>246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247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222.85642500000006</v>
      </c>
    </row>
    <row r="267" spans="1:56" ht="28.5" customHeight="1" x14ac:dyDescent="0.45">
      <c r="A267" s="3">
        <v>45916</v>
      </c>
      <c r="B267" s="14" t="s">
        <v>345</v>
      </c>
      <c r="C267" s="9" t="s">
        <v>246</v>
      </c>
      <c r="D267" s="13" t="s">
        <v>330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247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222.85642500000006</v>
      </c>
    </row>
    <row r="268" spans="1:56" ht="28.5" customHeight="1" x14ac:dyDescent="0.45">
      <c r="A268" s="3">
        <v>45916</v>
      </c>
      <c r="B268" s="14" t="s">
        <v>345</v>
      </c>
      <c r="C268" s="9" t="s">
        <v>246</v>
      </c>
      <c r="D268" s="13" t="s">
        <v>339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247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222.85642500000006</v>
      </c>
    </row>
    <row r="269" spans="1:56" ht="28.5" customHeight="1" x14ac:dyDescent="0.45">
      <c r="A269" s="3" t="s">
        <v>132</v>
      </c>
      <c r="B269" s="14" t="s">
        <v>132</v>
      </c>
      <c r="C269" s="9" t="s">
        <v>246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247</v>
      </c>
      <c r="AA269" s="8">
        <v>1434264.9750000001</v>
      </c>
      <c r="AB269" s="8">
        <v>56615</v>
      </c>
      <c r="AC269" s="8">
        <v>1377649.9750000001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108528.20358611112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247</v>
      </c>
      <c r="AA270" s="8">
        <v>1873425.895</v>
      </c>
      <c r="AB270" s="8">
        <v>105417.79000000001</v>
      </c>
      <c r="AC270" s="8">
        <v>1768008.105</v>
      </c>
      <c r="AD270" s="8">
        <v>0</v>
      </c>
      <c r="AE270" s="8">
        <v>0</v>
      </c>
      <c r="AF270" s="8" t="s">
        <v>58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249</v>
      </c>
      <c r="BD270" s="56">
        <v>0</v>
      </c>
    </row>
    <row r="271" spans="1:56" ht="28.5" customHeight="1" x14ac:dyDescent="0.45">
      <c r="A271" s="3">
        <v>45919</v>
      </c>
      <c r="B271" s="14" t="s">
        <v>371</v>
      </c>
      <c r="C271" s="9" t="s">
        <v>136</v>
      </c>
      <c r="D271" s="13" t="s">
        <v>281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115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347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45919</v>
      </c>
      <c r="B272" s="14" t="s">
        <v>372</v>
      </c>
      <c r="C272" s="9" t="s">
        <v>136</v>
      </c>
      <c r="D272" s="13" t="s">
        <v>350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115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351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45919</v>
      </c>
      <c r="B273" s="14" t="s">
        <v>373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202</v>
      </c>
      <c r="AG273" s="1" t="s">
        <v>115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352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8.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0</v>
      </c>
      <c r="W275" s="10">
        <v>10000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45945</v>
      </c>
      <c r="B276" s="14" t="s">
        <v>579</v>
      </c>
      <c r="C276" s="9" t="s">
        <v>565</v>
      </c>
      <c r="D276" s="13" t="s">
        <v>566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66.566701963103981</v>
      </c>
      <c r="Q276" s="10">
        <v>0</v>
      </c>
      <c r="R276" s="10">
        <v>66.566701963103981</v>
      </c>
      <c r="S276" s="9" t="s">
        <v>71</v>
      </c>
      <c r="T276" s="12">
        <v>45951</v>
      </c>
      <c r="U276" s="11">
        <v>4000</v>
      </c>
      <c r="V276" s="10">
        <v>329</v>
      </c>
      <c r="W276" s="10">
        <v>3671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8.5" customHeight="1" x14ac:dyDescent="0.45">
      <c r="A277" s="3" t="s">
        <v>132</v>
      </c>
      <c r="B277" s="14" t="s">
        <v>132</v>
      </c>
      <c r="C277" s="9" t="s">
        <v>136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21945</v>
      </c>
      <c r="AC277" s="8">
        <v>281902.5</v>
      </c>
      <c r="AD277" s="8">
        <v>0</v>
      </c>
      <c r="AE277" s="8">
        <v>0</v>
      </c>
      <c r="AF277" s="8" t="s">
        <v>202</v>
      </c>
      <c r="AG277" s="1" t="s">
        <v>113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21549.88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21945</v>
      </c>
      <c r="AC278" s="8">
        <v>281902.5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8.5" customHeight="1" x14ac:dyDescent="0.45">
      <c r="A279" s="3">
        <v>45945</v>
      </c>
      <c r="B279" s="14" t="s">
        <v>580</v>
      </c>
      <c r="C279" s="9" t="s">
        <v>196</v>
      </c>
      <c r="D279" s="13" t="s">
        <v>567</v>
      </c>
      <c r="E279" s="9">
        <v>21</v>
      </c>
      <c r="F279" s="9">
        <v>34</v>
      </c>
      <c r="G279" s="9" t="s">
        <v>60</v>
      </c>
      <c r="H279" s="9">
        <v>0</v>
      </c>
      <c r="I279" s="9">
        <v>60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36</v>
      </c>
      <c r="O279" s="9">
        <v>40</v>
      </c>
      <c r="P279" s="10">
        <v>390.78734745599991</v>
      </c>
      <c r="Q279" s="10">
        <v>0</v>
      </c>
      <c r="R279" s="10">
        <v>390.78734745599991</v>
      </c>
      <c r="S279" s="9" t="s">
        <v>67</v>
      </c>
      <c r="T279" s="12">
        <v>45953</v>
      </c>
      <c r="U279" s="11">
        <v>20000</v>
      </c>
      <c r="V279" s="10">
        <v>0</v>
      </c>
      <c r="W279" s="10">
        <v>20000</v>
      </c>
      <c r="X279" s="10">
        <v>12268</v>
      </c>
      <c r="Y279" s="10">
        <f>W279-X279</f>
        <v>7732</v>
      </c>
      <c r="Z279" s="9" t="s">
        <v>127</v>
      </c>
      <c r="AA279" s="8">
        <v>7200</v>
      </c>
      <c r="AB279" s="8">
        <v>7200</v>
      </c>
      <c r="AC279" s="8">
        <v>0</v>
      </c>
      <c r="AD279" s="8">
        <v>0</v>
      </c>
      <c r="AE279" s="8">
        <v>0</v>
      </c>
      <c r="AF279" s="8">
        <v>0</v>
      </c>
      <c r="AG279" s="1" t="s">
        <v>113</v>
      </c>
      <c r="AH279" s="1" t="s">
        <v>72</v>
      </c>
      <c r="AI279" s="1">
        <v>3</v>
      </c>
      <c r="AJ279" s="3">
        <v>45953</v>
      </c>
      <c r="AK279" s="3">
        <v>0</v>
      </c>
      <c r="AL279" s="3">
        <v>45943</v>
      </c>
      <c r="AM279" s="3">
        <v>45950</v>
      </c>
      <c r="AN279" s="3">
        <v>45951</v>
      </c>
      <c r="AO279" s="3">
        <v>45951</v>
      </c>
      <c r="AP279" s="3">
        <v>45948</v>
      </c>
      <c r="AQ279" s="3">
        <v>45952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 t="s">
        <v>60</v>
      </c>
      <c r="H280" s="9">
        <v>0</v>
      </c>
      <c r="I280" s="9">
        <v>67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127</v>
      </c>
      <c r="AA280" s="8">
        <v>7200</v>
      </c>
      <c r="AB280" s="8">
        <v>7200</v>
      </c>
      <c r="AC280" s="8">
        <v>0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8.5" customHeight="1" x14ac:dyDescent="0.45">
      <c r="A281" s="3">
        <v>45933</v>
      </c>
      <c r="B281" s="14" t="s">
        <v>488</v>
      </c>
      <c r="C281" s="9" t="s">
        <v>456</v>
      </c>
      <c r="D281" s="13" t="s">
        <v>457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45947</v>
      </c>
      <c r="U281" s="11">
        <v>5000</v>
      </c>
      <c r="V281" s="10">
        <v>4737</v>
      </c>
      <c r="W281" s="10">
        <v>263</v>
      </c>
      <c r="X281" s="10">
        <v>5200</v>
      </c>
      <c r="Y281" s="10">
        <v>0</v>
      </c>
      <c r="Z281" s="9" t="s">
        <v>118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45946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129</v>
      </c>
      <c r="AZ281" s="2">
        <v>0</v>
      </c>
      <c r="BA281" s="2">
        <v>0</v>
      </c>
      <c r="BB281" s="2">
        <v>0</v>
      </c>
      <c r="BC281" s="1" t="s">
        <v>119</v>
      </c>
      <c r="BD281" s="56">
        <v>0</v>
      </c>
    </row>
    <row r="282" spans="1:56" ht="28.5" customHeight="1" x14ac:dyDescent="0.45">
      <c r="A282" s="3">
        <v>45940</v>
      </c>
      <c r="B282" s="14" t="s">
        <v>522</v>
      </c>
      <c r="C282" s="9" t="s">
        <v>109</v>
      </c>
      <c r="D282" s="13" t="s">
        <v>523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45947</v>
      </c>
      <c r="U282" s="11">
        <v>30000</v>
      </c>
      <c r="V282" s="10">
        <v>30562</v>
      </c>
      <c r="W282" s="10">
        <v>0</v>
      </c>
      <c r="X282" s="10">
        <v>52505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114</v>
      </c>
      <c r="AH282" s="1" t="s">
        <v>68</v>
      </c>
      <c r="AI282" s="1">
        <v>4</v>
      </c>
      <c r="AJ282" s="3">
        <v>45947</v>
      </c>
      <c r="AK282" s="3">
        <v>45943</v>
      </c>
      <c r="AL282" s="3">
        <v>45937</v>
      </c>
      <c r="AM282" s="3">
        <v>45944</v>
      </c>
      <c r="AN282" s="3">
        <v>45945</v>
      </c>
      <c r="AO282" s="3">
        <v>45945</v>
      </c>
      <c r="AP282" s="3">
        <v>45942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524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8.5" customHeight="1" x14ac:dyDescent="0.45">
      <c r="A283" s="3">
        <v>45946</v>
      </c>
      <c r="B283" s="14" t="s">
        <v>596</v>
      </c>
      <c r="C283" s="9" t="s">
        <v>109</v>
      </c>
      <c r="D283" s="13" t="s">
        <v>558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118</v>
      </c>
      <c r="AA283" s="8">
        <v>10756.900000000001</v>
      </c>
      <c r="AB283" s="8">
        <v>10756.900000000001</v>
      </c>
      <c r="AC283" s="8">
        <v>0</v>
      </c>
      <c r="AD283" s="8">
        <v>10756.900000000001</v>
      </c>
      <c r="AE283" s="8">
        <v>0</v>
      </c>
      <c r="AF283" s="8">
        <v>0</v>
      </c>
      <c r="AG283" s="1" t="s">
        <v>114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8.5" customHeight="1" x14ac:dyDescent="0.45">
      <c r="A284" s="3">
        <v>45946</v>
      </c>
      <c r="B284" s="14" t="s">
        <v>596</v>
      </c>
      <c r="C284" s="9" t="s">
        <v>109</v>
      </c>
      <c r="D284" s="13" t="s">
        <v>559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118</v>
      </c>
      <c r="AA284" s="8">
        <v>5378.4500000000007</v>
      </c>
      <c r="AB284" s="8">
        <v>5378.4500000000007</v>
      </c>
      <c r="AC284" s="8">
        <v>0</v>
      </c>
      <c r="AD284" s="8">
        <v>5378.4500000000007</v>
      </c>
      <c r="AE284" s="8">
        <v>0</v>
      </c>
      <c r="AF284" s="8">
        <v>0</v>
      </c>
      <c r="AG284" s="1" t="s">
        <v>116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45946</v>
      </c>
      <c r="B285" s="14" t="s">
        <v>596</v>
      </c>
      <c r="C285" s="9" t="s">
        <v>109</v>
      </c>
      <c r="D285" s="13" t="s">
        <v>560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118</v>
      </c>
      <c r="AA285" s="8">
        <v>5378.4500000000007</v>
      </c>
      <c r="AB285" s="8">
        <v>5378.4500000000007</v>
      </c>
      <c r="AC285" s="8">
        <v>0</v>
      </c>
      <c r="AD285" s="8">
        <v>5378.4500000000007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597</v>
      </c>
      <c r="C286" s="9" t="s">
        <v>109</v>
      </c>
      <c r="D286" s="13" t="s">
        <v>561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118</v>
      </c>
      <c r="AA286" s="8">
        <v>10756.900000000001</v>
      </c>
      <c r="AB286" s="8">
        <v>10756.900000000001</v>
      </c>
      <c r="AC286" s="8">
        <v>0</v>
      </c>
      <c r="AD286" s="8">
        <v>10756.900000000001</v>
      </c>
      <c r="AE286" s="8">
        <v>0</v>
      </c>
      <c r="AF286" s="8">
        <v>0</v>
      </c>
      <c r="AG286" s="1" t="s">
        <v>114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45946</v>
      </c>
      <c r="B287" s="14" t="s">
        <v>597</v>
      </c>
      <c r="C287" s="9" t="s">
        <v>109</v>
      </c>
      <c r="D287" s="13" t="s">
        <v>59</v>
      </c>
      <c r="E287" s="9">
        <v>21</v>
      </c>
      <c r="F287" s="9">
        <v>37</v>
      </c>
      <c r="G287" s="9" t="s">
        <v>60</v>
      </c>
      <c r="H287" s="9" t="s">
        <v>76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45955</v>
      </c>
      <c r="U287" s="11">
        <v>5000</v>
      </c>
      <c r="V287" s="10">
        <v>0</v>
      </c>
      <c r="W287" s="10">
        <v>5000</v>
      </c>
      <c r="X287" s="10">
        <v>0</v>
      </c>
      <c r="Y287" s="10">
        <v>0</v>
      </c>
      <c r="Z287" s="9" t="s">
        <v>118</v>
      </c>
      <c r="AA287" s="8">
        <v>5378.4500000000007</v>
      </c>
      <c r="AB287" s="8">
        <v>5378.4500000000007</v>
      </c>
      <c r="AC287" s="8">
        <v>0</v>
      </c>
      <c r="AD287" s="8">
        <v>4373</v>
      </c>
      <c r="AE287" s="8">
        <v>1005.4500000000007</v>
      </c>
      <c r="AF287" s="8">
        <v>0</v>
      </c>
      <c r="AG287" s="1" t="s">
        <v>61</v>
      </c>
      <c r="AH287" s="1" t="s">
        <v>68</v>
      </c>
      <c r="AI287" s="1">
        <v>4</v>
      </c>
      <c r="AJ287" s="3">
        <v>45955</v>
      </c>
      <c r="AK287" s="3">
        <v>45951</v>
      </c>
      <c r="AL287" s="3">
        <v>45945</v>
      </c>
      <c r="AM287" s="3">
        <v>45952</v>
      </c>
      <c r="AN287" s="3">
        <v>45953</v>
      </c>
      <c r="AO287" s="3">
        <v>45953</v>
      </c>
      <c r="AP287" s="3">
        <v>45950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45930</v>
      </c>
      <c r="B288" s="14" t="s">
        <v>509</v>
      </c>
      <c r="C288" s="9" t="s">
        <v>79</v>
      </c>
      <c r="D288" s="13" t="s">
        <v>444</v>
      </c>
      <c r="E288" s="9">
        <v>21</v>
      </c>
      <c r="F288" s="9">
        <v>40</v>
      </c>
      <c r="G288" s="9" t="s">
        <v>60</v>
      </c>
      <c r="H288" s="9" t="s">
        <v>76</v>
      </c>
      <c r="I288" s="9">
        <v>108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42</v>
      </c>
      <c r="O288" s="9">
        <v>40</v>
      </c>
      <c r="P288" s="10">
        <v>0</v>
      </c>
      <c r="Q288" s="10">
        <v>0</v>
      </c>
      <c r="R288" s="10">
        <v>0</v>
      </c>
      <c r="S288" s="9" t="s">
        <v>67</v>
      </c>
      <c r="T288" s="12">
        <v>45960</v>
      </c>
      <c r="U288" s="11">
        <v>3000</v>
      </c>
      <c r="V288" s="10">
        <v>3000</v>
      </c>
      <c r="W288" s="10">
        <v>0</v>
      </c>
      <c r="X288" s="10">
        <v>3105</v>
      </c>
      <c r="Y288" s="10">
        <v>0</v>
      </c>
      <c r="Z288" s="9" t="s">
        <v>118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114</v>
      </c>
      <c r="AH288" s="1" t="s">
        <v>68</v>
      </c>
      <c r="AI288" s="1">
        <v>4</v>
      </c>
      <c r="AJ288" s="3">
        <v>45960</v>
      </c>
      <c r="AK288" s="3">
        <v>45956</v>
      </c>
      <c r="AL288" s="3">
        <v>45950</v>
      </c>
      <c r="AM288" s="3">
        <v>45957</v>
      </c>
      <c r="AN288" s="3">
        <v>45958</v>
      </c>
      <c r="AO288" s="3">
        <v>45958</v>
      </c>
      <c r="AP288" s="3">
        <v>45955</v>
      </c>
      <c r="AQ288" s="3">
        <v>45959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>
        <v>45933</v>
      </c>
      <c r="B289" s="14" t="s">
        <v>511</v>
      </c>
      <c r="C289" s="9" t="s">
        <v>79</v>
      </c>
      <c r="D289" s="13" t="s">
        <v>490</v>
      </c>
      <c r="E289" s="9">
        <v>21</v>
      </c>
      <c r="F289" s="9">
        <v>38</v>
      </c>
      <c r="G289" s="9" t="s">
        <v>60</v>
      </c>
      <c r="H289" s="9" t="s">
        <v>76</v>
      </c>
      <c r="I289" s="9">
        <v>102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118</v>
      </c>
      <c r="AA289" s="8">
        <v>3310.89</v>
      </c>
      <c r="AB289" s="8">
        <v>3310.89</v>
      </c>
      <c r="AC289" s="8">
        <v>0</v>
      </c>
      <c r="AD289" s="8">
        <v>0</v>
      </c>
      <c r="AE289" s="8">
        <v>3310.89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 t="s">
        <v>132</v>
      </c>
      <c r="B290" s="14" t="s">
        <v>132</v>
      </c>
      <c r="C290" s="9" t="s">
        <v>109</v>
      </c>
      <c r="D290" s="13" t="s">
        <v>61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 t="s">
        <v>63</v>
      </c>
      <c r="U290" s="11">
        <v>115000</v>
      </c>
      <c r="V290" s="10">
        <v>0</v>
      </c>
      <c r="W290" s="10">
        <v>115000</v>
      </c>
      <c r="X290" s="10">
        <v>0</v>
      </c>
      <c r="Y290" s="10">
        <v>120750</v>
      </c>
      <c r="Z290" s="9" t="s">
        <v>118</v>
      </c>
      <c r="AA290" s="8">
        <v>123704.35</v>
      </c>
      <c r="AB290" s="8">
        <v>123704.35</v>
      </c>
      <c r="AC290" s="8">
        <v>0</v>
      </c>
      <c r="AD290" s="8">
        <v>123704.35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45631</v>
      </c>
      <c r="B291" s="14" t="s">
        <v>195</v>
      </c>
      <c r="C291" s="9" t="s">
        <v>107</v>
      </c>
      <c r="D291" s="13" t="s">
        <v>141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108</v>
      </c>
      <c r="T291" s="12" t="s">
        <v>63</v>
      </c>
      <c r="U291" s="11">
        <v>16000</v>
      </c>
      <c r="V291" s="10">
        <v>0</v>
      </c>
      <c r="W291" s="10">
        <v>16000</v>
      </c>
      <c r="X291" s="10">
        <v>0</v>
      </c>
      <c r="Y291" s="10">
        <v>16800</v>
      </c>
      <c r="Z291" s="9" t="s">
        <v>118</v>
      </c>
      <c r="AA291" s="8">
        <v>17211.04</v>
      </c>
      <c r="AB291" s="8">
        <v>17211.04</v>
      </c>
      <c r="AC291" s="8">
        <v>0</v>
      </c>
      <c r="AD291" s="8">
        <v>17211.04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207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45631</v>
      </c>
      <c r="B292" s="14" t="s">
        <v>194</v>
      </c>
      <c r="C292" s="9" t="s">
        <v>107</v>
      </c>
      <c r="D292" s="13" t="s">
        <v>141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108</v>
      </c>
      <c r="T292" s="12" t="s">
        <v>63</v>
      </c>
      <c r="U292" s="11">
        <v>9000</v>
      </c>
      <c r="V292" s="10">
        <v>0</v>
      </c>
      <c r="W292" s="10">
        <v>9000</v>
      </c>
      <c r="X292" s="10">
        <v>0</v>
      </c>
      <c r="Y292" s="10">
        <v>9450</v>
      </c>
      <c r="Z292" s="9" t="s">
        <v>118</v>
      </c>
      <c r="AA292" s="8">
        <v>9681.2100000000009</v>
      </c>
      <c r="AB292" s="8">
        <v>9681.2100000000009</v>
      </c>
      <c r="AC292" s="8">
        <v>0</v>
      </c>
      <c r="AD292" s="8">
        <v>9681.2100000000009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206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>
        <v>45896</v>
      </c>
      <c r="B293" s="14" t="s">
        <v>293</v>
      </c>
      <c r="C293" s="9" t="s">
        <v>105</v>
      </c>
      <c r="D293" s="13" t="s">
        <v>294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65.13122457599998</v>
      </c>
      <c r="Q293" s="10">
        <v>0</v>
      </c>
      <c r="R293" s="10">
        <v>65.13122457599998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118</v>
      </c>
      <c r="AA293" s="8">
        <v>3310.89</v>
      </c>
      <c r="AB293" s="8">
        <v>3310.89</v>
      </c>
      <c r="AC293" s="8">
        <v>0</v>
      </c>
      <c r="AD293" s="8">
        <v>3310.89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45896</v>
      </c>
      <c r="B294" s="14" t="s">
        <v>295</v>
      </c>
      <c r="C294" s="9" t="s">
        <v>105</v>
      </c>
      <c r="D294" s="13" t="s">
        <v>265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67</v>
      </c>
      <c r="T294" s="12" t="s">
        <v>63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118</v>
      </c>
      <c r="AA294" s="8">
        <v>5518.15</v>
      </c>
      <c r="AB294" s="8">
        <v>5518.15</v>
      </c>
      <c r="AC294" s="8">
        <v>0</v>
      </c>
      <c r="AD294" s="8">
        <v>5518.15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45896</v>
      </c>
      <c r="B295" s="14" t="s">
        <v>296</v>
      </c>
      <c r="C295" s="9" t="s">
        <v>105</v>
      </c>
      <c r="D295" s="13" t="s">
        <v>297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118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>
        <v>45911</v>
      </c>
      <c r="B296" s="14" t="s">
        <v>320</v>
      </c>
      <c r="C296" s="9" t="s">
        <v>105</v>
      </c>
      <c r="D296" s="13" t="s">
        <v>321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 t="s">
        <v>132</v>
      </c>
      <c r="B297" s="14" t="s">
        <v>132</v>
      </c>
      <c r="C297" s="9" t="s">
        <v>107</v>
      </c>
      <c r="D297" s="13" t="s">
        <v>141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108</v>
      </c>
      <c r="T297" s="12" t="s">
        <v>63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118</v>
      </c>
      <c r="AA297" s="8">
        <v>10756.900000000001</v>
      </c>
      <c r="AB297" s="8">
        <v>10756.900000000001</v>
      </c>
      <c r="AC297" s="8">
        <v>0</v>
      </c>
      <c r="AD297" s="8">
        <v>10756.900000000001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45854</v>
      </c>
      <c r="B298" s="14" t="s">
        <v>257</v>
      </c>
      <c r="C298" s="9" t="s">
        <v>79</v>
      </c>
      <c r="D298" s="13" t="s">
        <v>258</v>
      </c>
      <c r="E298" s="9">
        <v>21</v>
      </c>
      <c r="F298" s="9">
        <v>38</v>
      </c>
      <c r="G298" s="9" t="s">
        <v>60</v>
      </c>
      <c r="H298" s="9" t="s">
        <v>76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118</v>
      </c>
      <c r="AA298" s="8">
        <v>3310.89</v>
      </c>
      <c r="AB298" s="8">
        <v>3310.89</v>
      </c>
      <c r="AC298" s="8">
        <v>0</v>
      </c>
      <c r="AD298" s="8">
        <v>0</v>
      </c>
      <c r="AE298" s="8">
        <v>3310.89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45826</v>
      </c>
      <c r="B299" s="14" t="s">
        <v>250</v>
      </c>
      <c r="C299" s="9" t="s">
        <v>105</v>
      </c>
      <c r="D299" s="13" t="s">
        <v>238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163.47937368575995</v>
      </c>
      <c r="Q299" s="10">
        <v>0</v>
      </c>
      <c r="R299" s="10">
        <v>163.47937368575995</v>
      </c>
      <c r="S299" s="9" t="s">
        <v>67</v>
      </c>
      <c r="T299" s="12" t="s">
        <v>63</v>
      </c>
      <c r="U299" s="11">
        <v>8000</v>
      </c>
      <c r="V299" s="10">
        <v>470</v>
      </c>
      <c r="W299" s="10">
        <v>7530</v>
      </c>
      <c r="X299" s="10">
        <v>0</v>
      </c>
      <c r="Y299" s="10">
        <v>7906.5</v>
      </c>
      <c r="Z299" s="9" t="s">
        <v>118</v>
      </c>
      <c r="AA299" s="8">
        <v>8310.3338999999996</v>
      </c>
      <c r="AB299" s="8">
        <v>8310.3338999999996</v>
      </c>
      <c r="AC299" s="8">
        <v>0</v>
      </c>
      <c r="AD299" s="8">
        <v>8310.3338999999996</v>
      </c>
      <c r="AE299" s="8">
        <v>0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>
        <v>45066</v>
      </c>
      <c r="B300" s="14" t="s">
        <v>124</v>
      </c>
      <c r="C300" s="9" t="s">
        <v>79</v>
      </c>
      <c r="D300" s="13" t="s">
        <v>123</v>
      </c>
      <c r="E300" s="9">
        <v>21</v>
      </c>
      <c r="F300" s="9">
        <v>38</v>
      </c>
      <c r="G300" s="9" t="s">
        <v>60</v>
      </c>
      <c r="H300" s="9" t="s">
        <v>76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118</v>
      </c>
      <c r="AA300" s="8">
        <v>5518.15</v>
      </c>
      <c r="AB300" s="8">
        <v>5518.15</v>
      </c>
      <c r="AC300" s="8">
        <v>0</v>
      </c>
      <c r="AD300" s="8">
        <v>0</v>
      </c>
      <c r="AE300" s="8">
        <v>5518.15</v>
      </c>
      <c r="AF300" s="8">
        <v>0</v>
      </c>
      <c r="AG300" s="1" t="s">
        <v>114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21</v>
      </c>
      <c r="F301" s="9">
        <v>37</v>
      </c>
      <c r="G301" s="9">
        <v>0</v>
      </c>
      <c r="H301" s="9">
        <v>0</v>
      </c>
      <c r="I301" s="9">
        <v>74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 t="s">
        <v>82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118</v>
      </c>
      <c r="AA301" s="8">
        <v>234903.73390000005</v>
      </c>
      <c r="AB301" s="8">
        <v>234903.73390000005</v>
      </c>
      <c r="AC301" s="8">
        <v>0</v>
      </c>
      <c r="AD301" s="8">
        <v>221758.35390000005</v>
      </c>
      <c r="AE301" s="8">
        <v>13145.38</v>
      </c>
      <c r="AF301" s="8" t="s">
        <v>58</v>
      </c>
      <c r="AG301" s="1" t="s">
        <v>115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0</v>
      </c>
    </row>
    <row r="302" spans="1:56" ht="28.5" customHeight="1" x14ac:dyDescent="0.45">
      <c r="A302" s="3" t="s">
        <v>132</v>
      </c>
      <c r="B302" s="14" t="s">
        <v>132</v>
      </c>
      <c r="C302" s="9" t="s">
        <v>205</v>
      </c>
      <c r="D302" s="13" t="s">
        <v>205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8.5" customHeight="1" x14ac:dyDescent="0.45">
      <c r="A303" s="3">
        <v>45944</v>
      </c>
      <c r="B303" s="14" t="s">
        <v>581</v>
      </c>
      <c r="C303" s="9" t="s">
        <v>563</v>
      </c>
      <c r="D303" s="13" t="s">
        <v>564</v>
      </c>
      <c r="E303" s="9">
        <v>23</v>
      </c>
      <c r="F303" s="9">
        <v>38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45952</v>
      </c>
      <c r="U303" s="11">
        <v>5000</v>
      </c>
      <c r="V303" s="10">
        <v>0</v>
      </c>
      <c r="W303" s="10">
        <v>5000</v>
      </c>
      <c r="X303" s="10">
        <v>5050</v>
      </c>
      <c r="Y303" s="10">
        <v>0</v>
      </c>
      <c r="Z303" s="9" t="s">
        <v>83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460</v>
      </c>
      <c r="AI303" s="1">
        <v>3</v>
      </c>
      <c r="AJ303" s="3">
        <v>45952</v>
      </c>
      <c r="AK303" s="3">
        <v>45949</v>
      </c>
      <c r="AL303" s="3">
        <v>45948</v>
      </c>
      <c r="AM303" s="3">
        <v>45947</v>
      </c>
      <c r="AN303" s="3">
        <v>0</v>
      </c>
      <c r="AO303" s="3">
        <v>45948</v>
      </c>
      <c r="AP303" s="3">
        <v>45947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8.5" customHeight="1" x14ac:dyDescent="0.45">
      <c r="A304" s="3" t="s">
        <v>132</v>
      </c>
      <c r="B304" s="14" t="s">
        <v>132</v>
      </c>
      <c r="C304" s="9" t="s">
        <v>210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121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113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1857.1712249999998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114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8.5" customHeight="1" x14ac:dyDescent="0.45">
      <c r="A306" s="3">
        <v>45944</v>
      </c>
      <c r="B306" s="14" t="s">
        <v>582</v>
      </c>
      <c r="C306" s="9" t="s">
        <v>570</v>
      </c>
      <c r="D306" s="13" t="s">
        <v>571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45975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3294</v>
      </c>
      <c r="AC306" s="8">
        <v>1665.3500000000004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45975</v>
      </c>
      <c r="AK306" s="3">
        <v>0</v>
      </c>
      <c r="AL306" s="3">
        <v>45966</v>
      </c>
      <c r="AM306" s="3">
        <v>45973</v>
      </c>
      <c r="AN306" s="3">
        <v>45974</v>
      </c>
      <c r="AO306" s="3">
        <v>45974</v>
      </c>
      <c r="AP306" s="3">
        <v>45970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134.39004422222223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572</v>
      </c>
      <c r="AA307" s="8">
        <v>4959.3500000000004</v>
      </c>
      <c r="AB307" s="8">
        <v>3294</v>
      </c>
      <c r="AC307" s="8">
        <v>1665.3500000000004</v>
      </c>
      <c r="AD307" s="8">
        <v>0</v>
      </c>
      <c r="AE307" s="8">
        <v>0</v>
      </c>
      <c r="AF307" s="8">
        <v>0</v>
      </c>
      <c r="AG307" s="1" t="s">
        <v>114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0</v>
      </c>
    </row>
    <row r="308" spans="1:56" ht="28.5" customHeight="1" x14ac:dyDescent="0.45">
      <c r="A308" s="3">
        <v>45944</v>
      </c>
      <c r="B308" s="14" t="s">
        <v>583</v>
      </c>
      <c r="C308" s="9" t="s">
        <v>570</v>
      </c>
      <c r="D308" s="13" t="s">
        <v>573</v>
      </c>
      <c r="E308" s="9">
        <v>23</v>
      </c>
      <c r="F308" s="9">
        <v>34</v>
      </c>
      <c r="G308" s="9" t="s">
        <v>574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575</v>
      </c>
      <c r="AA308" s="8">
        <v>4959.3500000000004</v>
      </c>
      <c r="AB308" s="8">
        <v>2255</v>
      </c>
      <c r="AC308" s="8">
        <v>2704.3500000000004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218.23503533333334</v>
      </c>
    </row>
    <row r="309" spans="1:56" ht="28.5" customHeight="1" x14ac:dyDescent="0.45">
      <c r="A309" s="3">
        <v>45944</v>
      </c>
      <c r="B309" s="14" t="s">
        <v>583</v>
      </c>
      <c r="C309" s="9" t="s">
        <v>570</v>
      </c>
      <c r="D309" s="13" t="s">
        <v>576</v>
      </c>
      <c r="E309" s="9">
        <v>23</v>
      </c>
      <c r="F309" s="9">
        <v>34</v>
      </c>
      <c r="G309" s="9" t="s">
        <v>574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3000</v>
      </c>
      <c r="V309" s="10">
        <v>0</v>
      </c>
      <c r="W309" s="10">
        <v>3000</v>
      </c>
      <c r="X309" s="10">
        <v>0</v>
      </c>
      <c r="Y309" s="10">
        <v>3150</v>
      </c>
      <c r="Z309" s="9" t="s">
        <v>575</v>
      </c>
      <c r="AA309" s="8">
        <v>2975.61</v>
      </c>
      <c r="AB309" s="8">
        <v>0</v>
      </c>
      <c r="AC309" s="8">
        <v>2975.61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240.12511453333335</v>
      </c>
    </row>
    <row r="310" spans="1:56" ht="28.5" customHeight="1" x14ac:dyDescent="0.45">
      <c r="A310" s="3">
        <v>45944</v>
      </c>
      <c r="B310" s="14" t="s">
        <v>583</v>
      </c>
      <c r="C310" s="9" t="s">
        <v>570</v>
      </c>
      <c r="D310" s="13" t="s">
        <v>577</v>
      </c>
      <c r="E310" s="9">
        <v>23</v>
      </c>
      <c r="F310" s="9">
        <v>34</v>
      </c>
      <c r="G310" s="9" t="s">
        <v>574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575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116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574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575</v>
      </c>
      <c r="AA311" s="8">
        <v>12894.310000000001</v>
      </c>
      <c r="AB311" s="8">
        <v>2255</v>
      </c>
      <c r="AC311" s="8">
        <v>10639.310000000001</v>
      </c>
      <c r="AD311" s="8">
        <v>0</v>
      </c>
      <c r="AE311" s="8">
        <v>0</v>
      </c>
      <c r="AF311" s="8" t="s">
        <v>58</v>
      </c>
      <c r="AG311" s="1" t="s">
        <v>113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0</v>
      </c>
    </row>
    <row r="312" spans="1:56" ht="28.5" customHeight="1" x14ac:dyDescent="0.45">
      <c r="A312" s="3">
        <v>45946</v>
      </c>
      <c r="B312" s="14" t="s">
        <v>597</v>
      </c>
      <c r="C312" s="9" t="s">
        <v>109</v>
      </c>
      <c r="D312" s="13" t="s">
        <v>59</v>
      </c>
      <c r="E312" s="9">
        <v>23</v>
      </c>
      <c r="F312" s="9">
        <v>40</v>
      </c>
      <c r="G312" s="9" t="s">
        <v>60</v>
      </c>
      <c r="H312" s="9" t="s">
        <v>66</v>
      </c>
      <c r="I312" s="9">
        <v>125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45955</v>
      </c>
      <c r="U312" s="11">
        <v>5000</v>
      </c>
      <c r="V312" s="10">
        <v>0</v>
      </c>
      <c r="W312" s="10">
        <v>5000</v>
      </c>
      <c r="X312" s="10">
        <v>0</v>
      </c>
      <c r="Y312" s="10">
        <v>0</v>
      </c>
      <c r="Z312" s="9" t="s">
        <v>459</v>
      </c>
      <c r="AA312" s="8">
        <v>5797.55</v>
      </c>
      <c r="AB312" s="8">
        <v>5797.55</v>
      </c>
      <c r="AC312" s="8">
        <v>0</v>
      </c>
      <c r="AD312" s="8">
        <v>5797.55</v>
      </c>
      <c r="AE312" s="8">
        <v>0</v>
      </c>
      <c r="AF312" s="8">
        <v>0</v>
      </c>
      <c r="AG312" s="1" t="s">
        <v>113</v>
      </c>
      <c r="AH312" s="1" t="s">
        <v>143</v>
      </c>
      <c r="AI312" s="1">
        <v>2</v>
      </c>
      <c r="AJ312" s="3">
        <v>45955</v>
      </c>
      <c r="AK312" s="3">
        <v>45953</v>
      </c>
      <c r="AL312" s="3">
        <v>0</v>
      </c>
      <c r="AM312" s="3">
        <v>0</v>
      </c>
      <c r="AN312" s="3">
        <v>0</v>
      </c>
      <c r="AO312" s="3">
        <v>45954</v>
      </c>
      <c r="AP312" s="3">
        <v>45950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140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461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459</v>
      </c>
      <c r="AA313" s="8">
        <v>5797.55</v>
      </c>
      <c r="AB313" s="8">
        <v>5797.55</v>
      </c>
      <c r="AC313" s="8">
        <v>0</v>
      </c>
      <c r="AD313" s="8">
        <v>5797.55</v>
      </c>
      <c r="AE313" s="8">
        <v>0</v>
      </c>
      <c r="AF313" s="8" t="s">
        <v>58</v>
      </c>
      <c r="AG313" s="1" t="s">
        <v>113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462</v>
      </c>
      <c r="BD313" s="56">
        <v>0</v>
      </c>
    </row>
    <row r="314" spans="1:56" ht="28.5" customHeight="1" x14ac:dyDescent="0.45">
      <c r="A314" s="3">
        <v>45601</v>
      </c>
      <c r="B314" s="14" t="s">
        <v>185</v>
      </c>
      <c r="C314" s="9" t="s">
        <v>92</v>
      </c>
      <c r="D314" s="13" t="s">
        <v>139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259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98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111</v>
      </c>
      <c r="BD314" s="56">
        <v>11092.935565123611</v>
      </c>
    </row>
    <row r="315" spans="1:56" ht="28.5" customHeight="1" x14ac:dyDescent="0.45">
      <c r="A315" s="3">
        <v>45601</v>
      </c>
      <c r="B315" s="14" t="s">
        <v>185</v>
      </c>
      <c r="C315" s="9" t="s">
        <v>92</v>
      </c>
      <c r="D315" s="13" t="s">
        <v>139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259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98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116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111</v>
      </c>
      <c r="BD315" s="56">
        <v>46559.511849046357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98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112</v>
      </c>
      <c r="BD316" s="56">
        <v>0</v>
      </c>
    </row>
    <row r="317" spans="1:56" ht="28.5" customHeight="1" x14ac:dyDescent="0.45">
      <c r="A317" s="3">
        <v>45923</v>
      </c>
      <c r="B317" s="14" t="s">
        <v>409</v>
      </c>
      <c r="C317" s="9" t="s">
        <v>375</v>
      </c>
      <c r="D317" s="13" t="s">
        <v>410</v>
      </c>
      <c r="E317" s="9">
        <v>24</v>
      </c>
      <c r="F317" s="9">
        <v>37</v>
      </c>
      <c r="G317" s="9" t="s">
        <v>60</v>
      </c>
      <c r="H317" s="9">
        <v>0</v>
      </c>
      <c r="I317" s="9">
        <v>120</v>
      </c>
      <c r="J317" s="9" t="s">
        <v>57</v>
      </c>
      <c r="K317" s="9">
        <v>5</v>
      </c>
      <c r="L317" s="9" t="s">
        <v>91</v>
      </c>
      <c r="M317" s="10">
        <v>25</v>
      </c>
      <c r="N317" s="9">
        <v>40</v>
      </c>
      <c r="O317" s="9">
        <v>55</v>
      </c>
      <c r="P317" s="10">
        <v>0</v>
      </c>
      <c r="Q317" s="10">
        <v>0</v>
      </c>
      <c r="R317" s="10">
        <v>0</v>
      </c>
      <c r="S317" s="9" t="s">
        <v>67</v>
      </c>
      <c r="T317" s="12">
        <v>45948</v>
      </c>
      <c r="U317" s="11">
        <v>5000</v>
      </c>
      <c r="V317" s="10">
        <v>5000</v>
      </c>
      <c r="W317" s="10">
        <v>0</v>
      </c>
      <c r="X317" s="10">
        <v>5300</v>
      </c>
      <c r="Y317" s="10">
        <v>0</v>
      </c>
      <c r="Z317" s="9" t="s">
        <v>411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>
        <v>45948</v>
      </c>
      <c r="AK317" s="3">
        <v>0</v>
      </c>
      <c r="AL317" s="3">
        <v>45938</v>
      </c>
      <c r="AM317" s="3">
        <v>45945</v>
      </c>
      <c r="AN317" s="3">
        <v>45946</v>
      </c>
      <c r="AO317" s="3">
        <v>45946</v>
      </c>
      <c r="AP317" s="3">
        <v>45943</v>
      </c>
      <c r="AQ317" s="3">
        <v>45947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412</v>
      </c>
      <c r="BD317" s="56">
        <v>0</v>
      </c>
    </row>
    <row r="318" spans="1:56" ht="28.5" customHeight="1" x14ac:dyDescent="0.45">
      <c r="A318" s="3">
        <v>45923</v>
      </c>
      <c r="B318" s="14" t="s">
        <v>409</v>
      </c>
      <c r="C318" s="9" t="s">
        <v>375</v>
      </c>
      <c r="D318" s="13" t="s">
        <v>59</v>
      </c>
      <c r="E318" s="9">
        <v>24</v>
      </c>
      <c r="F318" s="9">
        <v>37</v>
      </c>
      <c r="G318" s="9" t="s">
        <v>60</v>
      </c>
      <c r="H318" s="9">
        <v>0</v>
      </c>
      <c r="I318" s="9">
        <v>120</v>
      </c>
      <c r="J318" s="9" t="s">
        <v>57</v>
      </c>
      <c r="K318" s="9">
        <v>5</v>
      </c>
      <c r="L318" s="9" t="s">
        <v>91</v>
      </c>
      <c r="M318" s="10">
        <v>25</v>
      </c>
      <c r="N318" s="9">
        <v>40</v>
      </c>
      <c r="O318" s="9">
        <v>55</v>
      </c>
      <c r="P318" s="10">
        <v>0</v>
      </c>
      <c r="Q318" s="10">
        <v>0</v>
      </c>
      <c r="R318" s="10">
        <v>0</v>
      </c>
      <c r="S318" s="9" t="s">
        <v>67</v>
      </c>
      <c r="T318" s="12">
        <v>45948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411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264</v>
      </c>
      <c r="AI318" s="1">
        <v>2</v>
      </c>
      <c r="AJ318" s="3">
        <v>45948</v>
      </c>
      <c r="AK318" s="3">
        <v>0</v>
      </c>
      <c r="AL318" s="3">
        <v>0</v>
      </c>
      <c r="AM318" s="3">
        <v>0</v>
      </c>
      <c r="AN318" s="3">
        <v>0</v>
      </c>
      <c r="AO318" s="3">
        <v>45946</v>
      </c>
      <c r="AP318" s="3">
        <v>45943</v>
      </c>
      <c r="AQ318" s="3">
        <v>45947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412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24</v>
      </c>
      <c r="F319" s="9">
        <v>37</v>
      </c>
      <c r="G319" s="9">
        <v>0</v>
      </c>
      <c r="H319" s="9">
        <v>0</v>
      </c>
      <c r="I319" s="9">
        <v>120</v>
      </c>
      <c r="J319" s="9" t="s">
        <v>78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411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113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413</v>
      </c>
      <c r="BD319" s="56">
        <v>0</v>
      </c>
    </row>
    <row r="320" spans="1:56" ht="28.5" customHeight="1" x14ac:dyDescent="0.45">
      <c r="A320" s="3">
        <v>45945</v>
      </c>
      <c r="B320" s="14" t="s">
        <v>126</v>
      </c>
      <c r="C320" s="9" t="s">
        <v>584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493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147.67282111111109</v>
      </c>
    </row>
    <row r="321" spans="1:56" ht="28.5" customHeight="1" x14ac:dyDescent="0.45">
      <c r="A321" s="3">
        <v>45934</v>
      </c>
      <c r="B321" s="14" t="s">
        <v>525</v>
      </c>
      <c r="C321" s="9" t="s">
        <v>492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121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493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493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114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302</v>
      </c>
      <c r="BD322" s="56">
        <v>0</v>
      </c>
    </row>
    <row r="323" spans="1:56" ht="28.5" customHeight="1" x14ac:dyDescent="0.45">
      <c r="A323" s="3">
        <v>45939</v>
      </c>
      <c r="B323" s="14" t="s">
        <v>532</v>
      </c>
      <c r="C323" s="9" t="s">
        <v>526</v>
      </c>
      <c r="D323" s="13" t="s">
        <v>527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106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116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101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189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113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0</v>
      </c>
    </row>
    <row r="325" spans="1:56" ht="28.5" customHeight="1" x14ac:dyDescent="0.45">
      <c r="A325" s="3">
        <v>45933</v>
      </c>
      <c r="B325" s="14" t="s">
        <v>495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143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8.5" customHeight="1" x14ac:dyDescent="0.45">
      <c r="A326" s="3">
        <v>45933</v>
      </c>
      <c r="B326" s="14" t="s">
        <v>496</v>
      </c>
      <c r="C326" s="9" t="s">
        <v>107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108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114</v>
      </c>
      <c r="AH326" s="1" t="s">
        <v>143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140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116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45">
      <c r="A328" s="3" t="s">
        <v>132</v>
      </c>
      <c r="B328" s="14" t="s">
        <v>132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45950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45950</v>
      </c>
      <c r="AK328" s="3">
        <v>0</v>
      </c>
      <c r="AL328" s="3">
        <v>45941</v>
      </c>
      <c r="AM328" s="3">
        <v>45948</v>
      </c>
      <c r="AN328" s="3">
        <v>45949</v>
      </c>
      <c r="AO328" s="3">
        <v>45949</v>
      </c>
      <c r="AP328" s="3">
        <v>45945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0</v>
      </c>
    </row>
    <row r="329" spans="1:56" ht="28.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EF99-0002-4894-91F5-5E909C122CD6}">
  <sheetPr>
    <tabColor rgb="FFFFFF00"/>
  </sheetPr>
  <dimension ref="A1:BD227"/>
  <sheetViews>
    <sheetView topLeftCell="A5"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45946</v>
      </c>
      <c r="E3" s="94" t="s">
        <v>52</v>
      </c>
      <c r="F3" s="94"/>
      <c r="G3" s="95">
        <v>10.26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45923</v>
      </c>
      <c r="B8" s="14" t="s">
        <v>374</v>
      </c>
      <c r="C8" s="9" t="s">
        <v>375</v>
      </c>
      <c r="D8" s="13" t="s">
        <v>376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67</v>
      </c>
      <c r="T8" s="12">
        <v>45950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377</v>
      </c>
      <c r="C9" s="9" t="s">
        <v>375</v>
      </c>
      <c r="D9" s="13" t="s">
        <v>378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193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130</v>
      </c>
      <c r="AA13" s="8">
        <v>82423</v>
      </c>
      <c r="AB13" s="8">
        <v>82423</v>
      </c>
      <c r="AC13" s="8">
        <v>0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45920</v>
      </c>
      <c r="B14" s="14" t="s">
        <v>364</v>
      </c>
      <c r="C14" s="9" t="s">
        <v>133</v>
      </c>
      <c r="D14" s="13" t="s">
        <v>191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45952</v>
      </c>
      <c r="U14" s="11">
        <v>20000</v>
      </c>
      <c r="V14" s="10">
        <v>12631</v>
      </c>
      <c r="W14" s="10">
        <v>7369</v>
      </c>
      <c r="X14" s="10">
        <v>21131</v>
      </c>
      <c r="Y14" s="10">
        <v>0</v>
      </c>
      <c r="Z14" s="9" t="s">
        <v>165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45952</v>
      </c>
      <c r="AK14" s="3">
        <v>0</v>
      </c>
      <c r="AL14" s="3">
        <v>45943</v>
      </c>
      <c r="AM14" s="3">
        <v>45950</v>
      </c>
      <c r="AN14" s="3">
        <v>45951</v>
      </c>
      <c r="AO14" s="3">
        <v>45951</v>
      </c>
      <c r="AP14" s="3">
        <v>45947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 t="s">
        <v>132</v>
      </c>
      <c r="B15" s="14" t="s">
        <v>132</v>
      </c>
      <c r="C15" s="9" t="s">
        <v>196</v>
      </c>
      <c r="D15" s="13" t="s">
        <v>197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91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45961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165</v>
      </c>
      <c r="AA15" s="8">
        <v>18501.714330000003</v>
      </c>
      <c r="AB15" s="8">
        <v>2540</v>
      </c>
      <c r="AC15" s="8">
        <v>15961.714330000003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1159.175165120889</v>
      </c>
    </row>
    <row r="16" spans="1:56" ht="28.5" customHeight="1" x14ac:dyDescent="0.45">
      <c r="A16" s="3" t="s">
        <v>132</v>
      </c>
      <c r="B16" s="14" t="s">
        <v>132</v>
      </c>
      <c r="C16" s="9" t="s">
        <v>224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45961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165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>
        <v>45961</v>
      </c>
      <c r="AK16" s="3">
        <v>0</v>
      </c>
      <c r="AL16" s="3">
        <v>45952</v>
      </c>
      <c r="AM16" s="3">
        <v>45959</v>
      </c>
      <c r="AN16" s="3">
        <v>45960</v>
      </c>
      <c r="AO16" s="3">
        <v>45960</v>
      </c>
      <c r="AP16" s="3">
        <v>45956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2556.6217600000009</v>
      </c>
    </row>
    <row r="17" spans="1:56" ht="28.5" customHeight="1" x14ac:dyDescent="0.45">
      <c r="A17" s="3">
        <v>45946</v>
      </c>
      <c r="B17" s="14" t="s">
        <v>126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45965</v>
      </c>
      <c r="U17" s="11">
        <v>50000</v>
      </c>
      <c r="V17" s="10">
        <v>2563</v>
      </c>
      <c r="W17" s="10">
        <v>47437</v>
      </c>
      <c r="X17" s="10">
        <v>0</v>
      </c>
      <c r="Y17" s="10">
        <v>49808.85</v>
      </c>
      <c r="Z17" s="9" t="s">
        <v>165</v>
      </c>
      <c r="AA17" s="8">
        <v>41749.77807</v>
      </c>
      <c r="AB17" s="8">
        <v>0</v>
      </c>
      <c r="AC17" s="8">
        <v>41749.77807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45965</v>
      </c>
      <c r="AK17" s="3">
        <v>0</v>
      </c>
      <c r="AL17" s="3">
        <v>45956</v>
      </c>
      <c r="AM17" s="3">
        <v>45963</v>
      </c>
      <c r="AN17" s="3">
        <v>45964</v>
      </c>
      <c r="AO17" s="3">
        <v>45964</v>
      </c>
      <c r="AP17" s="3">
        <v>45960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3031.9616607280004</v>
      </c>
    </row>
    <row r="18" spans="1:56" ht="28.5" customHeight="1" x14ac:dyDescent="0.45">
      <c r="A18" s="3">
        <v>45946</v>
      </c>
      <c r="B18" s="14" t="s">
        <v>126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165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3834.93264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148262.49240000002</v>
      </c>
      <c r="AB19" s="8">
        <v>2540</v>
      </c>
      <c r="AC19" s="8">
        <v>145722.49240000002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300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359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300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361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538</v>
      </c>
      <c r="C22" s="9" t="s">
        <v>73</v>
      </c>
      <c r="D22" s="13" t="s">
        <v>539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540</v>
      </c>
      <c r="AG22" s="1" t="s">
        <v>115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115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45952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541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115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0</v>
      </c>
      <c r="W27" s="10">
        <v>5000</v>
      </c>
      <c r="X27" s="10">
        <v>5340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542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115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543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544</v>
      </c>
      <c r="AG29" s="1" t="s">
        <v>117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545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5250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10000</v>
      </c>
      <c r="V32" s="10">
        <v>0</v>
      </c>
      <c r="W32" s="10">
        <v>10000</v>
      </c>
      <c r="X32" s="10">
        <v>8540</v>
      </c>
      <c r="Y32" s="10">
        <v>1533</v>
      </c>
      <c r="Z32" s="9" t="s">
        <v>168</v>
      </c>
      <c r="AA32" s="8">
        <v>1434.87267</v>
      </c>
      <c r="AB32" s="8">
        <v>1434.87267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548</v>
      </c>
      <c r="AG35" s="1" t="s">
        <v>115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 t="s">
        <v>453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115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538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45958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549</v>
      </c>
      <c r="AG39" s="1" t="s">
        <v>113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549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 t="s">
        <v>453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552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45959</v>
      </c>
      <c r="U43" s="11">
        <v>20000</v>
      </c>
      <c r="V43" s="10">
        <v>20775</v>
      </c>
      <c r="W43" s="10">
        <v>0</v>
      </c>
      <c r="X43" s="10">
        <v>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553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11475</v>
      </c>
      <c r="AC45" s="8">
        <v>199122.75000000003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14998.810520000001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235432.37267000004</v>
      </c>
      <c r="AB46" s="8">
        <v>36309.622670000004</v>
      </c>
      <c r="AC46" s="8">
        <v>199122.75000000003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306</v>
      </c>
      <c r="C47" s="9" t="s">
        <v>136</v>
      </c>
      <c r="D47" s="13" t="s">
        <v>301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45953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45953</v>
      </c>
      <c r="AK49" s="3">
        <v>45949</v>
      </c>
      <c r="AL49" s="3">
        <v>45942</v>
      </c>
      <c r="AM49" s="3">
        <v>45950</v>
      </c>
      <c r="AN49" s="3">
        <v>45951</v>
      </c>
      <c r="AO49" s="3">
        <v>45952</v>
      </c>
      <c r="AP49" s="3">
        <v>45948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344</v>
      </c>
      <c r="C50" s="9" t="s">
        <v>246</v>
      </c>
      <c r="D50" s="13" t="s">
        <v>332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45947</v>
      </c>
      <c r="U50" s="11">
        <v>2500</v>
      </c>
      <c r="V50" s="10">
        <v>2500</v>
      </c>
      <c r="W50" s="10">
        <v>0</v>
      </c>
      <c r="X50" s="10">
        <v>2550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45947</v>
      </c>
      <c r="AK50" s="3">
        <v>45943</v>
      </c>
      <c r="AL50" s="3">
        <v>45936</v>
      </c>
      <c r="AM50" s="3">
        <v>45944</v>
      </c>
      <c r="AN50" s="3">
        <v>45945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45911</v>
      </c>
      <c r="B51" s="14" t="s">
        <v>316</v>
      </c>
      <c r="C51" s="9" t="s">
        <v>105</v>
      </c>
      <c r="D51" s="13" t="s">
        <v>317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45947</v>
      </c>
      <c r="U51" s="11">
        <v>8000</v>
      </c>
      <c r="V51" s="10">
        <v>8000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45909</v>
      </c>
      <c r="B52" s="14" t="s">
        <v>314</v>
      </c>
      <c r="C52" s="9" t="s">
        <v>105</v>
      </c>
      <c r="D52" s="13" t="s">
        <v>309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80</v>
      </c>
      <c r="AA52" s="8">
        <v>3310.89</v>
      </c>
      <c r="AB52" s="8">
        <v>3310.89</v>
      </c>
      <c r="AC52" s="8">
        <v>0</v>
      </c>
      <c r="AD52" s="8">
        <v>3310.89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131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45947</v>
      </c>
      <c r="U53" s="11">
        <v>2255</v>
      </c>
      <c r="V53" s="10">
        <v>2255</v>
      </c>
      <c r="W53" s="10">
        <v>0</v>
      </c>
      <c r="X53" s="10">
        <v>7625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956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2500</v>
      </c>
      <c r="V55" s="10">
        <v>1371</v>
      </c>
      <c r="W55" s="10">
        <v>1129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45892</v>
      </c>
      <c r="B56" s="14" t="s">
        <v>280</v>
      </c>
      <c r="C56" s="9" t="s">
        <v>79</v>
      </c>
      <c r="D56" s="13" t="s">
        <v>209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45960</v>
      </c>
      <c r="U56" s="11">
        <v>6000</v>
      </c>
      <c r="V56" s="10">
        <v>6000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45951</v>
      </c>
      <c r="U57" s="11">
        <v>5000</v>
      </c>
      <c r="V57" s="10">
        <v>4825</v>
      </c>
      <c r="W57" s="10">
        <v>175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45933</v>
      </c>
      <c r="B58" s="14" t="s">
        <v>505</v>
      </c>
      <c r="C58" s="9" t="s">
        <v>79</v>
      </c>
      <c r="D58" s="13" t="s">
        <v>481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45948</v>
      </c>
      <c r="U58" s="11">
        <v>3000</v>
      </c>
      <c r="V58" s="10">
        <v>0</v>
      </c>
      <c r="W58" s="10">
        <v>3000</v>
      </c>
      <c r="X58" s="10">
        <v>3100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45948</v>
      </c>
      <c r="AK58" s="3">
        <v>45944</v>
      </c>
      <c r="AL58" s="3">
        <v>45937</v>
      </c>
      <c r="AM58" s="3">
        <v>45945</v>
      </c>
      <c r="AN58" s="3">
        <v>45946</v>
      </c>
      <c r="AO58" s="3">
        <v>45947</v>
      </c>
      <c r="AP58" s="3">
        <v>45943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45891</v>
      </c>
      <c r="B59" s="14" t="s">
        <v>286</v>
      </c>
      <c r="C59" s="9" t="s">
        <v>79</v>
      </c>
      <c r="D59" s="13" t="s">
        <v>287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45948</v>
      </c>
      <c r="U59" s="11">
        <v>9000</v>
      </c>
      <c r="V59" s="10">
        <v>8447</v>
      </c>
      <c r="W59" s="10">
        <v>553</v>
      </c>
      <c r="X59" s="10">
        <v>9150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5</v>
      </c>
      <c r="AJ59" s="3">
        <v>45948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8447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45952</v>
      </c>
      <c r="U60" s="11">
        <v>2500</v>
      </c>
      <c r="V60" s="10">
        <v>0</v>
      </c>
      <c r="W60" s="10">
        <v>2500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45952</v>
      </c>
      <c r="AK60" s="3">
        <v>45948</v>
      </c>
      <c r="AL60" s="3">
        <v>45941</v>
      </c>
      <c r="AM60" s="3">
        <v>45949</v>
      </c>
      <c r="AN60" s="3">
        <v>45950</v>
      </c>
      <c r="AO60" s="3">
        <v>45951</v>
      </c>
      <c r="AP60" s="3">
        <v>45947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45923</v>
      </c>
      <c r="B61" s="14" t="s">
        <v>396</v>
      </c>
      <c r="C61" s="9" t="s">
        <v>79</v>
      </c>
      <c r="D61" s="13" t="s">
        <v>397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45953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131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45954</v>
      </c>
      <c r="U62" s="11">
        <v>7000</v>
      </c>
      <c r="V62" s="10">
        <v>6362</v>
      </c>
      <c r="W62" s="10">
        <v>638</v>
      </c>
      <c r="X62" s="10">
        <v>7000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45954</v>
      </c>
      <c r="AK62" s="3">
        <v>45950</v>
      </c>
      <c r="AL62" s="3">
        <v>45943</v>
      </c>
      <c r="AM62" s="3">
        <v>45951</v>
      </c>
      <c r="AN62" s="3">
        <v>45952</v>
      </c>
      <c r="AO62" s="3">
        <v>45953</v>
      </c>
      <c r="AP62" s="3">
        <v>45949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332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5050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45798</v>
      </c>
      <c r="B65" s="14" t="s">
        <v>239</v>
      </c>
      <c r="C65" s="9" t="s">
        <v>105</v>
      </c>
      <c r="D65" s="13" t="s">
        <v>478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13717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45909</v>
      </c>
      <c r="B67" s="14" t="s">
        <v>313</v>
      </c>
      <c r="C67" s="9" t="s">
        <v>79</v>
      </c>
      <c r="D67" s="13" t="s">
        <v>308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45960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4900</v>
      </c>
      <c r="W69" s="10">
        <v>100</v>
      </c>
      <c r="X69" s="10">
        <v>5385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332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45961</v>
      </c>
      <c r="U71" s="11">
        <v>2500</v>
      </c>
      <c r="V71" s="10">
        <v>1129</v>
      </c>
      <c r="W71" s="10">
        <v>1371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98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45961</v>
      </c>
      <c r="U72" s="11">
        <v>2500</v>
      </c>
      <c r="V72" s="10">
        <v>0</v>
      </c>
      <c r="W72" s="10">
        <v>2500</v>
      </c>
      <c r="X72" s="10">
        <v>2550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45961</v>
      </c>
      <c r="AK72" s="3">
        <v>45957</v>
      </c>
      <c r="AL72" s="3">
        <v>45950</v>
      </c>
      <c r="AM72" s="3">
        <v>45958</v>
      </c>
      <c r="AN72" s="3">
        <v>45959</v>
      </c>
      <c r="AO72" s="3">
        <v>45960</v>
      </c>
      <c r="AP72" s="3">
        <v>45956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45961</v>
      </c>
      <c r="U73" s="11">
        <v>5000</v>
      </c>
      <c r="V73" s="10">
        <v>0</v>
      </c>
      <c r="W73" s="10">
        <v>5000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45911</v>
      </c>
      <c r="B74" s="14" t="s">
        <v>318</v>
      </c>
      <c r="C74" s="9" t="s">
        <v>105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45909</v>
      </c>
      <c r="B75" s="14" t="s">
        <v>315</v>
      </c>
      <c r="C75" s="9" t="s">
        <v>105</v>
      </c>
      <c r="D75" s="13" t="s">
        <v>310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3478.5300000000007</v>
      </c>
      <c r="AB75" s="8">
        <v>3478.5300000000007</v>
      </c>
      <c r="AC75" s="8">
        <v>0</v>
      </c>
      <c r="AD75" s="8">
        <v>3478.5300000000007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 t="s">
        <v>132</v>
      </c>
      <c r="B78" s="14" t="s">
        <v>132</v>
      </c>
      <c r="C78" s="9" t="s">
        <v>136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45961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104775.00000000001</v>
      </c>
      <c r="AB78" s="8">
        <v>13650</v>
      </c>
      <c r="AC78" s="8">
        <v>91125.000000000015</v>
      </c>
      <c r="AD78" s="8">
        <v>0</v>
      </c>
      <c r="AE78" s="8">
        <v>104775.00000000001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6885</v>
      </c>
    </row>
    <row r="79" spans="1:56" ht="28.5" customHeight="1" x14ac:dyDescent="0.45">
      <c r="A79" s="3" t="s">
        <v>132</v>
      </c>
      <c r="B79" s="14" t="s">
        <v>132</v>
      </c>
      <c r="C79" s="9" t="s">
        <v>246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305000</v>
      </c>
      <c r="V79" s="10">
        <v>0</v>
      </c>
      <c r="W79" s="10">
        <v>305000</v>
      </c>
      <c r="X79" s="10">
        <v>0</v>
      </c>
      <c r="Y79" s="10">
        <v>320250</v>
      </c>
      <c r="Z79" s="9" t="s">
        <v>80</v>
      </c>
      <c r="AA79" s="8">
        <v>336607.14999999997</v>
      </c>
      <c r="AB79" s="8">
        <v>0</v>
      </c>
      <c r="AC79" s="8">
        <v>336607.14999999997</v>
      </c>
      <c r="AD79" s="8">
        <v>0</v>
      </c>
      <c r="AE79" s="8">
        <v>336607.14999999997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25432.540222222222</v>
      </c>
    </row>
    <row r="80" spans="1:56" ht="28.5" customHeight="1" x14ac:dyDescent="0.45">
      <c r="A80" s="3">
        <v>45891</v>
      </c>
      <c r="B80" s="14" t="s">
        <v>288</v>
      </c>
      <c r="C80" s="9" t="s">
        <v>79</v>
      </c>
      <c r="D80" s="13" t="s">
        <v>289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45962</v>
      </c>
      <c r="U80" s="11">
        <v>6000</v>
      </c>
      <c r="V80" s="10">
        <v>5500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5</v>
      </c>
      <c r="AJ80" s="3">
        <v>45962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8500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504</v>
      </c>
      <c r="C81" s="9" t="s">
        <v>79</v>
      </c>
      <c r="D81" s="13" t="s">
        <v>480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45972</v>
      </c>
      <c r="AK81" s="3">
        <v>45968</v>
      </c>
      <c r="AL81" s="3">
        <v>45961</v>
      </c>
      <c r="AM81" s="3">
        <v>45969</v>
      </c>
      <c r="AN81" s="3">
        <v>45970</v>
      </c>
      <c r="AO81" s="3">
        <v>45971</v>
      </c>
      <c r="AP81" s="3">
        <v>45967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392</v>
      </c>
      <c r="C82" s="9" t="s">
        <v>79</v>
      </c>
      <c r="D82" s="13" t="s">
        <v>393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394</v>
      </c>
      <c r="C83" s="9" t="s">
        <v>79</v>
      </c>
      <c r="D83" s="13" t="s">
        <v>395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80</v>
      </c>
      <c r="AA83" s="8">
        <v>6621.78</v>
      </c>
      <c r="AB83" s="8">
        <v>6621.78</v>
      </c>
      <c r="AC83" s="8">
        <v>0</v>
      </c>
      <c r="AD83" s="8">
        <v>6621.78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45941</v>
      </c>
      <c r="B84" s="14" t="s">
        <v>126</v>
      </c>
      <c r="C84" s="9" t="s">
        <v>105</v>
      </c>
      <c r="D84" s="13" t="s">
        <v>554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45975</v>
      </c>
      <c r="AK84" s="3">
        <v>45971</v>
      </c>
      <c r="AL84" s="3">
        <v>45964</v>
      </c>
      <c r="AM84" s="3">
        <v>45972</v>
      </c>
      <c r="AN84" s="3">
        <v>45973</v>
      </c>
      <c r="AO84" s="3">
        <v>45974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45896</v>
      </c>
      <c r="B85" s="14" t="s">
        <v>291</v>
      </c>
      <c r="C85" s="9" t="s">
        <v>79</v>
      </c>
      <c r="D85" s="13" t="s">
        <v>292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3194</v>
      </c>
      <c r="W85" s="10">
        <v>0</v>
      </c>
      <c r="X85" s="10">
        <v>8100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45975</v>
      </c>
      <c r="AK85" s="3">
        <v>45970</v>
      </c>
      <c r="AL85" s="3">
        <v>45963</v>
      </c>
      <c r="AM85" s="3">
        <v>45971</v>
      </c>
      <c r="AN85" s="3">
        <v>45972</v>
      </c>
      <c r="AO85" s="3">
        <v>45973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45933</v>
      </c>
      <c r="B86" s="14" t="s">
        <v>507</v>
      </c>
      <c r="C86" s="9" t="s">
        <v>105</v>
      </c>
      <c r="D86" s="13" t="s">
        <v>483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45896</v>
      </c>
      <c r="B87" s="14" t="s">
        <v>290</v>
      </c>
      <c r="C87" s="9" t="s">
        <v>79</v>
      </c>
      <c r="D87" s="13" t="s">
        <v>263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45919</v>
      </c>
      <c r="B88" s="14" t="s">
        <v>365</v>
      </c>
      <c r="C88" s="9" t="s">
        <v>136</v>
      </c>
      <c r="D88" s="13" t="s">
        <v>261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48</v>
      </c>
      <c r="V88" s="10">
        <v>0</v>
      </c>
      <c r="W88" s="10">
        <v>48</v>
      </c>
      <c r="X88" s="10">
        <v>11390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453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367</v>
      </c>
      <c r="C89" s="9" t="s">
        <v>136</v>
      </c>
      <c r="D89" s="13" t="s">
        <v>128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1933</v>
      </c>
      <c r="V89" s="10">
        <v>0</v>
      </c>
      <c r="W89" s="10">
        <v>1933</v>
      </c>
      <c r="X89" s="10">
        <v>33440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500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303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604</v>
      </c>
      <c r="V90" s="10">
        <v>0</v>
      </c>
      <c r="W90" s="10">
        <v>604</v>
      </c>
      <c r="X90" s="10">
        <v>16380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369</v>
      </c>
      <c r="C91" s="9" t="s">
        <v>136</v>
      </c>
      <c r="D91" s="13" t="s">
        <v>142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1174</v>
      </c>
      <c r="V91" s="10">
        <v>0</v>
      </c>
      <c r="W91" s="10">
        <v>1174</v>
      </c>
      <c r="X91" s="10">
        <v>21440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45933</v>
      </c>
      <c r="B92" s="14" t="s">
        <v>506</v>
      </c>
      <c r="C92" s="9" t="s">
        <v>79</v>
      </c>
      <c r="D92" s="13" t="s">
        <v>482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502</v>
      </c>
      <c r="C93" s="9" t="s">
        <v>105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503</v>
      </c>
      <c r="C94" s="9" t="s">
        <v>105</v>
      </c>
      <c r="D94" s="13" t="s">
        <v>479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508</v>
      </c>
      <c r="C95" s="9" t="s">
        <v>105</v>
      </c>
      <c r="D95" s="13" t="s">
        <v>484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4414.5199999999995</v>
      </c>
      <c r="AC95" s="8">
        <v>0</v>
      </c>
      <c r="AD95" s="8">
        <v>4414.5199999999995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45919</v>
      </c>
      <c r="B96" s="14" t="s">
        <v>367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366</v>
      </c>
      <c r="C97" s="9" t="s">
        <v>136</v>
      </c>
      <c r="D97" s="13" t="s">
        <v>349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394</v>
      </c>
      <c r="C98" s="9" t="s">
        <v>79</v>
      </c>
      <c r="D98" s="13" t="s">
        <v>395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19000</v>
      </c>
      <c r="V98" s="10">
        <v>0</v>
      </c>
      <c r="W98" s="10">
        <v>19000</v>
      </c>
      <c r="X98" s="10">
        <v>0</v>
      </c>
      <c r="Y98" s="10">
        <v>19950</v>
      </c>
      <c r="Z98" s="9" t="s">
        <v>80</v>
      </c>
      <c r="AA98" s="8">
        <v>20968.969999999998</v>
      </c>
      <c r="AB98" s="8">
        <v>20968.969999999998</v>
      </c>
      <c r="AC98" s="8">
        <v>0</v>
      </c>
      <c r="AD98" s="8">
        <v>20968.969999999998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45905</v>
      </c>
      <c r="B100" s="14" t="s">
        <v>307</v>
      </c>
      <c r="C100" s="9" t="s">
        <v>136</v>
      </c>
      <c r="D100" s="13" t="s">
        <v>229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243</v>
      </c>
      <c r="V100" s="10">
        <v>0</v>
      </c>
      <c r="W100" s="10">
        <v>243</v>
      </c>
      <c r="X100" s="10">
        <v>5950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299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45796</v>
      </c>
      <c r="B101" s="14" t="s">
        <v>233</v>
      </c>
      <c r="C101" s="9" t="s">
        <v>136</v>
      </c>
      <c r="D101" s="13" t="s">
        <v>231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302</v>
      </c>
      <c r="V101" s="10">
        <v>363</v>
      </c>
      <c r="W101" s="10">
        <v>0</v>
      </c>
      <c r="X101" s="10">
        <v>5300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45674</v>
      </c>
      <c r="B102" s="14" t="s">
        <v>215</v>
      </c>
      <c r="C102" s="9" t="s">
        <v>136</v>
      </c>
      <c r="D102" s="13" t="s">
        <v>214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45611</v>
      </c>
      <c r="B103" s="14" t="s">
        <v>187</v>
      </c>
      <c r="C103" s="9" t="s">
        <v>136</v>
      </c>
      <c r="D103" s="13" t="s">
        <v>186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45523</v>
      </c>
      <c r="B104" s="14" t="s">
        <v>174</v>
      </c>
      <c r="C104" s="9" t="s">
        <v>136</v>
      </c>
      <c r="D104" s="13" t="s">
        <v>172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312</v>
      </c>
      <c r="C105" s="9" t="s">
        <v>235</v>
      </c>
      <c r="D105" s="13" t="s">
        <v>236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312</v>
      </c>
      <c r="C106" s="9" t="s">
        <v>235</v>
      </c>
      <c r="D106" s="13" t="s">
        <v>277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236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277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4056</v>
      </c>
      <c r="W108" s="10">
        <v>0</v>
      </c>
      <c r="X108" s="10">
        <v>4404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45541</v>
      </c>
      <c r="B111" s="14" t="s">
        <v>176</v>
      </c>
      <c r="C111" s="9" t="s">
        <v>105</v>
      </c>
      <c r="D111" s="13" t="s">
        <v>177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211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45581</v>
      </c>
      <c r="B112" s="14" t="s">
        <v>180</v>
      </c>
      <c r="C112" s="9" t="s">
        <v>105</v>
      </c>
      <c r="D112" s="13" t="s">
        <v>181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80</v>
      </c>
      <c r="AA113" s="8">
        <v>562448.50648250012</v>
      </c>
      <c r="AB113" s="8">
        <v>91129.956482499998</v>
      </c>
      <c r="AC113" s="8">
        <v>471318.55</v>
      </c>
      <c r="AD113" s="8">
        <v>64236.3964825</v>
      </c>
      <c r="AE113" s="8">
        <v>498212.11000000004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932</v>
      </c>
      <c r="E114" s="9">
        <v>20</v>
      </c>
      <c r="F114" s="9">
        <v>38</v>
      </c>
      <c r="G114" s="9" t="s">
        <v>60</v>
      </c>
      <c r="H114" s="9">
        <v>0</v>
      </c>
      <c r="I114" s="9">
        <v>82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45954</v>
      </c>
      <c r="U114" s="11">
        <v>2500</v>
      </c>
      <c r="V114" s="10">
        <v>2500</v>
      </c>
      <c r="W114" s="10">
        <v>0</v>
      </c>
      <c r="X114" s="10">
        <v>2550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45954</v>
      </c>
      <c r="AK114" s="3">
        <v>0</v>
      </c>
      <c r="AL114" s="3">
        <v>45945</v>
      </c>
      <c r="AM114" s="3">
        <v>45952</v>
      </c>
      <c r="AN114" s="3">
        <v>45953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45958</v>
      </c>
      <c r="U115" s="11">
        <v>5000</v>
      </c>
      <c r="V115" s="10">
        <v>5000</v>
      </c>
      <c r="W115" s="10">
        <v>0</v>
      </c>
      <c r="X115" s="10">
        <v>5373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74</v>
      </c>
      <c r="AI115" s="1">
        <v>2</v>
      </c>
      <c r="AJ115" s="3">
        <v>45958</v>
      </c>
      <c r="AK115" s="3">
        <v>0</v>
      </c>
      <c r="AL115" s="3">
        <v>45949</v>
      </c>
      <c r="AM115" s="3">
        <v>45956</v>
      </c>
      <c r="AN115" s="3">
        <v>45957</v>
      </c>
      <c r="AO115" s="3">
        <v>45957</v>
      </c>
      <c r="AP115" s="3">
        <v>45953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 t="s">
        <v>337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45947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45947</v>
      </c>
      <c r="AK116" s="3">
        <v>0</v>
      </c>
      <c r="AL116" s="3">
        <v>45938</v>
      </c>
      <c r="AM116" s="3">
        <v>45945</v>
      </c>
      <c r="AN116" s="3">
        <v>45946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333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45947</v>
      </c>
      <c r="U117" s="11">
        <v>5000</v>
      </c>
      <c r="V117" s="10">
        <v>5100</v>
      </c>
      <c r="W117" s="10">
        <v>0</v>
      </c>
      <c r="X117" s="10">
        <v>5100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45947</v>
      </c>
      <c r="AK117" s="3">
        <v>0</v>
      </c>
      <c r="AL117" s="3">
        <v>45938</v>
      </c>
      <c r="AM117" s="3">
        <v>45945</v>
      </c>
      <c r="AN117" s="3">
        <v>45946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334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4200</v>
      </c>
      <c r="W118" s="10">
        <v>800</v>
      </c>
      <c r="X118" s="10">
        <v>5200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45950</v>
      </c>
      <c r="U119" s="11">
        <v>2500</v>
      </c>
      <c r="V119" s="10">
        <v>2359</v>
      </c>
      <c r="W119" s="10">
        <v>141</v>
      </c>
      <c r="X119" s="10">
        <v>2600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45950</v>
      </c>
      <c r="AK119" s="3">
        <v>0</v>
      </c>
      <c r="AL119" s="3">
        <v>45941</v>
      </c>
      <c r="AM119" s="3">
        <v>45948</v>
      </c>
      <c r="AN119" s="3">
        <v>45949</v>
      </c>
      <c r="AO119" s="3">
        <v>45949</v>
      </c>
      <c r="AP119" s="3">
        <v>45945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45951</v>
      </c>
      <c r="U120" s="11">
        <v>10000</v>
      </c>
      <c r="V120" s="10">
        <v>10200</v>
      </c>
      <c r="W120" s="10">
        <v>0</v>
      </c>
      <c r="X120" s="10">
        <v>10200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45951</v>
      </c>
      <c r="AK120" s="3">
        <v>0</v>
      </c>
      <c r="AL120" s="3">
        <v>45942</v>
      </c>
      <c r="AM120" s="3">
        <v>45949</v>
      </c>
      <c r="AN120" s="3">
        <v>45950</v>
      </c>
      <c r="AO120" s="3">
        <v>45950</v>
      </c>
      <c r="AP120" s="3">
        <v>45946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45947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74</v>
      </c>
      <c r="AI121" s="1">
        <v>2</v>
      </c>
      <c r="AJ121" s="3">
        <v>45947</v>
      </c>
      <c r="AK121" s="3">
        <v>0</v>
      </c>
      <c r="AL121" s="3">
        <v>45938</v>
      </c>
      <c r="AM121" s="3">
        <v>45945</v>
      </c>
      <c r="AN121" s="3">
        <v>45946</v>
      </c>
      <c r="AO121" s="3">
        <v>45946</v>
      </c>
      <c r="AP121" s="3">
        <v>45942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45950</v>
      </c>
      <c r="U122" s="11">
        <v>5000</v>
      </c>
      <c r="V122" s="10">
        <v>0</v>
      </c>
      <c r="W122" s="10">
        <v>5000</v>
      </c>
      <c r="X122" s="10">
        <v>5110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45950</v>
      </c>
      <c r="AK122" s="3">
        <v>0</v>
      </c>
      <c r="AL122" s="3">
        <v>45941</v>
      </c>
      <c r="AM122" s="3">
        <v>45948</v>
      </c>
      <c r="AN122" s="3">
        <v>45949</v>
      </c>
      <c r="AO122" s="3">
        <v>45949</v>
      </c>
      <c r="AP122" s="3">
        <v>45945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339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2500</v>
      </c>
      <c r="V123" s="10">
        <v>2500</v>
      </c>
      <c r="W123" s="10">
        <v>0</v>
      </c>
      <c r="X123" s="10">
        <v>2550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45958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45958</v>
      </c>
      <c r="AK124" s="3">
        <v>0</v>
      </c>
      <c r="AL124" s="3">
        <v>45949</v>
      </c>
      <c r="AM124" s="3">
        <v>45956</v>
      </c>
      <c r="AN124" s="3">
        <v>45957</v>
      </c>
      <c r="AO124" s="3">
        <v>45957</v>
      </c>
      <c r="AP124" s="3">
        <v>45953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45951</v>
      </c>
      <c r="U125" s="11">
        <v>7500</v>
      </c>
      <c r="V125" s="10">
        <v>0</v>
      </c>
      <c r="W125" s="10">
        <v>7500</v>
      </c>
      <c r="X125" s="10">
        <v>7600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45951</v>
      </c>
      <c r="AK125" s="3">
        <v>0</v>
      </c>
      <c r="AL125" s="3">
        <v>45942</v>
      </c>
      <c r="AM125" s="3">
        <v>45949</v>
      </c>
      <c r="AN125" s="3">
        <v>45950</v>
      </c>
      <c r="AO125" s="3">
        <v>45950</v>
      </c>
      <c r="AP125" s="3">
        <v>45946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45951</v>
      </c>
      <c r="AK126" s="3">
        <v>0</v>
      </c>
      <c r="AL126" s="3">
        <v>45942</v>
      </c>
      <c r="AM126" s="3">
        <v>45949</v>
      </c>
      <c r="AN126" s="3">
        <v>45950</v>
      </c>
      <c r="AO126" s="3">
        <v>45950</v>
      </c>
      <c r="AP126" s="3">
        <v>45946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45947</v>
      </c>
      <c r="U127" s="11">
        <v>5000</v>
      </c>
      <c r="V127" s="10">
        <v>5000</v>
      </c>
      <c r="W127" s="10">
        <v>0</v>
      </c>
      <c r="X127" s="10">
        <v>5165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45947</v>
      </c>
      <c r="AK127" s="3">
        <v>0</v>
      </c>
      <c r="AL127" s="3">
        <v>45938</v>
      </c>
      <c r="AM127" s="3">
        <v>45945</v>
      </c>
      <c r="AN127" s="3">
        <v>45946</v>
      </c>
      <c r="AO127" s="3">
        <v>45946</v>
      </c>
      <c r="AP127" s="3">
        <v>45942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2300</v>
      </c>
      <c r="V128" s="10">
        <v>2300</v>
      </c>
      <c r="W128" s="10">
        <v>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336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10000</v>
      </c>
      <c r="V129" s="10">
        <v>10000</v>
      </c>
      <c r="W129" s="10">
        <v>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21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45952</v>
      </c>
      <c r="U130" s="11">
        <v>2500</v>
      </c>
      <c r="V130" s="10">
        <v>2500</v>
      </c>
      <c r="W130" s="10">
        <v>0</v>
      </c>
      <c r="X130" s="10">
        <v>2687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45952</v>
      </c>
      <c r="AK130" s="3">
        <v>0</v>
      </c>
      <c r="AL130" s="3">
        <v>45943</v>
      </c>
      <c r="AM130" s="3">
        <v>45950</v>
      </c>
      <c r="AN130" s="3">
        <v>45951</v>
      </c>
      <c r="AO130" s="3">
        <v>45951</v>
      </c>
      <c r="AP130" s="3">
        <v>45947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45950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45950</v>
      </c>
      <c r="AK131" s="3">
        <v>0</v>
      </c>
      <c r="AL131" s="3">
        <v>45941</v>
      </c>
      <c r="AM131" s="3">
        <v>45948</v>
      </c>
      <c r="AN131" s="3">
        <v>45949</v>
      </c>
      <c r="AO131" s="3">
        <v>45949</v>
      </c>
      <c r="AP131" s="3">
        <v>45945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428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247</v>
      </c>
      <c r="AA132" s="8">
        <v>2828.9250000000002</v>
      </c>
      <c r="AB132" s="8">
        <v>2828.9250000000002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428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45959</v>
      </c>
      <c r="AK133" s="3">
        <v>0</v>
      </c>
      <c r="AL133" s="3">
        <v>45950</v>
      </c>
      <c r="AM133" s="3">
        <v>45957</v>
      </c>
      <c r="AN133" s="3">
        <v>45958</v>
      </c>
      <c r="AO133" s="3">
        <v>45958</v>
      </c>
      <c r="AP133" s="3">
        <v>45954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341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45954</v>
      </c>
      <c r="U134" s="11">
        <v>5000</v>
      </c>
      <c r="V134" s="10">
        <v>0</v>
      </c>
      <c r="W134" s="10">
        <v>5000</v>
      </c>
      <c r="X134" s="10">
        <v>5140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45954</v>
      </c>
      <c r="AK134" s="3">
        <v>0</v>
      </c>
      <c r="AL134" s="3">
        <v>45945</v>
      </c>
      <c r="AM134" s="3">
        <v>45952</v>
      </c>
      <c r="AN134" s="3">
        <v>45953</v>
      </c>
      <c r="AO134" s="3">
        <v>45953</v>
      </c>
      <c r="AP134" s="3">
        <v>45949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45950</v>
      </c>
      <c r="U135" s="11">
        <v>5000</v>
      </c>
      <c r="V135" s="10">
        <v>5100</v>
      </c>
      <c r="W135" s="10">
        <v>0</v>
      </c>
      <c r="X135" s="10">
        <v>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45950</v>
      </c>
      <c r="AK135" s="3">
        <v>0</v>
      </c>
      <c r="AL135" s="3">
        <v>45941</v>
      </c>
      <c r="AM135" s="3">
        <v>45948</v>
      </c>
      <c r="AN135" s="3">
        <v>45949</v>
      </c>
      <c r="AO135" s="3">
        <v>45949</v>
      </c>
      <c r="AP135" s="3">
        <v>45945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7500</v>
      </c>
      <c r="V136" s="10">
        <v>0</v>
      </c>
      <c r="W136" s="10">
        <v>7500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342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247</v>
      </c>
      <c r="AA137" s="8">
        <v>2828.9250000000002</v>
      </c>
      <c r="AB137" s="8">
        <v>2828.9250000000002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5000</v>
      </c>
      <c r="V138" s="10">
        <v>5000</v>
      </c>
      <c r="W138" s="10">
        <v>0</v>
      </c>
      <c r="X138" s="10">
        <v>5165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45957</v>
      </c>
      <c r="U141" s="11">
        <v>5000</v>
      </c>
      <c r="V141" s="10">
        <v>0</v>
      </c>
      <c r="W141" s="10">
        <v>5000</v>
      </c>
      <c r="X141" s="10">
        <v>5100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45957</v>
      </c>
      <c r="AK141" s="3">
        <v>0</v>
      </c>
      <c r="AL141" s="3">
        <v>45948</v>
      </c>
      <c r="AM141" s="3">
        <v>45955</v>
      </c>
      <c r="AN141" s="3">
        <v>45956</v>
      </c>
      <c r="AO141" s="3">
        <v>45956</v>
      </c>
      <c r="AP141" s="3">
        <v>45952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5000</v>
      </c>
      <c r="V142" s="10">
        <v>0</v>
      </c>
      <c r="W142" s="10">
        <v>5000</v>
      </c>
      <c r="X142" s="10">
        <v>5100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10000</v>
      </c>
      <c r="V143" s="10">
        <v>0</v>
      </c>
      <c r="W143" s="10">
        <v>10000</v>
      </c>
      <c r="X143" s="10">
        <v>10200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45958</v>
      </c>
      <c r="U144" s="11">
        <v>5000</v>
      </c>
      <c r="V144" s="10">
        <v>0</v>
      </c>
      <c r="W144" s="10">
        <v>5000</v>
      </c>
      <c r="X144" s="10">
        <v>5597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>
        <v>21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45958</v>
      </c>
      <c r="U145" s="11">
        <v>2500</v>
      </c>
      <c r="V145" s="10">
        <v>2207</v>
      </c>
      <c r="W145" s="10">
        <v>293</v>
      </c>
      <c r="X145" s="10">
        <v>2686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45958</v>
      </c>
      <c r="AK145" s="3">
        <v>0</v>
      </c>
      <c r="AL145" s="3">
        <v>45949</v>
      </c>
      <c r="AM145" s="3">
        <v>45956</v>
      </c>
      <c r="AN145" s="3">
        <v>45957</v>
      </c>
      <c r="AO145" s="3">
        <v>45957</v>
      </c>
      <c r="AP145" s="3">
        <v>45953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45960</v>
      </c>
      <c r="U146" s="11">
        <v>5000</v>
      </c>
      <c r="V146" s="10">
        <v>5000</v>
      </c>
      <c r="W146" s="10">
        <v>0</v>
      </c>
      <c r="X146" s="10">
        <v>5100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45960</v>
      </c>
      <c r="AK146" s="3">
        <v>0</v>
      </c>
      <c r="AL146" s="3">
        <v>45951</v>
      </c>
      <c r="AM146" s="3">
        <v>45958</v>
      </c>
      <c r="AN146" s="3">
        <v>45959</v>
      </c>
      <c r="AO146" s="3">
        <v>45959</v>
      </c>
      <c r="AP146" s="3">
        <v>45955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959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45954</v>
      </c>
      <c r="AK147" s="3">
        <v>0</v>
      </c>
      <c r="AL147" s="3">
        <v>45945</v>
      </c>
      <c r="AM147" s="3">
        <v>45952</v>
      </c>
      <c r="AN147" s="3">
        <v>45953</v>
      </c>
      <c r="AO147" s="3">
        <v>45953</v>
      </c>
      <c r="AP147" s="3">
        <v>45949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45959</v>
      </c>
      <c r="AK148" s="3">
        <v>0</v>
      </c>
      <c r="AL148" s="3">
        <v>45950</v>
      </c>
      <c r="AM148" s="3">
        <v>45957</v>
      </c>
      <c r="AN148" s="3">
        <v>45958</v>
      </c>
      <c r="AO148" s="3">
        <v>45958</v>
      </c>
      <c r="AP148" s="3">
        <v>45954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5110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2500</v>
      </c>
      <c r="V151" s="10">
        <v>0</v>
      </c>
      <c r="W151" s="10">
        <v>2500</v>
      </c>
      <c r="X151" s="10">
        <v>2521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342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340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428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10000</v>
      </c>
      <c r="V155" s="10">
        <v>0</v>
      </c>
      <c r="W155" s="10">
        <v>10000</v>
      </c>
      <c r="X155" s="10">
        <v>10300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45960</v>
      </c>
      <c r="U156" s="11">
        <v>10000</v>
      </c>
      <c r="V156" s="10">
        <v>0</v>
      </c>
      <c r="W156" s="10">
        <v>10000</v>
      </c>
      <c r="X156" s="10">
        <v>10300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45960</v>
      </c>
      <c r="AK156" s="3">
        <v>0</v>
      </c>
      <c r="AL156" s="3">
        <v>45951</v>
      </c>
      <c r="AM156" s="3">
        <v>45958</v>
      </c>
      <c r="AN156" s="3">
        <v>45959</v>
      </c>
      <c r="AO156" s="3">
        <v>45959</v>
      </c>
      <c r="AP156" s="3">
        <v>45955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45960</v>
      </c>
      <c r="U157" s="11">
        <v>5000</v>
      </c>
      <c r="V157" s="10">
        <v>0</v>
      </c>
      <c r="W157" s="10">
        <v>5000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74</v>
      </c>
      <c r="AI157" s="1">
        <v>2</v>
      </c>
      <c r="AJ157" s="3">
        <v>45960</v>
      </c>
      <c r="AK157" s="3">
        <v>0</v>
      </c>
      <c r="AL157" s="3">
        <v>45951</v>
      </c>
      <c r="AM157" s="3">
        <v>45958</v>
      </c>
      <c r="AN157" s="3">
        <v>45959</v>
      </c>
      <c r="AO157" s="3">
        <v>45959</v>
      </c>
      <c r="AP157" s="3">
        <v>45955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337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45961</v>
      </c>
      <c r="AK158" s="3">
        <v>0</v>
      </c>
      <c r="AL158" s="3">
        <v>45952</v>
      </c>
      <c r="AM158" s="3">
        <v>45959</v>
      </c>
      <c r="AN158" s="3">
        <v>45960</v>
      </c>
      <c r="AO158" s="3">
        <v>45960</v>
      </c>
      <c r="AP158" s="3">
        <v>45956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11315.7</v>
      </c>
      <c r="AB159" s="8">
        <v>11315.7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45961</v>
      </c>
      <c r="AK159" s="3">
        <v>0</v>
      </c>
      <c r="AL159" s="3">
        <v>45952</v>
      </c>
      <c r="AM159" s="3">
        <v>45959</v>
      </c>
      <c r="AN159" s="3">
        <v>45960</v>
      </c>
      <c r="AO159" s="3">
        <v>45960</v>
      </c>
      <c r="AP159" s="3">
        <v>45956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7500</v>
      </c>
      <c r="V160" s="10">
        <v>0</v>
      </c>
      <c r="W160" s="10">
        <v>7500</v>
      </c>
      <c r="X160" s="10">
        <v>7600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5000</v>
      </c>
      <c r="V162" s="10">
        <v>0</v>
      </c>
      <c r="W162" s="10">
        <v>5000</v>
      </c>
      <c r="X162" s="10">
        <v>5100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2026</v>
      </c>
      <c r="W163" s="10">
        <v>474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 t="s">
        <v>132</v>
      </c>
      <c r="B164" s="14" t="s">
        <v>132</v>
      </c>
      <c r="C164" s="9" t="s">
        <v>246</v>
      </c>
      <c r="D164" s="13" t="s">
        <v>61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 t="s">
        <v>63</v>
      </c>
      <c r="U164" s="11">
        <v>1267500</v>
      </c>
      <c r="V164" s="10">
        <v>0</v>
      </c>
      <c r="W164" s="10">
        <v>1267500</v>
      </c>
      <c r="X164" s="10">
        <v>0</v>
      </c>
      <c r="Y164" s="10">
        <v>1330875</v>
      </c>
      <c r="Z164" s="9" t="s">
        <v>247</v>
      </c>
      <c r="AA164" s="8">
        <v>1434264.9750000001</v>
      </c>
      <c r="AB164" s="8">
        <v>56615</v>
      </c>
      <c r="AC164" s="8">
        <v>1377649.9750000001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108528.20358611112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82</v>
      </c>
      <c r="J165" s="9" t="s">
        <v>78</v>
      </c>
      <c r="K165" s="9">
        <v>2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247</v>
      </c>
      <c r="AA165" s="8">
        <v>1496221.925</v>
      </c>
      <c r="AB165" s="8">
        <v>118571.95000000001</v>
      </c>
      <c r="AC165" s="8">
        <v>1377649.9750000001</v>
      </c>
      <c r="AD165" s="8">
        <v>0</v>
      </c>
      <c r="AE165" s="8">
        <v>0</v>
      </c>
      <c r="AF165" s="8" t="s">
        <v>58</v>
      </c>
      <c r="AG165" s="1" t="s">
        <v>113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249</v>
      </c>
      <c r="BD165" s="56">
        <v>0</v>
      </c>
    </row>
    <row r="166" spans="1:56" ht="28.5" customHeight="1" x14ac:dyDescent="0.45">
      <c r="A166" s="3">
        <v>45919</v>
      </c>
      <c r="B166" s="14" t="s">
        <v>371</v>
      </c>
      <c r="C166" s="9" t="s">
        <v>136</v>
      </c>
      <c r="D166" s="13" t="s">
        <v>281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188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 t="s">
        <v>63</v>
      </c>
      <c r="U166" s="11">
        <v>208</v>
      </c>
      <c r="V166" s="10">
        <v>0</v>
      </c>
      <c r="W166" s="10">
        <v>208</v>
      </c>
      <c r="X166" s="10">
        <v>21632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202</v>
      </c>
      <c r="AG166" s="1" t="s">
        <v>114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347</v>
      </c>
      <c r="AZ166" s="2">
        <v>0</v>
      </c>
      <c r="BA166" s="2">
        <v>0</v>
      </c>
      <c r="BB166" s="2">
        <v>0</v>
      </c>
      <c r="BC166" s="1" t="s">
        <v>101</v>
      </c>
      <c r="BD166" s="56">
        <v>0</v>
      </c>
    </row>
    <row r="167" spans="1:56" ht="28.5" customHeight="1" x14ac:dyDescent="0.45">
      <c r="A167" s="3">
        <v>45919</v>
      </c>
      <c r="B167" s="14" t="s">
        <v>372</v>
      </c>
      <c r="C167" s="9" t="s">
        <v>136</v>
      </c>
      <c r="D167" s="13" t="s">
        <v>350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188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45952</v>
      </c>
      <c r="U167" s="11">
        <v>6826</v>
      </c>
      <c r="V167" s="10">
        <v>6826</v>
      </c>
      <c r="W167" s="10">
        <v>0</v>
      </c>
      <c r="X167" s="10">
        <v>27997</v>
      </c>
      <c r="Y167" s="10">
        <v>0</v>
      </c>
      <c r="Z167" s="9" t="s">
        <v>81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202</v>
      </c>
      <c r="AG167" s="1" t="s">
        <v>114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351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8.5" customHeight="1" x14ac:dyDescent="0.45">
      <c r="A168" s="3">
        <v>45919</v>
      </c>
      <c r="B168" s="14" t="s">
        <v>373</v>
      </c>
      <c r="C168" s="9" t="s">
        <v>136</v>
      </c>
      <c r="D168" s="13" t="s">
        <v>244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1374</v>
      </c>
      <c r="V168" s="10">
        <v>0</v>
      </c>
      <c r="W168" s="10">
        <v>1374</v>
      </c>
      <c r="X168" s="10">
        <v>27689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352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45941</v>
      </c>
      <c r="B169" s="14" t="s">
        <v>555</v>
      </c>
      <c r="C169" s="9" t="s">
        <v>73</v>
      </c>
      <c r="D169" s="13" t="s">
        <v>556</v>
      </c>
      <c r="E169" s="9">
        <v>20</v>
      </c>
      <c r="F169" s="9">
        <v>32</v>
      </c>
      <c r="G169" s="9" t="s">
        <v>60</v>
      </c>
      <c r="H169" s="9">
        <v>0</v>
      </c>
      <c r="I169" s="9">
        <v>72</v>
      </c>
      <c r="J169" s="9" t="s">
        <v>57</v>
      </c>
      <c r="K169" s="9">
        <v>5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300</v>
      </c>
      <c r="T169" s="12">
        <v>45954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4679.9500000000007</v>
      </c>
      <c r="AB169" s="8">
        <v>4679.9500000000007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45941</v>
      </c>
      <c r="B170" s="14" t="s">
        <v>555</v>
      </c>
      <c r="C170" s="9" t="s">
        <v>73</v>
      </c>
      <c r="D170" s="13" t="s">
        <v>557</v>
      </c>
      <c r="E170" s="9">
        <v>20</v>
      </c>
      <c r="F170" s="9">
        <v>32</v>
      </c>
      <c r="G170" s="9" t="s">
        <v>60</v>
      </c>
      <c r="H170" s="9">
        <v>0</v>
      </c>
      <c r="I170" s="9">
        <v>72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300</v>
      </c>
      <c r="T170" s="12">
        <v>45954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9359.9000000000015</v>
      </c>
      <c r="AB170" s="8">
        <v>9359.9000000000015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45945</v>
      </c>
      <c r="B171" s="14" t="s">
        <v>579</v>
      </c>
      <c r="C171" s="9" t="s">
        <v>565</v>
      </c>
      <c r="D171" s="13" t="s">
        <v>566</v>
      </c>
      <c r="E171" s="9">
        <v>20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90</v>
      </c>
      <c r="M171" s="10">
        <v>21</v>
      </c>
      <c r="N171" s="9">
        <v>35</v>
      </c>
      <c r="O171" s="9">
        <v>40</v>
      </c>
      <c r="P171" s="10">
        <v>66.566701963103981</v>
      </c>
      <c r="Q171" s="10">
        <v>0</v>
      </c>
      <c r="R171" s="10">
        <v>66.566701963103981</v>
      </c>
      <c r="S171" s="9" t="s">
        <v>71</v>
      </c>
      <c r="T171" s="12">
        <v>45951</v>
      </c>
      <c r="U171" s="11">
        <v>4000</v>
      </c>
      <c r="V171" s="10">
        <v>329</v>
      </c>
      <c r="W171" s="10">
        <v>3671</v>
      </c>
      <c r="X171" s="10">
        <v>0</v>
      </c>
      <c r="Y171" s="10">
        <v>3854.55</v>
      </c>
      <c r="Z171" s="9" t="s">
        <v>81</v>
      </c>
      <c r="AA171" s="8">
        <v>3436.0192900000002</v>
      </c>
      <c r="AB171" s="8">
        <v>3436.0192900000002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72</v>
      </c>
      <c r="AI171" s="1">
        <v>3</v>
      </c>
      <c r="AJ171" s="3">
        <v>45951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45946</v>
      </c>
      <c r="AQ171" s="3">
        <v>45950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11783</v>
      </c>
      <c r="AC172" s="8">
        <v>292064.5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22326.708444444444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321323.36929</v>
      </c>
      <c r="AB173" s="8">
        <v>29258.869290000002</v>
      </c>
      <c r="AC173" s="8">
        <v>292064.5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45945</v>
      </c>
      <c r="B174" s="14" t="s">
        <v>580</v>
      </c>
      <c r="C174" s="9" t="s">
        <v>196</v>
      </c>
      <c r="D174" s="13" t="s">
        <v>567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91</v>
      </c>
      <c r="M174" s="10">
        <v>22</v>
      </c>
      <c r="N174" s="9">
        <v>36</v>
      </c>
      <c r="O174" s="9">
        <v>40</v>
      </c>
      <c r="P174" s="10">
        <v>390.78734745599991</v>
      </c>
      <c r="Q174" s="10">
        <v>0</v>
      </c>
      <c r="R174" s="10">
        <v>390.78734745599991</v>
      </c>
      <c r="S174" s="9" t="s">
        <v>67</v>
      </c>
      <c r="T174" s="12">
        <v>45953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127</v>
      </c>
      <c r="AA174" s="8">
        <v>19837.400000000001</v>
      </c>
      <c r="AB174" s="8">
        <v>19837.400000000001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72</v>
      </c>
      <c r="AI174" s="1">
        <v>3</v>
      </c>
      <c r="AJ174" s="3">
        <v>45953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45948</v>
      </c>
      <c r="AQ174" s="3">
        <v>45952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0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19837.400000000001</v>
      </c>
      <c r="AB175" s="8">
        <v>19837.400000000001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102</v>
      </c>
      <c r="BD175" s="56">
        <v>0</v>
      </c>
    </row>
    <row r="176" spans="1:56" ht="28.5" customHeight="1" x14ac:dyDescent="0.45">
      <c r="A176" s="3">
        <v>45933</v>
      </c>
      <c r="B176" s="14" t="s">
        <v>488</v>
      </c>
      <c r="C176" s="9" t="s">
        <v>456</v>
      </c>
      <c r="D176" s="13" t="s">
        <v>457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45947</v>
      </c>
      <c r="U176" s="11">
        <v>5000</v>
      </c>
      <c r="V176" s="10">
        <v>4737</v>
      </c>
      <c r="W176" s="10">
        <v>263</v>
      </c>
      <c r="X176" s="10">
        <v>5200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68</v>
      </c>
      <c r="AI176" s="1">
        <v>4</v>
      </c>
      <c r="AJ176" s="3">
        <v>45947</v>
      </c>
      <c r="AK176" s="3">
        <v>45943</v>
      </c>
      <c r="AL176" s="3">
        <v>45937</v>
      </c>
      <c r="AM176" s="3">
        <v>45944</v>
      </c>
      <c r="AN176" s="3">
        <v>45945</v>
      </c>
      <c r="AO176" s="3">
        <v>45945</v>
      </c>
      <c r="AP176" s="3">
        <v>45942</v>
      </c>
      <c r="AQ176" s="3">
        <v>45946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129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45940</v>
      </c>
      <c r="B177" s="14" t="s">
        <v>522</v>
      </c>
      <c r="C177" s="9" t="s">
        <v>109</v>
      </c>
      <c r="D177" s="13" t="s">
        <v>523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45947</v>
      </c>
      <c r="U177" s="11">
        <v>30000</v>
      </c>
      <c r="V177" s="10">
        <v>30562</v>
      </c>
      <c r="W177" s="10">
        <v>0</v>
      </c>
      <c r="X177" s="10">
        <v>52505</v>
      </c>
      <c r="Y177" s="10">
        <v>0</v>
      </c>
      <c r="Z177" s="9" t="s">
        <v>118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68</v>
      </c>
      <c r="AI177" s="1">
        <v>4</v>
      </c>
      <c r="AJ177" s="3">
        <v>45947</v>
      </c>
      <c r="AK177" s="3">
        <v>45943</v>
      </c>
      <c r="AL177" s="3">
        <v>45937</v>
      </c>
      <c r="AM177" s="3">
        <v>45944</v>
      </c>
      <c r="AN177" s="3">
        <v>45945</v>
      </c>
      <c r="AO177" s="3">
        <v>45945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524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45933</v>
      </c>
      <c r="B178" s="14" t="s">
        <v>510</v>
      </c>
      <c r="C178" s="9" t="s">
        <v>105</v>
      </c>
      <c r="D178" s="13" t="s">
        <v>489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89</v>
      </c>
      <c r="M178" s="10">
        <v>22</v>
      </c>
      <c r="N178" s="9">
        <v>42</v>
      </c>
      <c r="O178" s="9">
        <v>40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45947</v>
      </c>
      <c r="U178" s="11">
        <v>3000</v>
      </c>
      <c r="V178" s="10">
        <v>3000</v>
      </c>
      <c r="W178" s="10">
        <v>0</v>
      </c>
      <c r="X178" s="10">
        <v>3200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45947</v>
      </c>
      <c r="AK178" s="3">
        <v>45943</v>
      </c>
      <c r="AL178" s="3">
        <v>45937</v>
      </c>
      <c r="AM178" s="3">
        <v>45944</v>
      </c>
      <c r="AN178" s="3">
        <v>45945</v>
      </c>
      <c r="AO178" s="3">
        <v>45945</v>
      </c>
      <c r="AP178" s="3">
        <v>45942</v>
      </c>
      <c r="AQ178" s="3">
        <v>45946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 t="s">
        <v>521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0</v>
      </c>
      <c r="B179" s="14" t="s">
        <v>126</v>
      </c>
      <c r="C179" s="9" t="s">
        <v>109</v>
      </c>
      <c r="D179" s="13" t="s">
        <v>558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45950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118</v>
      </c>
      <c r="AA179" s="8">
        <v>10756.900000000001</v>
      </c>
      <c r="AB179" s="8">
        <v>10756.900000000001</v>
      </c>
      <c r="AC179" s="8">
        <v>0</v>
      </c>
      <c r="AD179" s="8">
        <v>10756.900000000001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45950</v>
      </c>
      <c r="AK179" s="3">
        <v>45946</v>
      </c>
      <c r="AL179" s="3">
        <v>45940</v>
      </c>
      <c r="AM179" s="3">
        <v>45947</v>
      </c>
      <c r="AN179" s="3">
        <v>45948</v>
      </c>
      <c r="AO179" s="3">
        <v>45948</v>
      </c>
      <c r="AP179" s="3">
        <v>45945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0</v>
      </c>
      <c r="B180" s="14" t="s">
        <v>126</v>
      </c>
      <c r="C180" s="9" t="s">
        <v>109</v>
      </c>
      <c r="D180" s="13" t="s">
        <v>559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45950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118</v>
      </c>
      <c r="AA180" s="8">
        <v>5378.4500000000007</v>
      </c>
      <c r="AB180" s="8">
        <v>5378.4500000000007</v>
      </c>
      <c r="AC180" s="8">
        <v>0</v>
      </c>
      <c r="AD180" s="8">
        <v>5378.4500000000007</v>
      </c>
      <c r="AE180" s="8">
        <v>0</v>
      </c>
      <c r="AF180" s="8">
        <v>0</v>
      </c>
      <c r="AG180" s="1" t="s">
        <v>116</v>
      </c>
      <c r="AH180" s="1" t="s">
        <v>68</v>
      </c>
      <c r="AI180" s="1">
        <v>4</v>
      </c>
      <c r="AJ180" s="3">
        <v>45950</v>
      </c>
      <c r="AK180" s="3">
        <v>45946</v>
      </c>
      <c r="AL180" s="3">
        <v>45940</v>
      </c>
      <c r="AM180" s="3">
        <v>45947</v>
      </c>
      <c r="AN180" s="3">
        <v>45948</v>
      </c>
      <c r="AO180" s="3">
        <v>45948</v>
      </c>
      <c r="AP180" s="3">
        <v>45945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118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113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118</v>
      </c>
      <c r="AA182" s="8">
        <v>10756.900000000001</v>
      </c>
      <c r="AB182" s="8">
        <v>10756.900000000001</v>
      </c>
      <c r="AC182" s="8">
        <v>0</v>
      </c>
      <c r="AD182" s="8">
        <v>10756.900000000001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59</v>
      </c>
      <c r="E183" s="9">
        <v>21</v>
      </c>
      <c r="F183" s="9">
        <v>37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4373</v>
      </c>
      <c r="AE183" s="8">
        <v>1005.4500000000007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45930</v>
      </c>
      <c r="B184" s="14" t="s">
        <v>509</v>
      </c>
      <c r="C184" s="9" t="s">
        <v>79</v>
      </c>
      <c r="D184" s="13" t="s">
        <v>444</v>
      </c>
      <c r="E184" s="9">
        <v>21</v>
      </c>
      <c r="F184" s="9">
        <v>40</v>
      </c>
      <c r="G184" s="9" t="s">
        <v>60</v>
      </c>
      <c r="H184" s="9" t="s">
        <v>76</v>
      </c>
      <c r="I184" s="9">
        <v>108</v>
      </c>
      <c r="J184" s="9" t="s">
        <v>57</v>
      </c>
      <c r="K184" s="9">
        <v>5</v>
      </c>
      <c r="L184" s="9" t="s">
        <v>90</v>
      </c>
      <c r="M184" s="10">
        <v>22</v>
      </c>
      <c r="N184" s="9">
        <v>42</v>
      </c>
      <c r="O184" s="9">
        <v>40</v>
      </c>
      <c r="P184" s="10">
        <v>0</v>
      </c>
      <c r="Q184" s="10">
        <v>0</v>
      </c>
      <c r="R184" s="10">
        <v>0</v>
      </c>
      <c r="S184" s="9" t="s">
        <v>67</v>
      </c>
      <c r="T184" s="12">
        <v>45960</v>
      </c>
      <c r="U184" s="11">
        <v>3000</v>
      </c>
      <c r="V184" s="10">
        <v>3000</v>
      </c>
      <c r="W184" s="10">
        <v>0</v>
      </c>
      <c r="X184" s="10">
        <v>3105</v>
      </c>
      <c r="Y184" s="10">
        <v>0</v>
      </c>
      <c r="Z184" s="9" t="s">
        <v>118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45960</v>
      </c>
      <c r="AK184" s="3">
        <v>45956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45955</v>
      </c>
      <c r="AQ184" s="3">
        <v>45959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45933</v>
      </c>
      <c r="B185" s="14" t="s">
        <v>511</v>
      </c>
      <c r="C185" s="9" t="s">
        <v>79</v>
      </c>
      <c r="D185" s="13" t="s">
        <v>490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0</v>
      </c>
      <c r="AE185" s="8">
        <v>3310.89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109</v>
      </c>
      <c r="D186" s="13" t="s">
        <v>61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115000</v>
      </c>
      <c r="V186" s="10">
        <v>0</v>
      </c>
      <c r="W186" s="10">
        <v>115000</v>
      </c>
      <c r="X186" s="10">
        <v>0</v>
      </c>
      <c r="Y186" s="10">
        <v>120750</v>
      </c>
      <c r="Z186" s="9" t="s">
        <v>118</v>
      </c>
      <c r="AA186" s="8">
        <v>123704.35</v>
      </c>
      <c r="AB186" s="8">
        <v>123704.35</v>
      </c>
      <c r="AC186" s="8">
        <v>0</v>
      </c>
      <c r="AD186" s="8">
        <v>123704.35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45631</v>
      </c>
      <c r="B187" s="14" t="s">
        <v>195</v>
      </c>
      <c r="C187" s="9" t="s">
        <v>107</v>
      </c>
      <c r="D187" s="13" t="s">
        <v>141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118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207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45631</v>
      </c>
      <c r="B188" s="14" t="s">
        <v>194</v>
      </c>
      <c r="C188" s="9" t="s">
        <v>107</v>
      </c>
      <c r="D188" s="13" t="s">
        <v>141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 t="s">
        <v>63</v>
      </c>
      <c r="U188" s="11">
        <v>9000</v>
      </c>
      <c r="V188" s="10">
        <v>0</v>
      </c>
      <c r="W188" s="10">
        <v>9000</v>
      </c>
      <c r="X188" s="10">
        <v>0</v>
      </c>
      <c r="Y188" s="10">
        <v>9450</v>
      </c>
      <c r="Z188" s="9" t="s">
        <v>118</v>
      </c>
      <c r="AA188" s="8">
        <v>9681.2100000000009</v>
      </c>
      <c r="AB188" s="8">
        <v>9681.2100000000009</v>
      </c>
      <c r="AC188" s="8">
        <v>0</v>
      </c>
      <c r="AD188" s="8">
        <v>9681.2100000000009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206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293</v>
      </c>
      <c r="C189" s="9" t="s">
        <v>105</v>
      </c>
      <c r="D189" s="13" t="s">
        <v>294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45896</v>
      </c>
      <c r="B190" s="14" t="s">
        <v>295</v>
      </c>
      <c r="C190" s="9" t="s">
        <v>105</v>
      </c>
      <c r="D190" s="13" t="s">
        <v>265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118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296</v>
      </c>
      <c r="C191" s="9" t="s">
        <v>105</v>
      </c>
      <c r="D191" s="13" t="s">
        <v>297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45911</v>
      </c>
      <c r="B192" s="14" t="s">
        <v>320</v>
      </c>
      <c r="C192" s="9" t="s">
        <v>105</v>
      </c>
      <c r="D192" s="13" t="s">
        <v>321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107</v>
      </c>
      <c r="D193" s="13" t="s">
        <v>141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118</v>
      </c>
      <c r="AA193" s="8">
        <v>10756.900000000001</v>
      </c>
      <c r="AB193" s="8">
        <v>10756.900000000001</v>
      </c>
      <c r="AC193" s="8">
        <v>0</v>
      </c>
      <c r="AD193" s="8">
        <v>10756.900000000001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45854</v>
      </c>
      <c r="B194" s="14" t="s">
        <v>257</v>
      </c>
      <c r="C194" s="9" t="s">
        <v>79</v>
      </c>
      <c r="D194" s="13" t="s">
        <v>258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45826</v>
      </c>
      <c r="B195" s="14" t="s">
        <v>250</v>
      </c>
      <c r="C195" s="9" t="s">
        <v>105</v>
      </c>
      <c r="D195" s="13" t="s">
        <v>238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163.47937368575995</v>
      </c>
      <c r="Q195" s="10">
        <v>0</v>
      </c>
      <c r="R195" s="10">
        <v>163.47937368575995</v>
      </c>
      <c r="S195" s="9" t="s">
        <v>67</v>
      </c>
      <c r="T195" s="12" t="s">
        <v>63</v>
      </c>
      <c r="U195" s="11">
        <v>8000</v>
      </c>
      <c r="V195" s="10">
        <v>470</v>
      </c>
      <c r="W195" s="10">
        <v>7530</v>
      </c>
      <c r="X195" s="10">
        <v>0</v>
      </c>
      <c r="Y195" s="10">
        <v>7906.5</v>
      </c>
      <c r="Z195" s="9" t="s">
        <v>118</v>
      </c>
      <c r="AA195" s="8">
        <v>8310.3338999999996</v>
      </c>
      <c r="AB195" s="8">
        <v>8310.3338999999996</v>
      </c>
      <c r="AC195" s="8">
        <v>0</v>
      </c>
      <c r="AD195" s="8">
        <v>8310.3338999999996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45066</v>
      </c>
      <c r="B196" s="14" t="s">
        <v>124</v>
      </c>
      <c r="C196" s="9" t="s">
        <v>79</v>
      </c>
      <c r="D196" s="13" t="s">
        <v>123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67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118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>
        <v>0</v>
      </c>
      <c r="H197" s="9">
        <v>0</v>
      </c>
      <c r="I197" s="9">
        <v>74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 t="s">
        <v>82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118</v>
      </c>
      <c r="AA197" s="8">
        <v>234903.73390000005</v>
      </c>
      <c r="AB197" s="8">
        <v>234903.73390000005</v>
      </c>
      <c r="AC197" s="8">
        <v>0</v>
      </c>
      <c r="AD197" s="8">
        <v>221758.35390000005</v>
      </c>
      <c r="AE197" s="8">
        <v>13145.38</v>
      </c>
      <c r="AF197" s="8" t="s">
        <v>58</v>
      </c>
      <c r="AG197" s="1" t="s">
        <v>114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0</v>
      </c>
    </row>
    <row r="198" spans="1:56" ht="28.5" customHeight="1" x14ac:dyDescent="0.45">
      <c r="A198" s="3" t="s">
        <v>132</v>
      </c>
      <c r="B198" s="14" t="s">
        <v>132</v>
      </c>
      <c r="C198" s="9" t="s">
        <v>205</v>
      </c>
      <c r="D198" s="13" t="s">
        <v>205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45961</v>
      </c>
      <c r="U198" s="11">
        <v>30000</v>
      </c>
      <c r="V198" s="10">
        <v>0</v>
      </c>
      <c r="W198" s="10">
        <v>30000</v>
      </c>
      <c r="X198" s="10">
        <v>0</v>
      </c>
      <c r="Y198" s="10">
        <v>31500</v>
      </c>
      <c r="Z198" s="9" t="s">
        <v>83</v>
      </c>
      <c r="AA198" s="8">
        <v>29756.100000000002</v>
      </c>
      <c r="AB198" s="8">
        <v>29756.100000000002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45944</v>
      </c>
      <c r="B199" s="14" t="s">
        <v>581</v>
      </c>
      <c r="C199" s="9" t="s">
        <v>563</v>
      </c>
      <c r="D199" s="13" t="s">
        <v>564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45952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83</v>
      </c>
      <c r="AA199" s="8">
        <v>5518.15</v>
      </c>
      <c r="AB199" s="8">
        <v>5518.15</v>
      </c>
      <c r="AC199" s="8">
        <v>0</v>
      </c>
      <c r="AD199" s="8">
        <v>0</v>
      </c>
      <c r="AE199" s="8">
        <v>5518.15</v>
      </c>
      <c r="AF199" s="8">
        <v>0</v>
      </c>
      <c r="AG199" s="1" t="s">
        <v>114</v>
      </c>
      <c r="AH199" s="1" t="s">
        <v>460</v>
      </c>
      <c r="AI199" s="1">
        <v>3</v>
      </c>
      <c r="AJ199" s="3">
        <v>45952</v>
      </c>
      <c r="AK199" s="3">
        <v>45949</v>
      </c>
      <c r="AL199" s="3">
        <v>45948</v>
      </c>
      <c r="AM199" s="3">
        <v>45947</v>
      </c>
      <c r="AN199" s="3">
        <v>0</v>
      </c>
      <c r="AO199" s="3">
        <v>45948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102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210</v>
      </c>
      <c r="D200" s="13" t="s">
        <v>61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91</v>
      </c>
      <c r="M200" s="10">
        <v>24</v>
      </c>
      <c r="N200" s="9">
        <v>37</v>
      </c>
      <c r="O200" s="9">
        <v>50</v>
      </c>
      <c r="P200" s="10">
        <v>821.54158271999995</v>
      </c>
      <c r="Q200" s="10">
        <v>0</v>
      </c>
      <c r="R200" s="10">
        <v>821.54158271999995</v>
      </c>
      <c r="S200" s="9" t="s">
        <v>121</v>
      </c>
      <c r="T200" s="12" t="s">
        <v>63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4911</v>
      </c>
      <c r="AC200" s="8">
        <v>24845.100000000002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1857.1712249999998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83</v>
      </c>
      <c r="AA201" s="8">
        <v>65030.350000000006</v>
      </c>
      <c r="AB201" s="8">
        <v>40185.25</v>
      </c>
      <c r="AC201" s="8">
        <v>24845.100000000002</v>
      </c>
      <c r="AD201" s="8">
        <v>0</v>
      </c>
      <c r="AE201" s="8">
        <v>5518.15</v>
      </c>
      <c r="AF201" s="8" t="s">
        <v>58</v>
      </c>
      <c r="AG201" s="1" t="s">
        <v>114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>
        <v>45944</v>
      </c>
      <c r="B202" s="14" t="s">
        <v>582</v>
      </c>
      <c r="C202" s="9" t="s">
        <v>570</v>
      </c>
      <c r="D202" s="13" t="s">
        <v>571</v>
      </c>
      <c r="E202" s="9">
        <v>23</v>
      </c>
      <c r="F202" s="9">
        <v>34</v>
      </c>
      <c r="G202" s="9" t="s">
        <v>568</v>
      </c>
      <c r="H202" s="9">
        <v>0</v>
      </c>
      <c r="I202" s="9">
        <v>68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45975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572</v>
      </c>
      <c r="AA202" s="8">
        <v>4959.3500000000004</v>
      </c>
      <c r="AB202" s="8">
        <v>2644</v>
      </c>
      <c r="AC202" s="8">
        <v>2315.3500000000004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45975</v>
      </c>
      <c r="AK202" s="3">
        <v>0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569</v>
      </c>
      <c r="BD202" s="56">
        <v>186.8435997777778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568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572</v>
      </c>
      <c r="AA203" s="8">
        <v>4959.3500000000004</v>
      </c>
      <c r="AB203" s="8">
        <v>2644</v>
      </c>
      <c r="AC203" s="8">
        <v>2315.3500000000004</v>
      </c>
      <c r="AD203" s="8">
        <v>0</v>
      </c>
      <c r="AE203" s="8">
        <v>0</v>
      </c>
      <c r="AF203" s="8">
        <v>0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569</v>
      </c>
      <c r="BD203" s="56">
        <v>0</v>
      </c>
    </row>
    <row r="204" spans="1:56" ht="28.5" customHeight="1" x14ac:dyDescent="0.45">
      <c r="A204" s="3">
        <v>45944</v>
      </c>
      <c r="B204" s="14" t="s">
        <v>583</v>
      </c>
      <c r="C204" s="9" t="s">
        <v>570</v>
      </c>
      <c r="D204" s="13" t="s">
        <v>573</v>
      </c>
      <c r="E204" s="9">
        <v>23</v>
      </c>
      <c r="F204" s="9">
        <v>34</v>
      </c>
      <c r="G204" s="9" t="s">
        <v>574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575</v>
      </c>
      <c r="AA204" s="8">
        <v>4959.3500000000004</v>
      </c>
      <c r="AB204" s="8">
        <v>2255</v>
      </c>
      <c r="AC204" s="8">
        <v>2704.3500000000004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569</v>
      </c>
      <c r="BD204" s="56">
        <v>218.23503533333334</v>
      </c>
    </row>
    <row r="205" spans="1:56" ht="28.5" customHeight="1" x14ac:dyDescent="0.45">
      <c r="A205" s="3">
        <v>45944</v>
      </c>
      <c r="B205" s="14" t="s">
        <v>583</v>
      </c>
      <c r="C205" s="9" t="s">
        <v>570</v>
      </c>
      <c r="D205" s="13" t="s">
        <v>576</v>
      </c>
      <c r="E205" s="9">
        <v>23</v>
      </c>
      <c r="F205" s="9">
        <v>34</v>
      </c>
      <c r="G205" s="9" t="s">
        <v>574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45975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575</v>
      </c>
      <c r="AA205" s="8">
        <v>2975.61</v>
      </c>
      <c r="AB205" s="8">
        <v>0</v>
      </c>
      <c r="AC205" s="8">
        <v>2975.61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45975</v>
      </c>
      <c r="AK205" s="3">
        <v>0</v>
      </c>
      <c r="AL205" s="3">
        <v>45966</v>
      </c>
      <c r="AM205" s="3">
        <v>45973</v>
      </c>
      <c r="AN205" s="3">
        <v>45974</v>
      </c>
      <c r="AO205" s="3">
        <v>45974</v>
      </c>
      <c r="AP205" s="3">
        <v>45970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569</v>
      </c>
      <c r="BD205" s="56">
        <v>240.12511453333335</v>
      </c>
    </row>
    <row r="206" spans="1:56" ht="28.5" customHeight="1" x14ac:dyDescent="0.45">
      <c r="A206" s="3">
        <v>45944</v>
      </c>
      <c r="B206" s="14" t="s">
        <v>583</v>
      </c>
      <c r="C206" s="9" t="s">
        <v>570</v>
      </c>
      <c r="D206" s="13" t="s">
        <v>577</v>
      </c>
      <c r="E206" s="9">
        <v>23</v>
      </c>
      <c r="F206" s="9">
        <v>34</v>
      </c>
      <c r="G206" s="9" t="s">
        <v>574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575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569</v>
      </c>
      <c r="BD206" s="56">
        <v>400.2085242222222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574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575</v>
      </c>
      <c r="AA207" s="8">
        <v>12894.310000000001</v>
      </c>
      <c r="AB207" s="8">
        <v>2255</v>
      </c>
      <c r="AC207" s="8">
        <v>10639.310000000001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569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0</v>
      </c>
      <c r="Z208" s="9" t="s">
        <v>459</v>
      </c>
      <c r="AA208" s="8">
        <v>5797.55</v>
      </c>
      <c r="AB208" s="8">
        <v>4034</v>
      </c>
      <c r="AC208" s="8">
        <v>1763.5500000000002</v>
      </c>
      <c r="AD208" s="8">
        <v>0</v>
      </c>
      <c r="AE208" s="8">
        <v>5797.55</v>
      </c>
      <c r="AF208" s="8">
        <v>0</v>
      </c>
      <c r="AG208" s="1" t="s">
        <v>113</v>
      </c>
      <c r="AH208" s="1" t="s">
        <v>143</v>
      </c>
      <c r="AI208" s="1">
        <v>2</v>
      </c>
      <c r="AJ208" s="3">
        <v>45950</v>
      </c>
      <c r="AK208" s="3">
        <v>45948</v>
      </c>
      <c r="AL208" s="3">
        <v>0</v>
      </c>
      <c r="AM208" s="3">
        <v>0</v>
      </c>
      <c r="AN208" s="3">
        <v>0</v>
      </c>
      <c r="AO208" s="3">
        <v>45949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140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461</v>
      </c>
      <c r="BD208" s="56">
        <v>155.48632499999999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459</v>
      </c>
      <c r="AA209" s="8">
        <v>5797.55</v>
      </c>
      <c r="AB209" s="8">
        <v>4034</v>
      </c>
      <c r="AC209" s="8">
        <v>1763.5500000000002</v>
      </c>
      <c r="AD209" s="8">
        <v>0</v>
      </c>
      <c r="AE209" s="8">
        <v>5797.55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462</v>
      </c>
      <c r="BD209" s="56">
        <v>0</v>
      </c>
    </row>
    <row r="210" spans="1:56" ht="28.5" customHeight="1" x14ac:dyDescent="0.45">
      <c r="A210" s="3">
        <v>45601</v>
      </c>
      <c r="B210" s="14" t="s">
        <v>185</v>
      </c>
      <c r="C210" s="9" t="s">
        <v>92</v>
      </c>
      <c r="D210" s="13" t="s">
        <v>139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90</v>
      </c>
      <c r="M210" s="10">
        <v>24</v>
      </c>
      <c r="N210" s="9">
        <v>40</v>
      </c>
      <c r="O210" s="9">
        <v>55</v>
      </c>
      <c r="P210" s="10">
        <v>3207.7128103679997</v>
      </c>
      <c r="Q210" s="10">
        <v>0</v>
      </c>
      <c r="R210" s="10">
        <v>3207.7128103679997</v>
      </c>
      <c r="S210" s="9" t="s">
        <v>259</v>
      </c>
      <c r="T210" s="12" t="s">
        <v>63</v>
      </c>
      <c r="U210" s="11">
        <v>100000</v>
      </c>
      <c r="V210" s="10">
        <v>1500</v>
      </c>
      <c r="W210" s="10">
        <v>98500</v>
      </c>
      <c r="X210" s="10">
        <v>0</v>
      </c>
      <c r="Y210" s="10">
        <v>103425</v>
      </c>
      <c r="Z210" s="9" t="s">
        <v>98</v>
      </c>
      <c r="AA210" s="8">
        <v>105955.465</v>
      </c>
      <c r="AB210" s="8">
        <v>19362</v>
      </c>
      <c r="AC210" s="8">
        <v>86593.464999999997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72</v>
      </c>
      <c r="AI210" s="1">
        <v>3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111</v>
      </c>
      <c r="BD210" s="56">
        <v>11092.935565123611</v>
      </c>
    </row>
    <row r="211" spans="1:56" ht="28.5" customHeight="1" x14ac:dyDescent="0.45">
      <c r="A211" s="3">
        <v>45601</v>
      </c>
      <c r="B211" s="14" t="s">
        <v>185</v>
      </c>
      <c r="C211" s="9" t="s">
        <v>92</v>
      </c>
      <c r="D211" s="13" t="s">
        <v>139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90</v>
      </c>
      <c r="M211" s="10">
        <v>24</v>
      </c>
      <c r="N211" s="9">
        <v>40</v>
      </c>
      <c r="O211" s="9">
        <v>55</v>
      </c>
      <c r="P211" s="10">
        <v>11003.203948644863</v>
      </c>
      <c r="Q211" s="10">
        <v>0</v>
      </c>
      <c r="R211" s="10">
        <v>11003.203948644863</v>
      </c>
      <c r="S211" s="9" t="s">
        <v>259</v>
      </c>
      <c r="T211" s="12" t="s">
        <v>63</v>
      </c>
      <c r="U211" s="11">
        <v>337878</v>
      </c>
      <c r="V211" s="10">
        <v>0</v>
      </c>
      <c r="W211" s="10">
        <v>337878</v>
      </c>
      <c r="X211" s="10">
        <v>0</v>
      </c>
      <c r="Y211" s="10">
        <v>354771.9</v>
      </c>
      <c r="Z211" s="9" t="s">
        <v>98</v>
      </c>
      <c r="AA211" s="8">
        <v>363451.98582000006</v>
      </c>
      <c r="AB211" s="8">
        <v>0</v>
      </c>
      <c r="AC211" s="8">
        <v>363451.98582000006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111</v>
      </c>
      <c r="BD211" s="56">
        <v>46559.511849046357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>
        <v>0</v>
      </c>
      <c r="H212" s="9">
        <v>0</v>
      </c>
      <c r="I212" s="9">
        <v>128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98</v>
      </c>
      <c r="AA212" s="8">
        <v>469407.45082000003</v>
      </c>
      <c r="AB212" s="8">
        <v>19362</v>
      </c>
      <c r="AC212" s="8">
        <v>450045.45082000003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112</v>
      </c>
      <c r="BD212" s="56">
        <v>0</v>
      </c>
    </row>
    <row r="213" spans="1:56" ht="28.5" customHeight="1" x14ac:dyDescent="0.45">
      <c r="A213" s="3">
        <v>45923</v>
      </c>
      <c r="B213" s="14" t="s">
        <v>409</v>
      </c>
      <c r="C213" s="9" t="s">
        <v>375</v>
      </c>
      <c r="D213" s="13" t="s">
        <v>410</v>
      </c>
      <c r="E213" s="9">
        <v>24</v>
      </c>
      <c r="F213" s="9">
        <v>37</v>
      </c>
      <c r="G213" s="9" t="s">
        <v>60</v>
      </c>
      <c r="H213" s="9">
        <v>0</v>
      </c>
      <c r="I213" s="9">
        <v>120</v>
      </c>
      <c r="J213" s="9" t="s">
        <v>57</v>
      </c>
      <c r="K213" s="9">
        <v>5</v>
      </c>
      <c r="L213" s="9" t="s">
        <v>91</v>
      </c>
      <c r="M213" s="10">
        <v>25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67</v>
      </c>
      <c r="T213" s="12">
        <v>45948</v>
      </c>
      <c r="U213" s="11">
        <v>5000</v>
      </c>
      <c r="V213" s="10">
        <v>5000</v>
      </c>
      <c r="W213" s="10">
        <v>0</v>
      </c>
      <c r="X213" s="10">
        <v>5300</v>
      </c>
      <c r="Y213" s="10">
        <v>0</v>
      </c>
      <c r="Z213" s="9" t="s">
        <v>411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72</v>
      </c>
      <c r="AI213" s="1">
        <v>3</v>
      </c>
      <c r="AJ213" s="3">
        <v>45948</v>
      </c>
      <c r="AK213" s="3">
        <v>0</v>
      </c>
      <c r="AL213" s="3">
        <v>45938</v>
      </c>
      <c r="AM213" s="3">
        <v>45945</v>
      </c>
      <c r="AN213" s="3">
        <v>45946</v>
      </c>
      <c r="AO213" s="3">
        <v>45946</v>
      </c>
      <c r="AP213" s="3">
        <v>45943</v>
      </c>
      <c r="AQ213" s="3">
        <v>45947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412</v>
      </c>
      <c r="BD213" s="56">
        <v>0</v>
      </c>
    </row>
    <row r="214" spans="1:56" ht="28.5" customHeight="1" x14ac:dyDescent="0.45">
      <c r="A214" s="3">
        <v>45923</v>
      </c>
      <c r="B214" s="14" t="s">
        <v>409</v>
      </c>
      <c r="C214" s="9" t="s">
        <v>375</v>
      </c>
      <c r="D214" s="13" t="s">
        <v>59</v>
      </c>
      <c r="E214" s="9">
        <v>24</v>
      </c>
      <c r="F214" s="9">
        <v>37</v>
      </c>
      <c r="G214" s="9" t="s">
        <v>60</v>
      </c>
      <c r="H214" s="9">
        <v>0</v>
      </c>
      <c r="I214" s="9">
        <v>120</v>
      </c>
      <c r="J214" s="9" t="s">
        <v>57</v>
      </c>
      <c r="K214" s="9">
        <v>5</v>
      </c>
      <c r="L214" s="9" t="s">
        <v>91</v>
      </c>
      <c r="M214" s="10">
        <v>25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67</v>
      </c>
      <c r="T214" s="12">
        <v>45948</v>
      </c>
      <c r="U214" s="11">
        <v>5000</v>
      </c>
      <c r="V214" s="10">
        <v>5000</v>
      </c>
      <c r="W214" s="10">
        <v>0</v>
      </c>
      <c r="X214" s="10">
        <v>0</v>
      </c>
      <c r="Y214" s="10">
        <v>0</v>
      </c>
      <c r="Z214" s="9" t="s">
        <v>411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264</v>
      </c>
      <c r="AI214" s="1">
        <v>2</v>
      </c>
      <c r="AJ214" s="3">
        <v>45948</v>
      </c>
      <c r="AK214" s="3">
        <v>0</v>
      </c>
      <c r="AL214" s="3">
        <v>0</v>
      </c>
      <c r="AM214" s="3">
        <v>0</v>
      </c>
      <c r="AN214" s="3">
        <v>0</v>
      </c>
      <c r="AO214" s="3">
        <v>45946</v>
      </c>
      <c r="AP214" s="3">
        <v>45943</v>
      </c>
      <c r="AQ214" s="3">
        <v>45947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412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24</v>
      </c>
      <c r="F215" s="9">
        <v>37</v>
      </c>
      <c r="G215" s="9">
        <v>0</v>
      </c>
      <c r="H215" s="9">
        <v>0</v>
      </c>
      <c r="I215" s="9">
        <v>120</v>
      </c>
      <c r="J215" s="9" t="s">
        <v>78</v>
      </c>
      <c r="K215" s="9">
        <v>3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411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113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45945</v>
      </c>
      <c r="B216" s="14" t="s">
        <v>126</v>
      </c>
      <c r="C216" s="9" t="s">
        <v>584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102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45953</v>
      </c>
      <c r="U216" s="11">
        <v>5000</v>
      </c>
      <c r="V216" s="10">
        <v>0</v>
      </c>
      <c r="W216" s="10">
        <v>5000</v>
      </c>
      <c r="X216" s="10">
        <v>0</v>
      </c>
      <c r="Y216" s="10">
        <v>0</v>
      </c>
      <c r="Z216" s="9" t="s">
        <v>493</v>
      </c>
      <c r="AA216" s="8">
        <v>6216.65</v>
      </c>
      <c r="AB216" s="8">
        <v>4573</v>
      </c>
      <c r="AC216" s="8">
        <v>1643.6499999999996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77</v>
      </c>
      <c r="AI216" s="1">
        <v>1</v>
      </c>
      <c r="AJ216" s="3">
        <v>45953</v>
      </c>
      <c r="AK216" s="3">
        <v>0</v>
      </c>
      <c r="AL216" s="3">
        <v>0</v>
      </c>
      <c r="AM216" s="3">
        <v>0</v>
      </c>
      <c r="AN216" s="3">
        <v>0</v>
      </c>
      <c r="AO216" s="3">
        <v>45952</v>
      </c>
      <c r="AP216" s="3">
        <v>45948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302</v>
      </c>
      <c r="BD216" s="56">
        <v>147.67282111111109</v>
      </c>
    </row>
    <row r="217" spans="1:56" ht="28.5" customHeight="1" x14ac:dyDescent="0.45">
      <c r="A217" s="3">
        <v>45934</v>
      </c>
      <c r="B217" s="14" t="s">
        <v>525</v>
      </c>
      <c r="C217" s="9" t="s">
        <v>492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121</v>
      </c>
      <c r="T217" s="12">
        <v>45960</v>
      </c>
      <c r="U217" s="11">
        <v>5000</v>
      </c>
      <c r="V217" s="10">
        <v>5000</v>
      </c>
      <c r="W217" s="10">
        <v>0</v>
      </c>
      <c r="X217" s="10">
        <v>0</v>
      </c>
      <c r="Y217" s="10">
        <v>0</v>
      </c>
      <c r="Z217" s="9" t="s">
        <v>493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77</v>
      </c>
      <c r="AI217" s="1">
        <v>1</v>
      </c>
      <c r="AJ217" s="3">
        <v>45960</v>
      </c>
      <c r="AK217" s="3">
        <v>0</v>
      </c>
      <c r="AL217" s="3">
        <v>0</v>
      </c>
      <c r="AM217" s="3">
        <v>0</v>
      </c>
      <c r="AN217" s="3">
        <v>0</v>
      </c>
      <c r="AO217" s="3">
        <v>45959</v>
      </c>
      <c r="AP217" s="3">
        <v>45955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302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100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493</v>
      </c>
      <c r="AA218" s="8">
        <v>6216.65</v>
      </c>
      <c r="AB218" s="8">
        <v>4573</v>
      </c>
      <c r="AC218" s="8">
        <v>1643.6499999999996</v>
      </c>
      <c r="AD218" s="8">
        <v>0</v>
      </c>
      <c r="AE218" s="8">
        <v>0</v>
      </c>
      <c r="AF218" s="8" t="s">
        <v>58</v>
      </c>
      <c r="AG218" s="1" t="s">
        <v>114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302</v>
      </c>
      <c r="BD218" s="56">
        <v>0</v>
      </c>
    </row>
    <row r="219" spans="1:56" ht="28.5" customHeight="1" x14ac:dyDescent="0.45">
      <c r="A219" s="3">
        <v>45939</v>
      </c>
      <c r="B219" s="14" t="s">
        <v>532</v>
      </c>
      <c r="C219" s="9" t="s">
        <v>526</v>
      </c>
      <c r="D219" s="13" t="s">
        <v>527</v>
      </c>
      <c r="E219" s="9">
        <v>26</v>
      </c>
      <c r="F219" s="9">
        <v>40</v>
      </c>
      <c r="G219" s="9" t="s">
        <v>60</v>
      </c>
      <c r="H219" s="9">
        <v>0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106</v>
      </c>
      <c r="T219" s="12">
        <v>45954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11595.1</v>
      </c>
      <c r="AB219" s="8">
        <v>11595.1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72</v>
      </c>
      <c r="AI219" s="1">
        <v>3</v>
      </c>
      <c r="AJ219" s="3">
        <v>45954</v>
      </c>
      <c r="AK219" s="3">
        <v>0</v>
      </c>
      <c r="AL219" s="3">
        <v>45944</v>
      </c>
      <c r="AM219" s="3">
        <v>45951</v>
      </c>
      <c r="AN219" s="3">
        <v>45952</v>
      </c>
      <c r="AO219" s="3">
        <v>45952</v>
      </c>
      <c r="AP219" s="3">
        <v>45949</v>
      </c>
      <c r="AQ219" s="3">
        <v>45953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189</v>
      </c>
      <c r="AA220" s="8">
        <v>11595.1</v>
      </c>
      <c r="AB220" s="8">
        <v>11595.1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8.5" customHeight="1" x14ac:dyDescent="0.45">
      <c r="A221" s="3">
        <v>45933</v>
      </c>
      <c r="B221" s="14" t="s">
        <v>495</v>
      </c>
      <c r="C221" s="9" t="s">
        <v>107</v>
      </c>
      <c r="D221" s="13" t="s">
        <v>59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45951</v>
      </c>
      <c r="U221" s="11">
        <v>15000</v>
      </c>
      <c r="V221" s="10">
        <v>15000</v>
      </c>
      <c r="W221" s="10">
        <v>0</v>
      </c>
      <c r="X221" s="10">
        <v>0</v>
      </c>
      <c r="Y221" s="10">
        <v>0</v>
      </c>
      <c r="Z221" s="9" t="s">
        <v>87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45951</v>
      </c>
      <c r="AK221" s="3">
        <v>45949</v>
      </c>
      <c r="AL221" s="3">
        <v>0</v>
      </c>
      <c r="AM221" s="3">
        <v>0</v>
      </c>
      <c r="AN221" s="3">
        <v>0</v>
      </c>
      <c r="AO221" s="3">
        <v>45950</v>
      </c>
      <c r="AP221" s="3">
        <v>45946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45">
      <c r="A222" s="3">
        <v>45933</v>
      </c>
      <c r="B222" s="14" t="s">
        <v>496</v>
      </c>
      <c r="C222" s="9" t="s">
        <v>107</v>
      </c>
      <c r="D222" s="13" t="s">
        <v>59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45960</v>
      </c>
      <c r="U222" s="11">
        <v>15000</v>
      </c>
      <c r="V222" s="10">
        <v>6600</v>
      </c>
      <c r="W222" s="10">
        <v>8400</v>
      </c>
      <c r="X222" s="10">
        <v>0</v>
      </c>
      <c r="Y222" s="10">
        <v>0</v>
      </c>
      <c r="Z222" s="9" t="s">
        <v>87</v>
      </c>
      <c r="AA222" s="8">
        <v>10443.972</v>
      </c>
      <c r="AB222" s="8">
        <v>10443.972</v>
      </c>
      <c r="AC222" s="8">
        <v>0</v>
      </c>
      <c r="AD222" s="8">
        <v>10443.972</v>
      </c>
      <c r="AE222" s="8">
        <v>0</v>
      </c>
      <c r="AF222" s="8">
        <v>0</v>
      </c>
      <c r="AG222" s="1" t="s">
        <v>116</v>
      </c>
      <c r="AH222" s="1" t="s">
        <v>143</v>
      </c>
      <c r="AI222" s="1">
        <v>2</v>
      </c>
      <c r="AJ222" s="3">
        <v>45960</v>
      </c>
      <c r="AK222" s="3">
        <v>45958</v>
      </c>
      <c r="AL222" s="3">
        <v>0</v>
      </c>
      <c r="AM222" s="3">
        <v>0</v>
      </c>
      <c r="AN222" s="3">
        <v>0</v>
      </c>
      <c r="AO222" s="3">
        <v>45959</v>
      </c>
      <c r="AP222" s="3">
        <v>45955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140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>
        <v>0</v>
      </c>
      <c r="H223" s="9">
        <v>0</v>
      </c>
      <c r="I223" s="9">
        <v>120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87</v>
      </c>
      <c r="AA223" s="8">
        <v>10443.972</v>
      </c>
      <c r="AB223" s="8">
        <v>10443.972</v>
      </c>
      <c r="AC223" s="8">
        <v>0</v>
      </c>
      <c r="AD223" s="8">
        <v>10443.972</v>
      </c>
      <c r="AE223" s="8">
        <v>0</v>
      </c>
      <c r="AF223" s="8" t="s">
        <v>58</v>
      </c>
      <c r="AG223" s="1" t="s">
        <v>114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45940</v>
      </c>
      <c r="B224" s="14" t="s">
        <v>126</v>
      </c>
      <c r="C224" s="9" t="s">
        <v>528</v>
      </c>
      <c r="D224" s="13" t="s">
        <v>59</v>
      </c>
      <c r="E224" s="9">
        <v>28</v>
      </c>
      <c r="F224" s="9">
        <v>39</v>
      </c>
      <c r="G224" s="9" t="s">
        <v>60</v>
      </c>
      <c r="H224" s="9">
        <v>0</v>
      </c>
      <c r="I224" s="9">
        <v>105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45947</v>
      </c>
      <c r="U224" s="11">
        <v>5000</v>
      </c>
      <c r="V224" s="10">
        <v>5000</v>
      </c>
      <c r="W224" s="10">
        <v>0</v>
      </c>
      <c r="X224" s="10">
        <v>0</v>
      </c>
      <c r="Y224" s="10">
        <v>0</v>
      </c>
      <c r="Z224" s="9" t="s">
        <v>125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77</v>
      </c>
      <c r="AI224" s="1">
        <v>1</v>
      </c>
      <c r="AJ224" s="3">
        <v>45947</v>
      </c>
      <c r="AK224" s="3">
        <v>0</v>
      </c>
      <c r="AL224" s="3">
        <v>0</v>
      </c>
      <c r="AM224" s="3">
        <v>0</v>
      </c>
      <c r="AN224" s="3">
        <v>0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45">
      <c r="A225" s="3" t="s">
        <v>132</v>
      </c>
      <c r="B225" s="14" t="s">
        <v>132</v>
      </c>
      <c r="C225" s="9" t="s">
        <v>144</v>
      </c>
      <c r="D225" s="13" t="s">
        <v>145</v>
      </c>
      <c r="E225" s="9">
        <v>28</v>
      </c>
      <c r="F225" s="9">
        <v>41</v>
      </c>
      <c r="G225" s="9" t="s">
        <v>60</v>
      </c>
      <c r="H225" s="9">
        <v>0</v>
      </c>
      <c r="I225" s="9">
        <v>120</v>
      </c>
      <c r="J225" s="9" t="s">
        <v>78</v>
      </c>
      <c r="K225" s="9">
        <v>3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45950</v>
      </c>
      <c r="U225" s="11">
        <v>50000</v>
      </c>
      <c r="V225" s="10">
        <v>0</v>
      </c>
      <c r="W225" s="10">
        <v>50000</v>
      </c>
      <c r="X225" s="10">
        <v>0</v>
      </c>
      <c r="Y225" s="10">
        <v>52500</v>
      </c>
      <c r="Z225" s="9" t="s">
        <v>125</v>
      </c>
      <c r="AA225" s="8">
        <v>59372.5</v>
      </c>
      <c r="AB225" s="8">
        <v>57151</v>
      </c>
      <c r="AC225" s="8">
        <v>2221.5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45950</v>
      </c>
      <c r="AK225" s="3">
        <v>0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249.6719166666667</v>
      </c>
    </row>
    <row r="226" spans="1:56" ht="28.5" customHeight="1" x14ac:dyDescent="0.45">
      <c r="A226" s="3" t="s">
        <v>132</v>
      </c>
      <c r="B226" s="14" t="s">
        <v>132</v>
      </c>
      <c r="C226" s="9" t="s">
        <v>107</v>
      </c>
      <c r="D226" s="13" t="s">
        <v>59</v>
      </c>
      <c r="E226" s="9">
        <v>28</v>
      </c>
      <c r="F226" s="9">
        <v>47</v>
      </c>
      <c r="G226" s="9" t="s">
        <v>60</v>
      </c>
      <c r="H226" s="9" t="s">
        <v>66</v>
      </c>
      <c r="I226" s="9">
        <v>180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45961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125</v>
      </c>
      <c r="AA226" s="8">
        <v>6775.4500000000007</v>
      </c>
      <c r="AB226" s="8">
        <v>6775.4500000000007</v>
      </c>
      <c r="AC226" s="8">
        <v>0</v>
      </c>
      <c r="AD226" s="8">
        <v>6775.4500000000007</v>
      </c>
      <c r="AE226" s="8">
        <v>0</v>
      </c>
      <c r="AF226" s="8">
        <v>0</v>
      </c>
      <c r="AG226" s="1">
        <v>0</v>
      </c>
      <c r="AH226" s="1" t="s">
        <v>143</v>
      </c>
      <c r="AI226" s="1">
        <v>2</v>
      </c>
      <c r="AJ226" s="3">
        <v>45961</v>
      </c>
      <c r="AK226" s="3">
        <v>45959</v>
      </c>
      <c r="AL226" s="3">
        <v>0</v>
      </c>
      <c r="AM226" s="3">
        <v>0</v>
      </c>
      <c r="AN226" s="3">
        <v>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28</v>
      </c>
      <c r="F227" s="9">
        <v>43</v>
      </c>
      <c r="G227" s="9">
        <v>0</v>
      </c>
      <c r="H227" s="9">
        <v>0</v>
      </c>
      <c r="I227" s="9">
        <v>130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125</v>
      </c>
      <c r="AA227" s="8">
        <v>66147.95</v>
      </c>
      <c r="AB227" s="8">
        <v>63926.45</v>
      </c>
      <c r="AC227" s="8">
        <v>2221.5</v>
      </c>
      <c r="AD227" s="8">
        <v>6775.4500000000007</v>
      </c>
      <c r="AE227" s="8">
        <v>0</v>
      </c>
      <c r="AF227" s="8" t="s">
        <v>58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146</v>
      </c>
      <c r="BD227" s="56">
        <v>0</v>
      </c>
    </row>
  </sheetData>
  <autoFilter ref="A5:BD22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2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F83-EB92-447A-9252-BADA2C5A61EA}">
  <sheetPr>
    <tabColor rgb="FFFFFF00"/>
  </sheetPr>
  <dimension ref="A1:BD231"/>
  <sheetViews>
    <sheetView topLeftCell="A5" zoomScale="80" zoomScaleNormal="80" workbookViewId="0">
      <selection activeCell="N11" sqref="N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45945</v>
      </c>
      <c r="E3" s="94" t="s">
        <v>52</v>
      </c>
      <c r="F3" s="94"/>
      <c r="G3" s="95">
        <v>10.45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45938</v>
      </c>
      <c r="B8" s="14" t="s">
        <v>537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45946</v>
      </c>
      <c r="U8" s="11">
        <v>10000</v>
      </c>
      <c r="V8" s="10">
        <v>10000</v>
      </c>
      <c r="W8" s="10">
        <v>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300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359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300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361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538</v>
      </c>
      <c r="C22" s="9" t="s">
        <v>73</v>
      </c>
      <c r="D22" s="13" t="s">
        <v>539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540</v>
      </c>
      <c r="AG22" s="1" t="s">
        <v>114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114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541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542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543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544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545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10000</v>
      </c>
      <c r="V35" s="10">
        <v>5000</v>
      </c>
      <c r="W35" s="10">
        <v>5000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548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538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549</v>
      </c>
      <c r="AG39" s="1" t="s">
        <v>115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549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552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45959</v>
      </c>
      <c r="U43" s="11">
        <v>20000</v>
      </c>
      <c r="V43" s="10">
        <v>10000</v>
      </c>
      <c r="W43" s="10">
        <v>10000</v>
      </c>
      <c r="X43" s="10">
        <v>0</v>
      </c>
      <c r="Y43" s="10">
        <v>0</v>
      </c>
      <c r="Z43" s="9" t="s">
        <v>168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553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0</v>
      </c>
      <c r="AC45" s="8">
        <v>210597.75000000003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15863.158520000001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285476.95</v>
      </c>
      <c r="AB46" s="8">
        <v>56159.4</v>
      </c>
      <c r="AC46" s="8">
        <v>229317.55000000005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306</v>
      </c>
      <c r="C47" s="9" t="s">
        <v>136</v>
      </c>
      <c r="D47" s="13" t="s">
        <v>301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45923</v>
      </c>
      <c r="B50" s="14" t="s">
        <v>398</v>
      </c>
      <c r="C50" s="9" t="s">
        <v>79</v>
      </c>
      <c r="D50" s="13" t="s">
        <v>399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45946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45946</v>
      </c>
      <c r="AK50" s="3">
        <v>45942</v>
      </c>
      <c r="AL50" s="3">
        <v>45935</v>
      </c>
      <c r="AM50" s="3">
        <v>45943</v>
      </c>
      <c r="AN50" s="3">
        <v>45944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344</v>
      </c>
      <c r="C51" s="9" t="s">
        <v>246</v>
      </c>
      <c r="D51" s="13" t="s">
        <v>332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45947</v>
      </c>
      <c r="U51" s="11">
        <v>2500</v>
      </c>
      <c r="V51" s="10">
        <v>2500</v>
      </c>
      <c r="W51" s="10">
        <v>0</v>
      </c>
      <c r="X51" s="10">
        <v>2550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45911</v>
      </c>
      <c r="B52" s="14" t="s">
        <v>316</v>
      </c>
      <c r="C52" s="9" t="s">
        <v>105</v>
      </c>
      <c r="D52" s="13" t="s">
        <v>317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8000</v>
      </c>
      <c r="V52" s="10">
        <v>8000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45909</v>
      </c>
      <c r="B53" s="14" t="s">
        <v>314</v>
      </c>
      <c r="C53" s="9" t="s">
        <v>105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131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2255</v>
      </c>
      <c r="V54" s="10">
        <v>0</v>
      </c>
      <c r="W54" s="10">
        <v>2255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5000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344</v>
      </c>
      <c r="C56" s="9" t="s">
        <v>246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45951</v>
      </c>
      <c r="U56" s="11">
        <v>2500</v>
      </c>
      <c r="V56" s="10">
        <v>1371</v>
      </c>
      <c r="W56" s="10">
        <v>1129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45951</v>
      </c>
      <c r="AK56" s="3">
        <v>45947</v>
      </c>
      <c r="AL56" s="3">
        <v>45940</v>
      </c>
      <c r="AM56" s="3">
        <v>45948</v>
      </c>
      <c r="AN56" s="3">
        <v>45949</v>
      </c>
      <c r="AO56" s="3">
        <v>45950</v>
      </c>
      <c r="AP56" s="3">
        <v>45946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45892</v>
      </c>
      <c r="B57" s="14" t="s">
        <v>280</v>
      </c>
      <c r="C57" s="9" t="s">
        <v>79</v>
      </c>
      <c r="D57" s="13" t="s">
        <v>209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45951</v>
      </c>
      <c r="U57" s="11">
        <v>6000</v>
      </c>
      <c r="V57" s="10">
        <v>6000</v>
      </c>
      <c r="W57" s="10">
        <v>0</v>
      </c>
      <c r="X57" s="10">
        <v>6100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4825</v>
      </c>
      <c r="W58" s="10">
        <v>175</v>
      </c>
      <c r="X58" s="10">
        <v>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45933</v>
      </c>
      <c r="B59" s="14" t="s">
        <v>505</v>
      </c>
      <c r="C59" s="9" t="s">
        <v>79</v>
      </c>
      <c r="D59" s="13" t="s">
        <v>481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45951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0</v>
      </c>
      <c r="AE59" s="8">
        <v>3310.89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286</v>
      </c>
      <c r="C60" s="9" t="s">
        <v>79</v>
      </c>
      <c r="D60" s="13" t="s">
        <v>287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9000</v>
      </c>
      <c r="V60" s="10">
        <v>8447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45951</v>
      </c>
      <c r="AK60" s="3">
        <v>45946</v>
      </c>
      <c r="AL60" s="3">
        <v>45939</v>
      </c>
      <c r="AM60" s="3">
        <v>45947</v>
      </c>
      <c r="AN60" s="3">
        <v>45948</v>
      </c>
      <c r="AO60" s="3">
        <v>45949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917</v>
      </c>
      <c r="E61" s="9">
        <v>20</v>
      </c>
      <c r="F61" s="9">
        <v>37</v>
      </c>
      <c r="G61" s="9" t="s">
        <v>60</v>
      </c>
      <c r="H61" s="9" t="s">
        <v>76</v>
      </c>
      <c r="I61" s="9">
        <v>98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45952</v>
      </c>
      <c r="U61" s="11">
        <v>2500</v>
      </c>
      <c r="V61" s="10">
        <v>0</v>
      </c>
      <c r="W61" s="10">
        <v>2500</v>
      </c>
      <c r="X61" s="10">
        <v>0</v>
      </c>
      <c r="Y61" s="10">
        <v>2625</v>
      </c>
      <c r="Z61" s="9" t="s">
        <v>80</v>
      </c>
      <c r="AA61" s="8">
        <v>2689.2250000000004</v>
      </c>
      <c r="AB61" s="8">
        <v>2689.2250000000004</v>
      </c>
      <c r="AC61" s="8">
        <v>0</v>
      </c>
      <c r="AD61" s="8">
        <v>0</v>
      </c>
      <c r="AE61" s="8">
        <v>2689.2250000000004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45952</v>
      </c>
      <c r="AK61" s="3">
        <v>45948</v>
      </c>
      <c r="AL61" s="3">
        <v>45941</v>
      </c>
      <c r="AM61" s="3">
        <v>45949</v>
      </c>
      <c r="AN61" s="3">
        <v>45950</v>
      </c>
      <c r="AO61" s="3">
        <v>45951</v>
      </c>
      <c r="AP61" s="3">
        <v>45947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396</v>
      </c>
      <c r="C62" s="9" t="s">
        <v>79</v>
      </c>
      <c r="D62" s="13" t="s">
        <v>397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0</v>
      </c>
      <c r="AE62" s="8">
        <v>3310.89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7000</v>
      </c>
      <c r="V63" s="10">
        <v>6362</v>
      </c>
      <c r="W63" s="10">
        <v>638</v>
      </c>
      <c r="X63" s="10">
        <v>7000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332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2500</v>
      </c>
      <c r="V64" s="10">
        <v>2500</v>
      </c>
      <c r="W64" s="10">
        <v>0</v>
      </c>
      <c r="X64" s="10">
        <v>2550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45954</v>
      </c>
      <c r="U65" s="11">
        <v>5000</v>
      </c>
      <c r="V65" s="10">
        <v>0</v>
      </c>
      <c r="W65" s="10">
        <v>5000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45954</v>
      </c>
      <c r="AK65" s="3">
        <v>45950</v>
      </c>
      <c r="AL65" s="3">
        <v>45943</v>
      </c>
      <c r="AM65" s="3">
        <v>45951</v>
      </c>
      <c r="AN65" s="3">
        <v>45952</v>
      </c>
      <c r="AO65" s="3">
        <v>45953</v>
      </c>
      <c r="AP65" s="3">
        <v>45949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45798</v>
      </c>
      <c r="B66" s="14" t="s">
        <v>239</v>
      </c>
      <c r="C66" s="9" t="s">
        <v>105</v>
      </c>
      <c r="D66" s="13" t="s">
        <v>478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45957</v>
      </c>
      <c r="AK66" s="3">
        <v>45953</v>
      </c>
      <c r="AL66" s="3">
        <v>45946</v>
      </c>
      <c r="AM66" s="3">
        <v>45954</v>
      </c>
      <c r="AN66" s="3">
        <v>45955</v>
      </c>
      <c r="AO66" s="3">
        <v>45956</v>
      </c>
      <c r="AP66" s="3">
        <v>45952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45958</v>
      </c>
      <c r="U67" s="11">
        <v>5000</v>
      </c>
      <c r="V67" s="10">
        <v>5000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13717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45909</v>
      </c>
      <c r="B68" s="14" t="s">
        <v>313</v>
      </c>
      <c r="C68" s="9" t="s">
        <v>79</v>
      </c>
      <c r="D68" s="13" t="s">
        <v>308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45958</v>
      </c>
      <c r="U68" s="11">
        <v>6000</v>
      </c>
      <c r="V68" s="10">
        <v>5531</v>
      </c>
      <c r="W68" s="10">
        <v>469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45958</v>
      </c>
      <c r="AK68" s="3">
        <v>45954</v>
      </c>
      <c r="AL68" s="3">
        <v>45947</v>
      </c>
      <c r="AM68" s="3">
        <v>45955</v>
      </c>
      <c r="AN68" s="3">
        <v>45956</v>
      </c>
      <c r="AO68" s="3">
        <v>45957</v>
      </c>
      <c r="AP68" s="3">
        <v>45953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328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4900</v>
      </c>
      <c r="W70" s="10">
        <v>100</v>
      </c>
      <c r="X70" s="10">
        <v>5385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 t="s">
        <v>132</v>
      </c>
      <c r="B71" s="14" t="s">
        <v>132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1667.7075555555555</v>
      </c>
    </row>
    <row r="72" spans="1:56" ht="28.5" customHeight="1" x14ac:dyDescent="0.45">
      <c r="A72" s="3" t="s">
        <v>132</v>
      </c>
      <c r="B72" s="14" t="s">
        <v>132</v>
      </c>
      <c r="C72" s="9" t="s">
        <v>96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45960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1625.4871111111113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332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45961</v>
      </c>
      <c r="U74" s="11">
        <v>2500</v>
      </c>
      <c r="V74" s="10">
        <v>1129</v>
      </c>
      <c r="W74" s="10">
        <v>1371</v>
      </c>
      <c r="X74" s="10">
        <v>2550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45961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80</v>
      </c>
      <c r="AA75" s="8">
        <v>2689.2250000000004</v>
      </c>
      <c r="AB75" s="8">
        <v>2689.2250000000004</v>
      </c>
      <c r="AC75" s="8">
        <v>0</v>
      </c>
      <c r="AD75" s="8">
        <v>0</v>
      </c>
      <c r="AE75" s="8">
        <v>2689.2250000000004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5000</v>
      </c>
      <c r="V76" s="10">
        <v>0</v>
      </c>
      <c r="W76" s="10">
        <v>5000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318</v>
      </c>
      <c r="C77" s="9" t="s">
        <v>105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315</v>
      </c>
      <c r="C78" s="9" t="s">
        <v>105</v>
      </c>
      <c r="D78" s="13" t="s">
        <v>310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45961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3478.5300000000007</v>
      </c>
      <c r="AC78" s="8">
        <v>0</v>
      </c>
      <c r="AD78" s="8">
        <v>3478.5300000000007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136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45961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7916.333333333333</v>
      </c>
    </row>
    <row r="80" spans="1:56" ht="28.5" customHeight="1" x14ac:dyDescent="0.45">
      <c r="A80" s="3" t="s">
        <v>132</v>
      </c>
      <c r="B80" s="14" t="s">
        <v>132</v>
      </c>
      <c r="C80" s="9" t="s">
        <v>246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305000</v>
      </c>
      <c r="V80" s="10">
        <v>0</v>
      </c>
      <c r="W80" s="10">
        <v>305000</v>
      </c>
      <c r="X80" s="10">
        <v>0</v>
      </c>
      <c r="Y80" s="10">
        <v>320250</v>
      </c>
      <c r="Z80" s="9" t="s">
        <v>80</v>
      </c>
      <c r="AA80" s="8">
        <v>336607.14999999997</v>
      </c>
      <c r="AB80" s="8">
        <v>0</v>
      </c>
      <c r="AC80" s="8">
        <v>336607.14999999997</v>
      </c>
      <c r="AD80" s="8">
        <v>0</v>
      </c>
      <c r="AE80" s="8">
        <v>336607.14999999997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25432.540222222222</v>
      </c>
    </row>
    <row r="81" spans="1:56" ht="28.5" customHeight="1" x14ac:dyDescent="0.45">
      <c r="A81" s="3">
        <v>45891</v>
      </c>
      <c r="B81" s="14" t="s">
        <v>288</v>
      </c>
      <c r="C81" s="9" t="s">
        <v>79</v>
      </c>
      <c r="D81" s="13" t="s">
        <v>289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45933</v>
      </c>
      <c r="B82" s="14" t="s">
        <v>504</v>
      </c>
      <c r="C82" s="9" t="s">
        <v>79</v>
      </c>
      <c r="D82" s="13" t="s">
        <v>480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392</v>
      </c>
      <c r="C83" s="9" t="s">
        <v>79</v>
      </c>
      <c r="D83" s="13" t="s">
        <v>393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45923</v>
      </c>
      <c r="B84" s="14" t="s">
        <v>394</v>
      </c>
      <c r="C84" s="9" t="s">
        <v>79</v>
      </c>
      <c r="D84" s="13" t="s">
        <v>395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45972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6621.78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131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45941</v>
      </c>
      <c r="B85" s="14" t="s">
        <v>126</v>
      </c>
      <c r="C85" s="9" t="s">
        <v>105</v>
      </c>
      <c r="D85" s="13" t="s">
        <v>554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45975</v>
      </c>
      <c r="AK85" s="3">
        <v>45971</v>
      </c>
      <c r="AL85" s="3">
        <v>45964</v>
      </c>
      <c r="AM85" s="3">
        <v>45972</v>
      </c>
      <c r="AN85" s="3">
        <v>45973</v>
      </c>
      <c r="AO85" s="3">
        <v>45974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45896</v>
      </c>
      <c r="B86" s="14" t="s">
        <v>291</v>
      </c>
      <c r="C86" s="9" t="s">
        <v>79</v>
      </c>
      <c r="D86" s="13" t="s">
        <v>292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45975</v>
      </c>
      <c r="U86" s="11">
        <v>3000</v>
      </c>
      <c r="V86" s="10">
        <v>3194</v>
      </c>
      <c r="W86" s="10">
        <v>0</v>
      </c>
      <c r="X86" s="10">
        <v>8100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45975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105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45896</v>
      </c>
      <c r="B88" s="14" t="s">
        <v>290</v>
      </c>
      <c r="C88" s="9" t="s">
        <v>79</v>
      </c>
      <c r="D88" s="13" t="s">
        <v>263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365</v>
      </c>
      <c r="C89" s="9" t="s">
        <v>136</v>
      </c>
      <c r="D89" s="13" t="s">
        <v>261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48</v>
      </c>
      <c r="V89" s="10">
        <v>0</v>
      </c>
      <c r="W89" s="10">
        <v>48</v>
      </c>
      <c r="X89" s="10">
        <v>11390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453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367</v>
      </c>
      <c r="C90" s="9" t="s">
        <v>136</v>
      </c>
      <c r="D90" s="13" t="s">
        <v>128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1933</v>
      </c>
      <c r="V90" s="10">
        <v>0</v>
      </c>
      <c r="W90" s="10">
        <v>1933</v>
      </c>
      <c r="X90" s="10">
        <v>33440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347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368</v>
      </c>
      <c r="C91" s="9" t="s">
        <v>136</v>
      </c>
      <c r="D91" s="13" t="s">
        <v>303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604</v>
      </c>
      <c r="V91" s="10">
        <v>0</v>
      </c>
      <c r="W91" s="10">
        <v>604</v>
      </c>
      <c r="X91" s="10">
        <v>16380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45919</v>
      </c>
      <c r="B92" s="14" t="s">
        <v>369</v>
      </c>
      <c r="C92" s="9" t="s">
        <v>136</v>
      </c>
      <c r="D92" s="13" t="s">
        <v>142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1174</v>
      </c>
      <c r="V92" s="10">
        <v>0</v>
      </c>
      <c r="W92" s="10">
        <v>1174</v>
      </c>
      <c r="X92" s="10">
        <v>21440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506</v>
      </c>
      <c r="C93" s="9" t="s">
        <v>79</v>
      </c>
      <c r="D93" s="13" t="s">
        <v>482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502</v>
      </c>
      <c r="C94" s="9" t="s">
        <v>105</v>
      </c>
      <c r="D94" s="13" t="s">
        <v>208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503</v>
      </c>
      <c r="C95" s="9" t="s">
        <v>105</v>
      </c>
      <c r="D95" s="13" t="s">
        <v>479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45933</v>
      </c>
      <c r="B96" s="14" t="s">
        <v>508</v>
      </c>
      <c r="C96" s="9" t="s">
        <v>105</v>
      </c>
      <c r="D96" s="13" t="s">
        <v>484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213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1172</v>
      </c>
      <c r="V97" s="10">
        <v>0</v>
      </c>
      <c r="W97" s="10">
        <v>1172</v>
      </c>
      <c r="X97" s="10">
        <v>21290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348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45919</v>
      </c>
      <c r="B98" s="14" t="s">
        <v>366</v>
      </c>
      <c r="C98" s="9" t="s">
        <v>136</v>
      </c>
      <c r="D98" s="13" t="s">
        <v>349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622</v>
      </c>
      <c r="V98" s="10">
        <v>0</v>
      </c>
      <c r="W98" s="10">
        <v>622</v>
      </c>
      <c r="X98" s="10">
        <v>6150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45923</v>
      </c>
      <c r="B99" s="14" t="s">
        <v>394</v>
      </c>
      <c r="C99" s="9" t="s">
        <v>79</v>
      </c>
      <c r="D99" s="13" t="s">
        <v>395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19000</v>
      </c>
      <c r="V99" s="10">
        <v>0</v>
      </c>
      <c r="W99" s="10">
        <v>19000</v>
      </c>
      <c r="X99" s="10">
        <v>0</v>
      </c>
      <c r="Y99" s="10">
        <v>19950</v>
      </c>
      <c r="Z99" s="9" t="s">
        <v>80</v>
      </c>
      <c r="AA99" s="8">
        <v>20968.969999999998</v>
      </c>
      <c r="AB99" s="8">
        <v>20968.969999999998</v>
      </c>
      <c r="AC99" s="8">
        <v>0</v>
      </c>
      <c r="AD99" s="8">
        <v>20968.969999999998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45877</v>
      </c>
      <c r="B100" s="14" t="s">
        <v>269</v>
      </c>
      <c r="C100" s="9" t="s">
        <v>79</v>
      </c>
      <c r="D100" s="13" t="s">
        <v>270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3500</v>
      </c>
      <c r="V100" s="10">
        <v>1217</v>
      </c>
      <c r="W100" s="10">
        <v>2283</v>
      </c>
      <c r="X100" s="10">
        <v>1545</v>
      </c>
      <c r="Y100" s="10">
        <v>2052.75</v>
      </c>
      <c r="Z100" s="9" t="s">
        <v>80</v>
      </c>
      <c r="AA100" s="8">
        <v>2265.4764825000002</v>
      </c>
      <c r="AB100" s="8">
        <v>2265.4764825000002</v>
      </c>
      <c r="AC100" s="8">
        <v>0</v>
      </c>
      <c r="AD100" s="8">
        <v>2265.4764825000002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45905</v>
      </c>
      <c r="B101" s="14" t="s">
        <v>307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299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312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45908</v>
      </c>
      <c r="B107" s="14" t="s">
        <v>312</v>
      </c>
      <c r="C107" s="9" t="s">
        <v>235</v>
      </c>
      <c r="D107" s="13" t="s">
        <v>277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236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45799</v>
      </c>
      <c r="B109" s="14" t="s">
        <v>240</v>
      </c>
      <c r="C109" s="9" t="s">
        <v>235</v>
      </c>
      <c r="D109" s="13" t="s">
        <v>277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202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45720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45541</v>
      </c>
      <c r="B112" s="14" t="s">
        <v>176</v>
      </c>
      <c r="C112" s="9" t="s">
        <v>105</v>
      </c>
      <c r="D112" s="13" t="s">
        <v>177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178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211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45581</v>
      </c>
      <c r="B113" s="14" t="s">
        <v>180</v>
      </c>
      <c r="C113" s="9" t="s">
        <v>105</v>
      </c>
      <c r="D113" s="13" t="s">
        <v>181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582174.14648250001</v>
      </c>
      <c r="AB114" s="8">
        <v>97205.596482499997</v>
      </c>
      <c r="AC114" s="8">
        <v>484968.55</v>
      </c>
      <c r="AD114" s="8">
        <v>60925.506482500001</v>
      </c>
      <c r="AE114" s="8">
        <v>521248.64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45944</v>
      </c>
      <c r="U115" s="11">
        <v>2500</v>
      </c>
      <c r="V115" s="10">
        <v>2700</v>
      </c>
      <c r="W115" s="10">
        <v>0</v>
      </c>
      <c r="X115" s="10">
        <v>2687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74</v>
      </c>
      <c r="AI115" s="1">
        <v>2</v>
      </c>
      <c r="AJ115" s="3">
        <v>45944</v>
      </c>
      <c r="AK115" s="3">
        <v>0</v>
      </c>
      <c r="AL115" s="3">
        <v>45935</v>
      </c>
      <c r="AM115" s="3">
        <v>45942</v>
      </c>
      <c r="AN115" s="3">
        <v>45943</v>
      </c>
      <c r="AO115" s="3">
        <v>45943</v>
      </c>
      <c r="AP115" s="3">
        <v>45939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932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45954</v>
      </c>
      <c r="U116" s="11">
        <v>2500</v>
      </c>
      <c r="V116" s="10">
        <v>2500</v>
      </c>
      <c r="W116" s="10">
        <v>0</v>
      </c>
      <c r="X116" s="10">
        <v>2550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45954</v>
      </c>
      <c r="AK116" s="3">
        <v>0</v>
      </c>
      <c r="AL116" s="3">
        <v>45945</v>
      </c>
      <c r="AM116" s="3">
        <v>45952</v>
      </c>
      <c r="AN116" s="3">
        <v>45953</v>
      </c>
      <c r="AO116" s="3">
        <v>45953</v>
      </c>
      <c r="AP116" s="3">
        <v>45949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>
        <v>21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2500</v>
      </c>
      <c r="V117" s="10">
        <v>2700</v>
      </c>
      <c r="W117" s="10">
        <v>0</v>
      </c>
      <c r="X117" s="10">
        <v>2686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337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5100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 t="s">
        <v>334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>
        <v>931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5000</v>
      </c>
      <c r="V124" s="10">
        <v>0</v>
      </c>
      <c r="W124" s="10">
        <v>5000</v>
      </c>
      <c r="X124" s="10">
        <v>5110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339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2500</v>
      </c>
      <c r="V125" s="10">
        <v>2500</v>
      </c>
      <c r="W125" s="10">
        <v>0</v>
      </c>
      <c r="X125" s="10">
        <v>2550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>
        <v>932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45958</v>
      </c>
      <c r="U126" s="11">
        <v>2500</v>
      </c>
      <c r="V126" s="10">
        <v>2500</v>
      </c>
      <c r="W126" s="10">
        <v>0</v>
      </c>
      <c r="X126" s="10">
        <v>2550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45958</v>
      </c>
      <c r="AK126" s="3">
        <v>0</v>
      </c>
      <c r="AL126" s="3">
        <v>45949</v>
      </c>
      <c r="AM126" s="3">
        <v>45956</v>
      </c>
      <c r="AN126" s="3">
        <v>45957</v>
      </c>
      <c r="AO126" s="3">
        <v>45957</v>
      </c>
      <c r="AP126" s="3">
        <v>45953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 t="s">
        <v>334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7500</v>
      </c>
      <c r="V127" s="10">
        <v>0</v>
      </c>
      <c r="W127" s="10">
        <v>7500</v>
      </c>
      <c r="X127" s="10">
        <v>0</v>
      </c>
      <c r="Y127" s="10">
        <v>7875</v>
      </c>
      <c r="Z127" s="9" t="s">
        <v>247</v>
      </c>
      <c r="AA127" s="8">
        <v>8486.7750000000015</v>
      </c>
      <c r="AB127" s="8">
        <v>8486.7750000000015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340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247</v>
      </c>
      <c r="AA128" s="8">
        <v>2828.9250000000002</v>
      </c>
      <c r="AB128" s="8">
        <v>2828.9250000000002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45947</v>
      </c>
      <c r="U129" s="11">
        <v>5000</v>
      </c>
      <c r="V129" s="10">
        <v>5000</v>
      </c>
      <c r="W129" s="10">
        <v>0</v>
      </c>
      <c r="X129" s="10">
        <v>5165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45947</v>
      </c>
      <c r="AK129" s="3">
        <v>0</v>
      </c>
      <c r="AL129" s="3">
        <v>45938</v>
      </c>
      <c r="AM129" s="3">
        <v>45945</v>
      </c>
      <c r="AN129" s="3">
        <v>45946</v>
      </c>
      <c r="AO129" s="3">
        <v>45946</v>
      </c>
      <c r="AP129" s="3">
        <v>45942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2300</v>
      </c>
      <c r="V130" s="10">
        <v>0</v>
      </c>
      <c r="W130" s="10">
        <v>2300</v>
      </c>
      <c r="X130" s="10">
        <v>5100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45951</v>
      </c>
      <c r="U131" s="11">
        <v>10000</v>
      </c>
      <c r="V131" s="10">
        <v>10000</v>
      </c>
      <c r="W131" s="10">
        <v>0</v>
      </c>
      <c r="X131" s="10">
        <v>10300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45951</v>
      </c>
      <c r="AK131" s="3">
        <v>0</v>
      </c>
      <c r="AL131" s="3">
        <v>45942</v>
      </c>
      <c r="AM131" s="3">
        <v>45949</v>
      </c>
      <c r="AN131" s="3">
        <v>45950</v>
      </c>
      <c r="AO131" s="3">
        <v>45950</v>
      </c>
      <c r="AP131" s="3">
        <v>45946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2700</v>
      </c>
      <c r="W132" s="10">
        <v>0</v>
      </c>
      <c r="X132" s="10">
        <v>2687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45950</v>
      </c>
      <c r="U133" s="11">
        <v>2500</v>
      </c>
      <c r="V133" s="10">
        <v>0</v>
      </c>
      <c r="W133" s="10">
        <v>2500</v>
      </c>
      <c r="X133" s="10">
        <v>2550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45950</v>
      </c>
      <c r="AK133" s="3">
        <v>0</v>
      </c>
      <c r="AL133" s="3">
        <v>45941</v>
      </c>
      <c r="AM133" s="3">
        <v>45948</v>
      </c>
      <c r="AN133" s="3">
        <v>45949</v>
      </c>
      <c r="AO133" s="3">
        <v>45949</v>
      </c>
      <c r="AP133" s="3">
        <v>45945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428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45952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45952</v>
      </c>
      <c r="AK134" s="3">
        <v>0</v>
      </c>
      <c r="AL134" s="3">
        <v>45943</v>
      </c>
      <c r="AM134" s="3">
        <v>45950</v>
      </c>
      <c r="AN134" s="3">
        <v>45951</v>
      </c>
      <c r="AO134" s="3">
        <v>45951</v>
      </c>
      <c r="AP134" s="3">
        <v>45947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428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247</v>
      </c>
      <c r="AA135" s="8">
        <v>5657.85</v>
      </c>
      <c r="AB135" s="8">
        <v>5657.85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45959</v>
      </c>
      <c r="AK135" s="3">
        <v>0</v>
      </c>
      <c r="AL135" s="3">
        <v>45950</v>
      </c>
      <c r="AM135" s="3">
        <v>45957</v>
      </c>
      <c r="AN135" s="3">
        <v>45958</v>
      </c>
      <c r="AO135" s="3">
        <v>45958</v>
      </c>
      <c r="AP135" s="3">
        <v>45954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341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5140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5000</v>
      </c>
      <c r="W140" s="10">
        <v>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45950</v>
      </c>
      <c r="AK142" s="3">
        <v>0</v>
      </c>
      <c r="AL142" s="3">
        <v>45941</v>
      </c>
      <c r="AM142" s="3">
        <v>45948</v>
      </c>
      <c r="AN142" s="3">
        <v>45949</v>
      </c>
      <c r="AO142" s="3">
        <v>45949</v>
      </c>
      <c r="AP142" s="3">
        <v>45945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10200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5110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2521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428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10756.900000000001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337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11315.7</v>
      </c>
      <c r="AB161" s="8">
        <v>11315.7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2500</v>
      </c>
      <c r="W163" s="10">
        <v>0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14307</v>
      </c>
      <c r="AC166" s="8">
        <v>1419957.9750000001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111861.13380833335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1559610.8</v>
      </c>
      <c r="AB167" s="8">
        <v>139652.82500000001</v>
      </c>
      <c r="AC167" s="8">
        <v>1419957.9750000001</v>
      </c>
      <c r="AD167" s="8">
        <v>0</v>
      </c>
      <c r="AE167" s="8">
        <v>0</v>
      </c>
      <c r="AF167" s="8" t="s">
        <v>58</v>
      </c>
      <c r="AG167" s="1" t="s">
        <v>113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371</v>
      </c>
      <c r="C168" s="9" t="s">
        <v>136</v>
      </c>
      <c r="D168" s="13" t="s">
        <v>281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347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372</v>
      </c>
      <c r="C169" s="9" t="s">
        <v>136</v>
      </c>
      <c r="D169" s="13" t="s">
        <v>350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45952</v>
      </c>
      <c r="U169" s="11">
        <v>6826</v>
      </c>
      <c r="V169" s="10">
        <v>6826</v>
      </c>
      <c r="W169" s="10">
        <v>0</v>
      </c>
      <c r="X169" s="10">
        <v>27997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351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244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 t="s">
        <v>63</v>
      </c>
      <c r="U170" s="11">
        <v>1374</v>
      </c>
      <c r="V170" s="10">
        <v>0</v>
      </c>
      <c r="W170" s="10">
        <v>1374</v>
      </c>
      <c r="X170" s="10">
        <v>27689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45941</v>
      </c>
      <c r="B171" s="14" t="s">
        <v>555</v>
      </c>
      <c r="C171" s="9" t="s">
        <v>73</v>
      </c>
      <c r="D171" s="13" t="s">
        <v>556</v>
      </c>
      <c r="E171" s="9">
        <v>20</v>
      </c>
      <c r="F171" s="9">
        <v>32</v>
      </c>
      <c r="G171" s="9" t="s">
        <v>60</v>
      </c>
      <c r="H171" s="9">
        <v>0</v>
      </c>
      <c r="I171" s="9">
        <v>72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300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4679.9500000000007</v>
      </c>
      <c r="AB171" s="8">
        <v>4679.9500000000007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61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>
        <v>45941</v>
      </c>
      <c r="B172" s="14" t="s">
        <v>555</v>
      </c>
      <c r="C172" s="9" t="s">
        <v>73</v>
      </c>
      <c r="D172" s="13" t="s">
        <v>557</v>
      </c>
      <c r="E172" s="9">
        <v>20</v>
      </c>
      <c r="F172" s="9">
        <v>32</v>
      </c>
      <c r="G172" s="9" t="s">
        <v>60</v>
      </c>
      <c r="H172" s="9">
        <v>0</v>
      </c>
      <c r="I172" s="9">
        <v>72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300</v>
      </c>
      <c r="T172" s="12">
        <v>45954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9359.9000000000015</v>
      </c>
      <c r="AB172" s="8">
        <v>9359.9000000000015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8.5" customHeight="1" x14ac:dyDescent="0.45">
      <c r="A173" s="3">
        <v>45945</v>
      </c>
      <c r="B173" s="14" t="s">
        <v>126</v>
      </c>
      <c r="C173" s="9" t="s">
        <v>565</v>
      </c>
      <c r="D173" s="13" t="s">
        <v>566</v>
      </c>
      <c r="E173" s="9">
        <v>20</v>
      </c>
      <c r="F173" s="9">
        <v>32</v>
      </c>
      <c r="G173" s="9" t="s">
        <v>60</v>
      </c>
      <c r="H173" s="9">
        <v>0</v>
      </c>
      <c r="I173" s="9">
        <v>70</v>
      </c>
      <c r="J173" s="9" t="s">
        <v>57</v>
      </c>
      <c r="K173" s="9">
        <v>5</v>
      </c>
      <c r="L173" s="9" t="s">
        <v>90</v>
      </c>
      <c r="M173" s="10">
        <v>21</v>
      </c>
      <c r="N173" s="9">
        <v>35</v>
      </c>
      <c r="O173" s="9">
        <v>40</v>
      </c>
      <c r="P173" s="10">
        <v>72.532500095999993</v>
      </c>
      <c r="Q173" s="10">
        <v>0</v>
      </c>
      <c r="R173" s="10">
        <v>72.532500095999993</v>
      </c>
      <c r="S173" s="9" t="s">
        <v>71</v>
      </c>
      <c r="T173" s="12">
        <v>45951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81</v>
      </c>
      <c r="AA173" s="8">
        <v>3743.96</v>
      </c>
      <c r="AB173" s="8">
        <v>3743.96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72</v>
      </c>
      <c r="AI173" s="1">
        <v>3</v>
      </c>
      <c r="AJ173" s="3">
        <v>45951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45946</v>
      </c>
      <c r="AQ173" s="3">
        <v>45950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 t="s">
        <v>132</v>
      </c>
      <c r="B174" s="14" t="s">
        <v>132</v>
      </c>
      <c r="C174" s="9" t="s">
        <v>136</v>
      </c>
      <c r="D174" s="13" t="s">
        <v>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45961</v>
      </c>
      <c r="U174" s="11">
        <v>290000</v>
      </c>
      <c r="V174" s="10">
        <v>0</v>
      </c>
      <c r="W174" s="10">
        <v>290000</v>
      </c>
      <c r="X174" s="10">
        <v>0</v>
      </c>
      <c r="Y174" s="10">
        <v>304500</v>
      </c>
      <c r="Z174" s="9" t="s">
        <v>81</v>
      </c>
      <c r="AA174" s="8">
        <v>303847.5</v>
      </c>
      <c r="AB174" s="8">
        <v>7783</v>
      </c>
      <c r="AC174" s="8">
        <v>296064.5</v>
      </c>
      <c r="AD174" s="8">
        <v>0</v>
      </c>
      <c r="AE174" s="8">
        <v>0</v>
      </c>
      <c r="AF174" s="8" t="s">
        <v>202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22632.486222222225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81</v>
      </c>
      <c r="AA175" s="8">
        <v>321631.31</v>
      </c>
      <c r="AB175" s="8">
        <v>25566.81</v>
      </c>
      <c r="AC175" s="8">
        <v>296064.5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45944</v>
      </c>
      <c r="B176" s="14" t="s">
        <v>126</v>
      </c>
      <c r="C176" s="9" t="s">
        <v>196</v>
      </c>
      <c r="D176" s="13" t="s">
        <v>567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36</v>
      </c>
      <c r="O176" s="9">
        <v>40</v>
      </c>
      <c r="P176" s="10">
        <v>390.78734745599991</v>
      </c>
      <c r="Q176" s="10">
        <v>0</v>
      </c>
      <c r="R176" s="10">
        <v>390.78734745599991</v>
      </c>
      <c r="S176" s="9" t="s">
        <v>67</v>
      </c>
      <c r="T176" s="12">
        <v>45954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127</v>
      </c>
      <c r="AA176" s="8">
        <v>19837.400000000001</v>
      </c>
      <c r="AB176" s="8">
        <v>19837.400000000001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72</v>
      </c>
      <c r="AI176" s="1">
        <v>3</v>
      </c>
      <c r="AJ176" s="3">
        <v>45954</v>
      </c>
      <c r="AK176" s="3">
        <v>0</v>
      </c>
      <c r="AL176" s="3">
        <v>45944</v>
      </c>
      <c r="AM176" s="3">
        <v>45951</v>
      </c>
      <c r="AN176" s="3">
        <v>45952</v>
      </c>
      <c r="AO176" s="3">
        <v>45952</v>
      </c>
      <c r="AP176" s="3">
        <v>45949</v>
      </c>
      <c r="AQ176" s="3">
        <v>45953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8.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67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127</v>
      </c>
      <c r="AA177" s="8">
        <v>19837.400000000001</v>
      </c>
      <c r="AB177" s="8">
        <v>19837.400000000001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113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0</v>
      </c>
    </row>
    <row r="178" spans="1:56" ht="28.5" customHeight="1" x14ac:dyDescent="0.45">
      <c r="A178" s="3">
        <v>45933</v>
      </c>
      <c r="B178" s="14" t="s">
        <v>488</v>
      </c>
      <c r="C178" s="9" t="s">
        <v>456</v>
      </c>
      <c r="D178" s="13" t="s">
        <v>457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45944</v>
      </c>
      <c r="U178" s="11">
        <v>5000</v>
      </c>
      <c r="V178" s="10">
        <v>4737</v>
      </c>
      <c r="W178" s="10">
        <v>263</v>
      </c>
      <c r="X178" s="10">
        <v>5200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45943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45940</v>
      </c>
      <c r="B179" s="14" t="s">
        <v>522</v>
      </c>
      <c r="C179" s="9" t="s">
        <v>109</v>
      </c>
      <c r="D179" s="13" t="s">
        <v>523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45944</v>
      </c>
      <c r="U179" s="11">
        <v>30000</v>
      </c>
      <c r="V179" s="10">
        <v>30562</v>
      </c>
      <c r="W179" s="10">
        <v>0</v>
      </c>
      <c r="X179" s="10">
        <v>52505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45944</v>
      </c>
      <c r="AK179" s="3">
        <v>45940</v>
      </c>
      <c r="AL179" s="3">
        <v>45934</v>
      </c>
      <c r="AM179" s="3">
        <v>45941</v>
      </c>
      <c r="AN179" s="3">
        <v>45942</v>
      </c>
      <c r="AO179" s="3">
        <v>45942</v>
      </c>
      <c r="AP179" s="3">
        <v>45939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524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45933</v>
      </c>
      <c r="B180" s="14" t="s">
        <v>510</v>
      </c>
      <c r="C180" s="9" t="s">
        <v>105</v>
      </c>
      <c r="D180" s="13" t="s">
        <v>489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89</v>
      </c>
      <c r="M180" s="10">
        <v>22</v>
      </c>
      <c r="N180" s="9">
        <v>42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45947</v>
      </c>
      <c r="U180" s="11">
        <v>3000</v>
      </c>
      <c r="V180" s="10">
        <v>3000</v>
      </c>
      <c r="W180" s="10">
        <v>0</v>
      </c>
      <c r="X180" s="10">
        <v>3200</v>
      </c>
      <c r="Y180" s="10">
        <v>0</v>
      </c>
      <c r="Z180" s="9" t="s">
        <v>118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45947</v>
      </c>
      <c r="AK180" s="3">
        <v>45943</v>
      </c>
      <c r="AL180" s="3">
        <v>45937</v>
      </c>
      <c r="AM180" s="3">
        <v>45944</v>
      </c>
      <c r="AN180" s="3">
        <v>45945</v>
      </c>
      <c r="AO180" s="3">
        <v>45945</v>
      </c>
      <c r="AP180" s="3">
        <v>45942</v>
      </c>
      <c r="AQ180" s="3">
        <v>45946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521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558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118</v>
      </c>
      <c r="AA181" s="8">
        <v>10756.900000000001</v>
      </c>
      <c r="AB181" s="8">
        <v>10756.900000000001</v>
      </c>
      <c r="AC181" s="8">
        <v>0</v>
      </c>
      <c r="AD181" s="8">
        <v>10756.900000000001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116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560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0</v>
      </c>
      <c r="B184" s="14" t="s">
        <v>126</v>
      </c>
      <c r="C184" s="9" t="s">
        <v>109</v>
      </c>
      <c r="D184" s="13" t="s">
        <v>561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45950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118</v>
      </c>
      <c r="AA184" s="8">
        <v>10756.900000000001</v>
      </c>
      <c r="AB184" s="8">
        <v>10756.900000000001</v>
      </c>
      <c r="AC184" s="8">
        <v>0</v>
      </c>
      <c r="AD184" s="8">
        <v>10756.900000000001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45950</v>
      </c>
      <c r="AK184" s="3">
        <v>45946</v>
      </c>
      <c r="AL184" s="3">
        <v>45940</v>
      </c>
      <c r="AM184" s="3">
        <v>45947</v>
      </c>
      <c r="AN184" s="3">
        <v>45948</v>
      </c>
      <c r="AO184" s="3">
        <v>45948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0</v>
      </c>
      <c r="B185" s="14" t="s">
        <v>126</v>
      </c>
      <c r="C185" s="9" t="s">
        <v>109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45950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118</v>
      </c>
      <c r="AA185" s="8">
        <v>5378.4500000000007</v>
      </c>
      <c r="AB185" s="8">
        <v>5378.4500000000007</v>
      </c>
      <c r="AC185" s="8">
        <v>0</v>
      </c>
      <c r="AD185" s="8">
        <v>4373</v>
      </c>
      <c r="AE185" s="8">
        <v>1005.4500000000007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45950</v>
      </c>
      <c r="AK185" s="3">
        <v>45946</v>
      </c>
      <c r="AL185" s="3">
        <v>45940</v>
      </c>
      <c r="AM185" s="3">
        <v>45947</v>
      </c>
      <c r="AN185" s="3">
        <v>45948</v>
      </c>
      <c r="AO185" s="3">
        <v>45948</v>
      </c>
      <c r="AP185" s="3">
        <v>45945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45930</v>
      </c>
      <c r="B186" s="14" t="s">
        <v>509</v>
      </c>
      <c r="C186" s="9" t="s">
        <v>79</v>
      </c>
      <c r="D186" s="13" t="s">
        <v>444</v>
      </c>
      <c r="E186" s="9">
        <v>21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90</v>
      </c>
      <c r="M186" s="10">
        <v>22</v>
      </c>
      <c r="N186" s="9">
        <v>42</v>
      </c>
      <c r="O186" s="9">
        <v>40</v>
      </c>
      <c r="P186" s="10">
        <v>0</v>
      </c>
      <c r="Q186" s="10">
        <v>0</v>
      </c>
      <c r="R186" s="10">
        <v>0</v>
      </c>
      <c r="S186" s="9" t="s">
        <v>67</v>
      </c>
      <c r="T186" s="12">
        <v>45951</v>
      </c>
      <c r="U186" s="11">
        <v>3000</v>
      </c>
      <c r="V186" s="10">
        <v>3000</v>
      </c>
      <c r="W186" s="10">
        <v>0</v>
      </c>
      <c r="X186" s="10">
        <v>3105</v>
      </c>
      <c r="Y186" s="10">
        <v>0</v>
      </c>
      <c r="Z186" s="9" t="s">
        <v>118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>
        <v>45951</v>
      </c>
      <c r="AK186" s="3">
        <v>45947</v>
      </c>
      <c r="AL186" s="3">
        <v>45941</v>
      </c>
      <c r="AM186" s="3">
        <v>45948</v>
      </c>
      <c r="AN186" s="3">
        <v>45949</v>
      </c>
      <c r="AO186" s="3">
        <v>45949</v>
      </c>
      <c r="AP186" s="3">
        <v>45946</v>
      </c>
      <c r="AQ186" s="3">
        <v>45950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45933</v>
      </c>
      <c r="B187" s="14" t="s">
        <v>511</v>
      </c>
      <c r="C187" s="9" t="s">
        <v>79</v>
      </c>
      <c r="D187" s="13" t="s">
        <v>490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 t="s">
        <v>132</v>
      </c>
      <c r="B188" s="14" t="s">
        <v>132</v>
      </c>
      <c r="C188" s="9" t="s">
        <v>109</v>
      </c>
      <c r="D188" s="13" t="s">
        <v>61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115000</v>
      </c>
      <c r="V188" s="10">
        <v>0</v>
      </c>
      <c r="W188" s="10">
        <v>115000</v>
      </c>
      <c r="X188" s="10">
        <v>0</v>
      </c>
      <c r="Y188" s="10">
        <v>120750</v>
      </c>
      <c r="Z188" s="9" t="s">
        <v>118</v>
      </c>
      <c r="AA188" s="8">
        <v>123704.35</v>
      </c>
      <c r="AB188" s="8">
        <v>123704.35</v>
      </c>
      <c r="AC188" s="8">
        <v>0</v>
      </c>
      <c r="AD188" s="8">
        <v>123704.35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45631</v>
      </c>
      <c r="B189" s="14" t="s">
        <v>195</v>
      </c>
      <c r="C189" s="9" t="s">
        <v>107</v>
      </c>
      <c r="D189" s="13" t="s">
        <v>141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118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207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45631</v>
      </c>
      <c r="B190" s="14" t="s">
        <v>194</v>
      </c>
      <c r="C190" s="9" t="s">
        <v>107</v>
      </c>
      <c r="D190" s="13" t="s">
        <v>141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 t="s">
        <v>63</v>
      </c>
      <c r="U190" s="11">
        <v>9000</v>
      </c>
      <c r="V190" s="10">
        <v>0</v>
      </c>
      <c r="W190" s="10">
        <v>9000</v>
      </c>
      <c r="X190" s="10">
        <v>0</v>
      </c>
      <c r="Y190" s="10">
        <v>9450</v>
      </c>
      <c r="Z190" s="9" t="s">
        <v>118</v>
      </c>
      <c r="AA190" s="8">
        <v>9681.2100000000009</v>
      </c>
      <c r="AB190" s="8">
        <v>9681.2100000000009</v>
      </c>
      <c r="AC190" s="8">
        <v>0</v>
      </c>
      <c r="AD190" s="8">
        <v>9681.2100000000009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206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293</v>
      </c>
      <c r="C191" s="9" t="s">
        <v>105</v>
      </c>
      <c r="D191" s="13" t="s">
        <v>294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45896</v>
      </c>
      <c r="B192" s="14" t="s">
        <v>295</v>
      </c>
      <c r="C192" s="9" t="s">
        <v>105</v>
      </c>
      <c r="D192" s="13" t="s">
        <v>265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118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45896</v>
      </c>
      <c r="B193" s="14" t="s">
        <v>296</v>
      </c>
      <c r="C193" s="9" t="s">
        <v>105</v>
      </c>
      <c r="D193" s="13" t="s">
        <v>297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65.13122457599998</v>
      </c>
      <c r="Q193" s="10">
        <v>0</v>
      </c>
      <c r="R193" s="10">
        <v>65.13122457599998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118</v>
      </c>
      <c r="AA193" s="8">
        <v>3310.89</v>
      </c>
      <c r="AB193" s="8">
        <v>3310.89</v>
      </c>
      <c r="AC193" s="8">
        <v>0</v>
      </c>
      <c r="AD193" s="8">
        <v>3310.89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45911</v>
      </c>
      <c r="B194" s="14" t="s">
        <v>320</v>
      </c>
      <c r="C194" s="9" t="s">
        <v>105</v>
      </c>
      <c r="D194" s="13" t="s">
        <v>321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 t="s">
        <v>132</v>
      </c>
      <c r="B195" s="14" t="s">
        <v>132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45854</v>
      </c>
      <c r="B196" s="14" t="s">
        <v>257</v>
      </c>
      <c r="C196" s="9" t="s">
        <v>79</v>
      </c>
      <c r="D196" s="13" t="s">
        <v>258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0</v>
      </c>
      <c r="AE196" s="8">
        <v>3310.89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45826</v>
      </c>
      <c r="B197" s="14" t="s">
        <v>250</v>
      </c>
      <c r="C197" s="9" t="s">
        <v>105</v>
      </c>
      <c r="D197" s="13" t="s">
        <v>238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90</v>
      </c>
      <c r="M197" s="10">
        <v>22</v>
      </c>
      <c r="N197" s="9">
        <v>40</v>
      </c>
      <c r="O197" s="9">
        <v>40</v>
      </c>
      <c r="P197" s="10">
        <v>163.47937368575995</v>
      </c>
      <c r="Q197" s="10">
        <v>0</v>
      </c>
      <c r="R197" s="10">
        <v>163.47937368575995</v>
      </c>
      <c r="S197" s="9" t="s">
        <v>67</v>
      </c>
      <c r="T197" s="12" t="s">
        <v>63</v>
      </c>
      <c r="U197" s="11">
        <v>8000</v>
      </c>
      <c r="V197" s="10">
        <v>470</v>
      </c>
      <c r="W197" s="10">
        <v>7530</v>
      </c>
      <c r="X197" s="10">
        <v>0</v>
      </c>
      <c r="Y197" s="10">
        <v>7906.5</v>
      </c>
      <c r="Z197" s="9" t="s">
        <v>118</v>
      </c>
      <c r="AA197" s="8">
        <v>8310.3338999999996</v>
      </c>
      <c r="AB197" s="8">
        <v>8310.3338999999996</v>
      </c>
      <c r="AC197" s="8">
        <v>0</v>
      </c>
      <c r="AD197" s="8">
        <v>8310.3338999999996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45066</v>
      </c>
      <c r="B198" s="14" t="s">
        <v>124</v>
      </c>
      <c r="C198" s="9" t="s">
        <v>79</v>
      </c>
      <c r="D198" s="13" t="s">
        <v>123</v>
      </c>
      <c r="E198" s="9">
        <v>21</v>
      </c>
      <c r="F198" s="9">
        <v>38</v>
      </c>
      <c r="G198" s="9" t="s">
        <v>60</v>
      </c>
      <c r="H198" s="9" t="s">
        <v>76</v>
      </c>
      <c r="I198" s="9">
        <v>102</v>
      </c>
      <c r="J198" s="9" t="s">
        <v>57</v>
      </c>
      <c r="K198" s="9">
        <v>5</v>
      </c>
      <c r="L198" s="9" t="s">
        <v>90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5518.15</v>
      </c>
      <c r="AB198" s="8">
        <v>5518.15</v>
      </c>
      <c r="AC198" s="8">
        <v>0</v>
      </c>
      <c r="AD198" s="8">
        <v>0</v>
      </c>
      <c r="AE198" s="8">
        <v>5518.15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>
        <v>0</v>
      </c>
      <c r="H199" s="9">
        <v>0</v>
      </c>
      <c r="I199" s="9">
        <v>74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 t="s">
        <v>82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118</v>
      </c>
      <c r="AA199" s="8">
        <v>234903.73390000005</v>
      </c>
      <c r="AB199" s="8">
        <v>234903.73390000005</v>
      </c>
      <c r="AC199" s="8">
        <v>0</v>
      </c>
      <c r="AD199" s="8">
        <v>221758.35390000005</v>
      </c>
      <c r="AE199" s="8">
        <v>13145.38</v>
      </c>
      <c r="AF199" s="8" t="s">
        <v>58</v>
      </c>
      <c r="AG199" s="1" t="s">
        <v>114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205</v>
      </c>
      <c r="D200" s="13" t="s">
        <v>205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45961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29756.100000000002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8.5" customHeight="1" x14ac:dyDescent="0.45">
      <c r="A201" s="3">
        <v>45944</v>
      </c>
      <c r="B201" s="14" t="s">
        <v>126</v>
      </c>
      <c r="C201" s="9" t="s">
        <v>563</v>
      </c>
      <c r="D201" s="13" t="s">
        <v>564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83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5518.15</v>
      </c>
      <c r="AF201" s="8">
        <v>0</v>
      </c>
      <c r="AG201" s="1" t="s">
        <v>114</v>
      </c>
      <c r="AH201" s="1" t="s">
        <v>460</v>
      </c>
      <c r="AI201" s="1">
        <v>3</v>
      </c>
      <c r="AJ201" s="3">
        <v>45952</v>
      </c>
      <c r="AK201" s="3">
        <v>45949</v>
      </c>
      <c r="AL201" s="3">
        <v>45948</v>
      </c>
      <c r="AM201" s="3">
        <v>45947</v>
      </c>
      <c r="AN201" s="3">
        <v>0</v>
      </c>
      <c r="AO201" s="3">
        <v>45948</v>
      </c>
      <c r="AP201" s="3">
        <v>45947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210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91</v>
      </c>
      <c r="M202" s="10">
        <v>24</v>
      </c>
      <c r="N202" s="9">
        <v>37</v>
      </c>
      <c r="O202" s="9">
        <v>50</v>
      </c>
      <c r="P202" s="10">
        <v>821.54158271999995</v>
      </c>
      <c r="Q202" s="10">
        <v>0</v>
      </c>
      <c r="R202" s="10">
        <v>821.54158271999995</v>
      </c>
      <c r="S202" s="9" t="s">
        <v>121</v>
      </c>
      <c r="T202" s="12" t="s">
        <v>63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83</v>
      </c>
      <c r="AA202" s="8">
        <v>29756.100000000002</v>
      </c>
      <c r="AB202" s="8">
        <v>4911</v>
      </c>
      <c r="AC202" s="8">
        <v>24845.100000000002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102</v>
      </c>
      <c r="BD202" s="56">
        <v>1857.1712249999998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83</v>
      </c>
      <c r="AA203" s="8">
        <v>65030.350000000006</v>
      </c>
      <c r="AB203" s="8">
        <v>40185.25</v>
      </c>
      <c r="AC203" s="8">
        <v>24845.100000000002</v>
      </c>
      <c r="AD203" s="8">
        <v>0</v>
      </c>
      <c r="AE203" s="8">
        <v>5518.15</v>
      </c>
      <c r="AF203" s="8" t="s">
        <v>58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0</v>
      </c>
    </row>
    <row r="204" spans="1:56" ht="28.5" customHeight="1" x14ac:dyDescent="0.45">
      <c r="A204" s="3">
        <v>45944</v>
      </c>
      <c r="B204" s="14" t="s">
        <v>126</v>
      </c>
      <c r="C204" s="9" t="s">
        <v>570</v>
      </c>
      <c r="D204" s="13" t="s">
        <v>571</v>
      </c>
      <c r="E204" s="9">
        <v>23</v>
      </c>
      <c r="F204" s="9">
        <v>34</v>
      </c>
      <c r="G204" s="9" t="s">
        <v>568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572</v>
      </c>
      <c r="AA204" s="8">
        <v>4959.3500000000004</v>
      </c>
      <c r="AB204" s="8">
        <v>2644</v>
      </c>
      <c r="AC204" s="8">
        <v>2315.3500000000004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569</v>
      </c>
      <c r="BD204" s="56">
        <v>186.8435997777778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568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572</v>
      </c>
      <c r="AA205" s="8">
        <v>4959.3500000000004</v>
      </c>
      <c r="AB205" s="8">
        <v>2644</v>
      </c>
      <c r="AC205" s="8">
        <v>2315.3500000000004</v>
      </c>
      <c r="AD205" s="8">
        <v>0</v>
      </c>
      <c r="AE205" s="8">
        <v>0</v>
      </c>
      <c r="AF205" s="8">
        <v>0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569</v>
      </c>
      <c r="BD205" s="56">
        <v>0</v>
      </c>
    </row>
    <row r="206" spans="1:56" ht="28.5" customHeight="1" x14ac:dyDescent="0.45">
      <c r="A206" s="3">
        <v>45944</v>
      </c>
      <c r="B206" s="14" t="s">
        <v>126</v>
      </c>
      <c r="C206" s="9" t="s">
        <v>570</v>
      </c>
      <c r="D206" s="13" t="s">
        <v>573</v>
      </c>
      <c r="E206" s="9">
        <v>23</v>
      </c>
      <c r="F206" s="9">
        <v>34</v>
      </c>
      <c r="G206" s="9" t="s">
        <v>574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575</v>
      </c>
      <c r="AA206" s="8">
        <v>4959.3500000000004</v>
      </c>
      <c r="AB206" s="8">
        <v>2255</v>
      </c>
      <c r="AC206" s="8">
        <v>2704.3500000000004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569</v>
      </c>
      <c r="BD206" s="56">
        <v>218.23503533333334</v>
      </c>
    </row>
    <row r="207" spans="1:56" ht="28.5" customHeight="1" x14ac:dyDescent="0.45">
      <c r="A207" s="3">
        <v>45944</v>
      </c>
      <c r="B207" s="14" t="s">
        <v>126</v>
      </c>
      <c r="C207" s="9" t="s">
        <v>570</v>
      </c>
      <c r="D207" s="13" t="s">
        <v>576</v>
      </c>
      <c r="E207" s="9">
        <v>23</v>
      </c>
      <c r="F207" s="9">
        <v>34</v>
      </c>
      <c r="G207" s="9" t="s">
        <v>574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45975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575</v>
      </c>
      <c r="AA207" s="8">
        <v>2975.61</v>
      </c>
      <c r="AB207" s="8">
        <v>0</v>
      </c>
      <c r="AC207" s="8">
        <v>2975.61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45975</v>
      </c>
      <c r="AK207" s="3">
        <v>0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569</v>
      </c>
      <c r="BD207" s="56">
        <v>240.12511453333335</v>
      </c>
    </row>
    <row r="208" spans="1:56" ht="28.5" customHeight="1" x14ac:dyDescent="0.45">
      <c r="A208" s="3">
        <v>45944</v>
      </c>
      <c r="B208" s="14" t="s">
        <v>126</v>
      </c>
      <c r="C208" s="9" t="s">
        <v>570</v>
      </c>
      <c r="D208" s="13" t="s">
        <v>577</v>
      </c>
      <c r="E208" s="9">
        <v>23</v>
      </c>
      <c r="F208" s="9">
        <v>34</v>
      </c>
      <c r="G208" s="9" t="s">
        <v>574</v>
      </c>
      <c r="H208" s="9">
        <v>0</v>
      </c>
      <c r="I208" s="9">
        <v>68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45975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575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45975</v>
      </c>
      <c r="AK208" s="3">
        <v>0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569</v>
      </c>
      <c r="BD208" s="56">
        <v>400.2085242222222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575</v>
      </c>
      <c r="AA209" s="8">
        <v>12894.310000000001</v>
      </c>
      <c r="AB209" s="8">
        <v>2255</v>
      </c>
      <c r="AC209" s="8">
        <v>10639.310000000001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569</v>
      </c>
      <c r="BD209" s="56">
        <v>0</v>
      </c>
    </row>
    <row r="210" spans="1:56" ht="28.5" customHeight="1" x14ac:dyDescent="0.45">
      <c r="A210" s="3">
        <v>45933</v>
      </c>
      <c r="B210" s="14" t="s">
        <v>512</v>
      </c>
      <c r="C210" s="9" t="s">
        <v>79</v>
      </c>
      <c r="D210" s="13" t="s">
        <v>529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3000</v>
      </c>
      <c r="W210" s="10">
        <v>0</v>
      </c>
      <c r="X210" s="10">
        <v>3200</v>
      </c>
      <c r="Y210" s="10">
        <v>0</v>
      </c>
      <c r="Z210" s="9" t="s">
        <v>459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460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461</v>
      </c>
      <c r="BD210" s="56">
        <v>0</v>
      </c>
    </row>
    <row r="211" spans="1:56" ht="28.5" customHeight="1" x14ac:dyDescent="0.45">
      <c r="A211" s="3">
        <v>45933</v>
      </c>
      <c r="B211" s="14" t="s">
        <v>513</v>
      </c>
      <c r="C211" s="9" t="s">
        <v>79</v>
      </c>
      <c r="D211" s="13" t="s">
        <v>530</v>
      </c>
      <c r="E211" s="9">
        <v>23</v>
      </c>
      <c r="F211" s="9">
        <v>38</v>
      </c>
      <c r="G211" s="9" t="s">
        <v>60</v>
      </c>
      <c r="H211" s="9" t="s">
        <v>66</v>
      </c>
      <c r="I211" s="9">
        <v>118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45946</v>
      </c>
      <c r="U211" s="11">
        <v>3000</v>
      </c>
      <c r="V211" s="10">
        <v>3000</v>
      </c>
      <c r="W211" s="10">
        <v>0</v>
      </c>
      <c r="X211" s="10">
        <v>3200</v>
      </c>
      <c r="Y211" s="10">
        <v>0</v>
      </c>
      <c r="Z211" s="9" t="s">
        <v>459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460</v>
      </c>
      <c r="AI211" s="1">
        <v>3</v>
      </c>
      <c r="AJ211" s="3">
        <v>45946</v>
      </c>
      <c r="AK211" s="3">
        <v>45943</v>
      </c>
      <c r="AL211" s="3">
        <v>45942</v>
      </c>
      <c r="AM211" s="3">
        <v>45941</v>
      </c>
      <c r="AN211" s="3">
        <v>0</v>
      </c>
      <c r="AO211" s="3">
        <v>45942</v>
      </c>
      <c r="AP211" s="3">
        <v>45941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461</v>
      </c>
      <c r="BD211" s="56">
        <v>0</v>
      </c>
    </row>
    <row r="212" spans="1:56" ht="28.5" customHeight="1" x14ac:dyDescent="0.45">
      <c r="A212" s="3">
        <v>45937</v>
      </c>
      <c r="B212" s="14" t="s">
        <v>516</v>
      </c>
      <c r="C212" s="9" t="s">
        <v>79</v>
      </c>
      <c r="D212" s="13" t="s">
        <v>531</v>
      </c>
      <c r="E212" s="9">
        <v>23</v>
      </c>
      <c r="F212" s="9">
        <v>38</v>
      </c>
      <c r="G212" s="9" t="s">
        <v>60</v>
      </c>
      <c r="H212" s="9" t="s">
        <v>66</v>
      </c>
      <c r="I212" s="9">
        <v>118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45946</v>
      </c>
      <c r="U212" s="11">
        <v>3000</v>
      </c>
      <c r="V212" s="10">
        <v>3000</v>
      </c>
      <c r="W212" s="10">
        <v>0</v>
      </c>
      <c r="X212" s="10">
        <v>3200</v>
      </c>
      <c r="Y212" s="10">
        <v>0</v>
      </c>
      <c r="Z212" s="9" t="s">
        <v>459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460</v>
      </c>
      <c r="AI212" s="1">
        <v>3</v>
      </c>
      <c r="AJ212" s="3">
        <v>45946</v>
      </c>
      <c r="AK212" s="3">
        <v>45943</v>
      </c>
      <c r="AL212" s="3">
        <v>45942</v>
      </c>
      <c r="AM212" s="3">
        <v>45941</v>
      </c>
      <c r="AN212" s="3">
        <v>0</v>
      </c>
      <c r="AO212" s="3">
        <v>45942</v>
      </c>
      <c r="AP212" s="3">
        <v>45941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461</v>
      </c>
      <c r="BD212" s="56">
        <v>0</v>
      </c>
    </row>
    <row r="213" spans="1:56" ht="28.5" customHeight="1" x14ac:dyDescent="0.45">
      <c r="A213" s="3">
        <v>0</v>
      </c>
      <c r="B213" s="14" t="s">
        <v>126</v>
      </c>
      <c r="C213" s="9" t="s">
        <v>109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45950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459</v>
      </c>
      <c r="AA213" s="8">
        <v>5797.55</v>
      </c>
      <c r="AB213" s="8">
        <v>2015</v>
      </c>
      <c r="AC213" s="8">
        <v>3782.55</v>
      </c>
      <c r="AD213" s="8">
        <v>0</v>
      </c>
      <c r="AE213" s="8">
        <v>5797.55</v>
      </c>
      <c r="AF213" s="8">
        <v>0</v>
      </c>
      <c r="AG213" s="1" t="s">
        <v>113</v>
      </c>
      <c r="AH213" s="1" t="s">
        <v>143</v>
      </c>
      <c r="AI213" s="1">
        <v>2</v>
      </c>
      <c r="AJ213" s="3">
        <v>45950</v>
      </c>
      <c r="AK213" s="3">
        <v>45948</v>
      </c>
      <c r="AL213" s="3">
        <v>0</v>
      </c>
      <c r="AM213" s="3">
        <v>0</v>
      </c>
      <c r="AN213" s="3">
        <v>0</v>
      </c>
      <c r="AO213" s="3">
        <v>45949</v>
      </c>
      <c r="AP213" s="3">
        <v>45945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461</v>
      </c>
      <c r="BD213" s="56">
        <v>333.49482499999993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459</v>
      </c>
      <c r="AA214" s="8">
        <v>5797.55</v>
      </c>
      <c r="AB214" s="8">
        <v>2015</v>
      </c>
      <c r="AC214" s="8">
        <v>3782.55</v>
      </c>
      <c r="AD214" s="8">
        <v>0</v>
      </c>
      <c r="AE214" s="8">
        <v>5797.55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462</v>
      </c>
      <c r="BD214" s="56">
        <v>0</v>
      </c>
    </row>
    <row r="215" spans="1:56" ht="28.5" customHeight="1" x14ac:dyDescent="0.45">
      <c r="A215" s="3">
        <v>45601</v>
      </c>
      <c r="B215" s="14" t="s">
        <v>185</v>
      </c>
      <c r="C215" s="9" t="s">
        <v>92</v>
      </c>
      <c r="D215" s="13" t="s">
        <v>139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90</v>
      </c>
      <c r="M215" s="10">
        <v>24</v>
      </c>
      <c r="N215" s="9">
        <v>40</v>
      </c>
      <c r="O215" s="9">
        <v>55</v>
      </c>
      <c r="P215" s="10">
        <v>3207.7128103679997</v>
      </c>
      <c r="Q215" s="10">
        <v>0</v>
      </c>
      <c r="R215" s="10">
        <v>3207.7128103679997</v>
      </c>
      <c r="S215" s="9" t="s">
        <v>259</v>
      </c>
      <c r="T215" s="12" t="s">
        <v>63</v>
      </c>
      <c r="U215" s="11">
        <v>100000</v>
      </c>
      <c r="V215" s="10">
        <v>1500</v>
      </c>
      <c r="W215" s="10">
        <v>98500</v>
      </c>
      <c r="X215" s="10">
        <v>0</v>
      </c>
      <c r="Y215" s="10">
        <v>103425</v>
      </c>
      <c r="Z215" s="9" t="s">
        <v>98</v>
      </c>
      <c r="AA215" s="8">
        <v>105955.465</v>
      </c>
      <c r="AB215" s="8">
        <v>19362</v>
      </c>
      <c r="AC215" s="8">
        <v>86593.464999999997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111</v>
      </c>
      <c r="BD215" s="56">
        <v>11092.935565123611</v>
      </c>
    </row>
    <row r="216" spans="1:56" ht="28.5" customHeight="1" x14ac:dyDescent="0.45">
      <c r="A216" s="3">
        <v>45601</v>
      </c>
      <c r="B216" s="14" t="s">
        <v>185</v>
      </c>
      <c r="C216" s="9" t="s">
        <v>92</v>
      </c>
      <c r="D216" s="13" t="s">
        <v>139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90</v>
      </c>
      <c r="M216" s="10">
        <v>24</v>
      </c>
      <c r="N216" s="9">
        <v>40</v>
      </c>
      <c r="O216" s="9">
        <v>55</v>
      </c>
      <c r="P216" s="10">
        <v>11003.203948644863</v>
      </c>
      <c r="Q216" s="10">
        <v>0</v>
      </c>
      <c r="R216" s="10">
        <v>11003.203948644863</v>
      </c>
      <c r="S216" s="9" t="s">
        <v>259</v>
      </c>
      <c r="T216" s="12" t="s">
        <v>63</v>
      </c>
      <c r="U216" s="11">
        <v>337878</v>
      </c>
      <c r="V216" s="10">
        <v>0</v>
      </c>
      <c r="W216" s="10">
        <v>337878</v>
      </c>
      <c r="X216" s="10">
        <v>0</v>
      </c>
      <c r="Y216" s="10">
        <v>354771.9</v>
      </c>
      <c r="Z216" s="9" t="s">
        <v>98</v>
      </c>
      <c r="AA216" s="8">
        <v>363451.98582000006</v>
      </c>
      <c r="AB216" s="8">
        <v>0</v>
      </c>
      <c r="AC216" s="8">
        <v>363451.98582000006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111</v>
      </c>
      <c r="BD216" s="56">
        <v>46559.511849046357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98</v>
      </c>
      <c r="AA217" s="8">
        <v>469407.45082000003</v>
      </c>
      <c r="AB217" s="8">
        <v>19362</v>
      </c>
      <c r="AC217" s="8">
        <v>450045.45082000003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112</v>
      </c>
      <c r="BD217" s="56">
        <v>0</v>
      </c>
    </row>
    <row r="218" spans="1:56" ht="28.5" customHeight="1" x14ac:dyDescent="0.45">
      <c r="A218" s="3">
        <v>45923</v>
      </c>
      <c r="B218" s="14" t="s">
        <v>409</v>
      </c>
      <c r="C218" s="9" t="s">
        <v>375</v>
      </c>
      <c r="D218" s="13" t="s">
        <v>410</v>
      </c>
      <c r="E218" s="9">
        <v>24</v>
      </c>
      <c r="F218" s="9">
        <v>37</v>
      </c>
      <c r="G218" s="9" t="s">
        <v>60</v>
      </c>
      <c r="H218" s="9">
        <v>0</v>
      </c>
      <c r="I218" s="9">
        <v>120</v>
      </c>
      <c r="J218" s="9" t="s">
        <v>57</v>
      </c>
      <c r="K218" s="9">
        <v>5</v>
      </c>
      <c r="L218" s="9" t="s">
        <v>91</v>
      </c>
      <c r="M218" s="10">
        <v>25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67</v>
      </c>
      <c r="T218" s="12">
        <v>45948</v>
      </c>
      <c r="U218" s="11">
        <v>5000</v>
      </c>
      <c r="V218" s="10">
        <v>5000</v>
      </c>
      <c r="W218" s="10">
        <v>0</v>
      </c>
      <c r="X218" s="10">
        <v>5300</v>
      </c>
      <c r="Y218" s="10">
        <v>0</v>
      </c>
      <c r="Z218" s="9" t="s">
        <v>411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72</v>
      </c>
      <c r="AI218" s="1">
        <v>3</v>
      </c>
      <c r="AJ218" s="3">
        <v>45948</v>
      </c>
      <c r="AK218" s="3">
        <v>0</v>
      </c>
      <c r="AL218" s="3">
        <v>45938</v>
      </c>
      <c r="AM218" s="3">
        <v>45945</v>
      </c>
      <c r="AN218" s="3">
        <v>45946</v>
      </c>
      <c r="AO218" s="3">
        <v>45946</v>
      </c>
      <c r="AP218" s="3">
        <v>45943</v>
      </c>
      <c r="AQ218" s="3">
        <v>45947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412</v>
      </c>
      <c r="BD218" s="56">
        <v>0</v>
      </c>
    </row>
    <row r="219" spans="1:56" ht="28.5" customHeight="1" x14ac:dyDescent="0.45">
      <c r="A219" s="3">
        <v>45923</v>
      </c>
      <c r="B219" s="14" t="s">
        <v>409</v>
      </c>
      <c r="C219" s="9" t="s">
        <v>375</v>
      </c>
      <c r="D219" s="13" t="s">
        <v>59</v>
      </c>
      <c r="E219" s="9">
        <v>24</v>
      </c>
      <c r="F219" s="9">
        <v>37</v>
      </c>
      <c r="G219" s="9" t="s">
        <v>60</v>
      </c>
      <c r="H219" s="9">
        <v>0</v>
      </c>
      <c r="I219" s="9">
        <v>120</v>
      </c>
      <c r="J219" s="9" t="s">
        <v>57</v>
      </c>
      <c r="K219" s="9">
        <v>5</v>
      </c>
      <c r="L219" s="9" t="s">
        <v>91</v>
      </c>
      <c r="M219" s="10">
        <v>25</v>
      </c>
      <c r="N219" s="9">
        <v>40</v>
      </c>
      <c r="O219" s="9">
        <v>55</v>
      </c>
      <c r="P219" s="10">
        <v>0</v>
      </c>
      <c r="Q219" s="10">
        <v>0</v>
      </c>
      <c r="R219" s="10">
        <v>0</v>
      </c>
      <c r="S219" s="9" t="s">
        <v>67</v>
      </c>
      <c r="T219" s="12">
        <v>45948</v>
      </c>
      <c r="U219" s="11">
        <v>5000</v>
      </c>
      <c r="V219" s="10">
        <v>5000</v>
      </c>
      <c r="W219" s="10">
        <v>0</v>
      </c>
      <c r="X219" s="10">
        <v>0</v>
      </c>
      <c r="Y219" s="10">
        <v>0</v>
      </c>
      <c r="Z219" s="9" t="s">
        <v>411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45948</v>
      </c>
      <c r="AK219" s="3">
        <v>0</v>
      </c>
      <c r="AL219" s="3">
        <v>0</v>
      </c>
      <c r="AM219" s="3">
        <v>0</v>
      </c>
      <c r="AN219" s="3">
        <v>0</v>
      </c>
      <c r="AO219" s="3">
        <v>45946</v>
      </c>
      <c r="AP219" s="3">
        <v>45943</v>
      </c>
      <c r="AQ219" s="3">
        <v>45947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24</v>
      </c>
      <c r="F220" s="9">
        <v>37</v>
      </c>
      <c r="G220" s="9">
        <v>0</v>
      </c>
      <c r="H220" s="9">
        <v>0</v>
      </c>
      <c r="I220" s="9">
        <v>120</v>
      </c>
      <c r="J220" s="9" t="s">
        <v>78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411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413</v>
      </c>
      <c r="BD220" s="56">
        <v>0</v>
      </c>
    </row>
    <row r="221" spans="1:56" ht="28.5" customHeight="1" x14ac:dyDescent="0.45">
      <c r="A221" s="3">
        <v>45934</v>
      </c>
      <c r="B221" s="14" t="s">
        <v>525</v>
      </c>
      <c r="C221" s="9" t="s">
        <v>492</v>
      </c>
      <c r="D221" s="13" t="s">
        <v>59</v>
      </c>
      <c r="E221" s="9">
        <v>26</v>
      </c>
      <c r="F221" s="9">
        <v>39</v>
      </c>
      <c r="G221" s="9" t="s">
        <v>60</v>
      </c>
      <c r="H221" s="9">
        <v>0</v>
      </c>
      <c r="I221" s="9">
        <v>93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121</v>
      </c>
      <c r="T221" s="12">
        <v>45960</v>
      </c>
      <c r="U221" s="11">
        <v>5000</v>
      </c>
      <c r="V221" s="10">
        <v>5000</v>
      </c>
      <c r="W221" s="10">
        <v>0</v>
      </c>
      <c r="X221" s="10">
        <v>0</v>
      </c>
      <c r="Y221" s="10">
        <v>0</v>
      </c>
      <c r="Z221" s="9" t="s">
        <v>493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77</v>
      </c>
      <c r="AI221" s="1">
        <v>1</v>
      </c>
      <c r="AJ221" s="3">
        <v>45960</v>
      </c>
      <c r="AK221" s="3">
        <v>0</v>
      </c>
      <c r="AL221" s="3">
        <v>0</v>
      </c>
      <c r="AM221" s="3">
        <v>0</v>
      </c>
      <c r="AN221" s="3">
        <v>0</v>
      </c>
      <c r="AO221" s="3">
        <v>45959</v>
      </c>
      <c r="AP221" s="3">
        <v>45955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302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493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58</v>
      </c>
      <c r="AG222" s="1" t="s">
        <v>114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302</v>
      </c>
      <c r="BD222" s="56">
        <v>0</v>
      </c>
    </row>
    <row r="223" spans="1:56" ht="28.5" customHeight="1" x14ac:dyDescent="0.45">
      <c r="A223" s="3">
        <v>45939</v>
      </c>
      <c r="B223" s="14" t="s">
        <v>532</v>
      </c>
      <c r="C223" s="9" t="s">
        <v>526</v>
      </c>
      <c r="D223" s="13" t="s">
        <v>527</v>
      </c>
      <c r="E223" s="9">
        <v>26</v>
      </c>
      <c r="F223" s="9">
        <v>40</v>
      </c>
      <c r="G223" s="9" t="s">
        <v>60</v>
      </c>
      <c r="H223" s="9">
        <v>0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106</v>
      </c>
      <c r="T223" s="12">
        <v>45954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189</v>
      </c>
      <c r="AA223" s="8">
        <v>11595.1</v>
      </c>
      <c r="AB223" s="8">
        <v>9850</v>
      </c>
      <c r="AC223" s="8">
        <v>1745.1000000000004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72</v>
      </c>
      <c r="AI223" s="1">
        <v>3</v>
      </c>
      <c r="AJ223" s="3">
        <v>45954</v>
      </c>
      <c r="AK223" s="3">
        <v>0</v>
      </c>
      <c r="AL223" s="3">
        <v>45944</v>
      </c>
      <c r="AM223" s="3">
        <v>45951</v>
      </c>
      <c r="AN223" s="3">
        <v>45952</v>
      </c>
      <c r="AO223" s="3">
        <v>45952</v>
      </c>
      <c r="AP223" s="3">
        <v>45949</v>
      </c>
      <c r="AQ223" s="3">
        <v>45953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173.42416000000003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116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189</v>
      </c>
      <c r="AA224" s="8">
        <v>11595.1</v>
      </c>
      <c r="AB224" s="8">
        <v>9850</v>
      </c>
      <c r="AC224" s="8">
        <v>1745.1000000000004</v>
      </c>
      <c r="AD224" s="8">
        <v>0</v>
      </c>
      <c r="AE224" s="8">
        <v>0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8.5" customHeight="1" x14ac:dyDescent="0.45">
      <c r="A225" s="3">
        <v>45933</v>
      </c>
      <c r="B225" s="14" t="s">
        <v>495</v>
      </c>
      <c r="C225" s="9" t="s">
        <v>107</v>
      </c>
      <c r="D225" s="13" t="s">
        <v>59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45951</v>
      </c>
      <c r="U225" s="11">
        <v>15000</v>
      </c>
      <c r="V225" s="10">
        <v>15000</v>
      </c>
      <c r="W225" s="10">
        <v>0</v>
      </c>
      <c r="X225" s="10">
        <v>0</v>
      </c>
      <c r="Y225" s="10">
        <v>0</v>
      </c>
      <c r="Z225" s="9" t="s">
        <v>87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143</v>
      </c>
      <c r="AI225" s="1">
        <v>2</v>
      </c>
      <c r="AJ225" s="3">
        <v>45951</v>
      </c>
      <c r="AK225" s="3">
        <v>45949</v>
      </c>
      <c r="AL225" s="3">
        <v>0</v>
      </c>
      <c r="AM225" s="3">
        <v>0</v>
      </c>
      <c r="AN225" s="3">
        <v>0</v>
      </c>
      <c r="AO225" s="3">
        <v>45950</v>
      </c>
      <c r="AP225" s="3">
        <v>45946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45">
      <c r="A226" s="3">
        <v>45933</v>
      </c>
      <c r="B226" s="14" t="s">
        <v>496</v>
      </c>
      <c r="C226" s="9" t="s">
        <v>107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45960</v>
      </c>
      <c r="U226" s="11">
        <v>15000</v>
      </c>
      <c r="V226" s="10">
        <v>6600</v>
      </c>
      <c r="W226" s="10">
        <v>8400</v>
      </c>
      <c r="X226" s="10">
        <v>0</v>
      </c>
      <c r="Y226" s="10">
        <v>0</v>
      </c>
      <c r="Z226" s="9" t="s">
        <v>87</v>
      </c>
      <c r="AA226" s="8">
        <v>10443.972</v>
      </c>
      <c r="AB226" s="8">
        <v>10443.972</v>
      </c>
      <c r="AC226" s="8">
        <v>0</v>
      </c>
      <c r="AD226" s="8">
        <v>0</v>
      </c>
      <c r="AE226" s="8">
        <v>10443.972</v>
      </c>
      <c r="AF226" s="8">
        <v>0</v>
      </c>
      <c r="AG226" s="1" t="s">
        <v>116</v>
      </c>
      <c r="AH226" s="1" t="s">
        <v>143</v>
      </c>
      <c r="AI226" s="1">
        <v>2</v>
      </c>
      <c r="AJ226" s="3">
        <v>45960</v>
      </c>
      <c r="AK226" s="3">
        <v>45958</v>
      </c>
      <c r="AL226" s="3">
        <v>0</v>
      </c>
      <c r="AM226" s="3">
        <v>0</v>
      </c>
      <c r="AN226" s="3">
        <v>0</v>
      </c>
      <c r="AO226" s="3">
        <v>45959</v>
      </c>
      <c r="AP226" s="3">
        <v>45955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120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87</v>
      </c>
      <c r="AA227" s="8">
        <v>10443.972</v>
      </c>
      <c r="AB227" s="8">
        <v>10443.972</v>
      </c>
      <c r="AC227" s="8">
        <v>0</v>
      </c>
      <c r="AD227" s="8">
        <v>0</v>
      </c>
      <c r="AE227" s="8">
        <v>10443.972</v>
      </c>
      <c r="AF227" s="8" t="s">
        <v>58</v>
      </c>
      <c r="AG227" s="1" t="s">
        <v>114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45">
      <c r="A228" s="3">
        <v>45940</v>
      </c>
      <c r="B228" s="14" t="s">
        <v>126</v>
      </c>
      <c r="C228" s="9" t="s">
        <v>528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45947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77</v>
      </c>
      <c r="AI228" s="1">
        <v>1</v>
      </c>
      <c r="AJ228" s="3">
        <v>45947</v>
      </c>
      <c r="AK228" s="3">
        <v>0</v>
      </c>
      <c r="AL228" s="3">
        <v>0</v>
      </c>
      <c r="AM228" s="3">
        <v>0</v>
      </c>
      <c r="AN228" s="3">
        <v>0</v>
      </c>
      <c r="AO228" s="3">
        <v>45946</v>
      </c>
      <c r="AP228" s="3">
        <v>45942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144</v>
      </c>
      <c r="D229" s="13" t="s">
        <v>145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45950</v>
      </c>
      <c r="U229" s="11">
        <v>50000</v>
      </c>
      <c r="V229" s="10">
        <v>0</v>
      </c>
      <c r="W229" s="10">
        <v>50000</v>
      </c>
      <c r="X229" s="10">
        <v>0</v>
      </c>
      <c r="Y229" s="10">
        <v>52500</v>
      </c>
      <c r="Z229" s="9" t="s">
        <v>125</v>
      </c>
      <c r="AA229" s="8">
        <v>59372.5</v>
      </c>
      <c r="AB229" s="8">
        <v>51695</v>
      </c>
      <c r="AC229" s="8">
        <v>7677.5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45950</v>
      </c>
      <c r="AK229" s="3">
        <v>0</v>
      </c>
      <c r="AL229" s="3">
        <v>45941</v>
      </c>
      <c r="AM229" s="3">
        <v>45948</v>
      </c>
      <c r="AN229" s="3">
        <v>45949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862.86569444444444</v>
      </c>
    </row>
    <row r="230" spans="1:56" ht="28.5" customHeight="1" x14ac:dyDescent="0.45">
      <c r="A230" s="3" t="s">
        <v>132</v>
      </c>
      <c r="B230" s="14" t="s">
        <v>132</v>
      </c>
      <c r="C230" s="9" t="s">
        <v>107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45961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125</v>
      </c>
      <c r="AA230" s="8">
        <v>6775.4500000000007</v>
      </c>
      <c r="AB230" s="8">
        <v>6775.4500000000007</v>
      </c>
      <c r="AC230" s="8">
        <v>0</v>
      </c>
      <c r="AD230" s="8">
        <v>6775.4500000000007</v>
      </c>
      <c r="AE230" s="8">
        <v>0</v>
      </c>
      <c r="AF230" s="8">
        <v>0</v>
      </c>
      <c r="AG230" s="1">
        <v>0</v>
      </c>
      <c r="AH230" s="1" t="s">
        <v>143</v>
      </c>
      <c r="AI230" s="1">
        <v>2</v>
      </c>
      <c r="AJ230" s="3">
        <v>45961</v>
      </c>
      <c r="AK230" s="3">
        <v>45959</v>
      </c>
      <c r="AL230" s="3">
        <v>0</v>
      </c>
      <c r="AM230" s="3">
        <v>0</v>
      </c>
      <c r="AN230" s="3">
        <v>0</v>
      </c>
      <c r="AO230" s="3">
        <v>45960</v>
      </c>
      <c r="AP230" s="3">
        <v>45956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140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125</v>
      </c>
      <c r="AA231" s="8">
        <v>71805.8</v>
      </c>
      <c r="AB231" s="8">
        <v>64128.3</v>
      </c>
      <c r="AC231" s="8">
        <v>7677.5</v>
      </c>
      <c r="AD231" s="8">
        <v>6775.4500000000007</v>
      </c>
      <c r="AE231" s="8">
        <v>0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146</v>
      </c>
      <c r="BD231" s="56">
        <v>0</v>
      </c>
    </row>
  </sheetData>
  <autoFilter ref="A5:BD23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1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94" t="s">
        <v>52</v>
      </c>
      <c r="F3" s="94"/>
      <c r="G3" s="95">
        <v>9.43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45938</v>
      </c>
      <c r="B8" s="14" t="s">
        <v>537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255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285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116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115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45919</v>
      </c>
      <c r="B23" s="14" t="s">
        <v>358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359</v>
      </c>
      <c r="AG23" s="1" t="s">
        <v>117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360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361</v>
      </c>
      <c r="AG24" s="1" t="s">
        <v>114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539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114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168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540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540</v>
      </c>
      <c r="AG27" s="1" t="s">
        <v>114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542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541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543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544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545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538</v>
      </c>
      <c r="C37" s="9" t="s">
        <v>73</v>
      </c>
      <c r="D37" s="13" t="s">
        <v>547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548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543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548</v>
      </c>
      <c r="AG41" s="1" t="s">
        <v>114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549</v>
      </c>
      <c r="AG42" s="1" t="s">
        <v>114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549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538</v>
      </c>
      <c r="C44" s="9" t="s">
        <v>73</v>
      </c>
      <c r="D44" s="13" t="s">
        <v>551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549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45941</v>
      </c>
      <c r="B45" s="14" t="s">
        <v>538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45941</v>
      </c>
      <c r="B46" s="14" t="s">
        <v>552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168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553</v>
      </c>
      <c r="AG46" s="1" t="s">
        <v>113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305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15863.158520000001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8.5" customHeight="1" x14ac:dyDescent="0.45">
      <c r="A50" s="3">
        <v>45905</v>
      </c>
      <c r="B50" s="14" t="s">
        <v>306</v>
      </c>
      <c r="C50" s="9" t="s">
        <v>136</v>
      </c>
      <c r="D50" s="13" t="s">
        <v>301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184</v>
      </c>
      <c r="BD51" s="56">
        <v>0</v>
      </c>
    </row>
    <row r="52" spans="1:56" ht="28.5" customHeight="1" x14ac:dyDescent="0.45">
      <c r="A52" s="3">
        <v>45919</v>
      </c>
      <c r="B52" s="14" t="s">
        <v>365</v>
      </c>
      <c r="C52" s="9" t="s">
        <v>136</v>
      </c>
      <c r="D52" s="13" t="s">
        <v>261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453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367</v>
      </c>
      <c r="C53" s="9" t="s">
        <v>136</v>
      </c>
      <c r="D53" s="13" t="s">
        <v>128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500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45919</v>
      </c>
      <c r="B54" s="14" t="s">
        <v>368</v>
      </c>
      <c r="C54" s="9" t="s">
        <v>136</v>
      </c>
      <c r="D54" s="13" t="s">
        <v>303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369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45923</v>
      </c>
      <c r="B56" s="14" t="s">
        <v>383</v>
      </c>
      <c r="C56" s="9" t="s">
        <v>384</v>
      </c>
      <c r="D56" s="13" t="s">
        <v>385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129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45931</v>
      </c>
      <c r="B57" s="14" t="s">
        <v>476</v>
      </c>
      <c r="C57" s="9" t="s">
        <v>446</v>
      </c>
      <c r="D57" s="13" t="s">
        <v>447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454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45931</v>
      </c>
      <c r="B58" s="14" t="s">
        <v>477</v>
      </c>
      <c r="C58" s="9" t="s">
        <v>446</v>
      </c>
      <c r="D58" s="13" t="s">
        <v>448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454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45877</v>
      </c>
      <c r="B59" s="14" t="s">
        <v>269</v>
      </c>
      <c r="C59" s="9" t="s">
        <v>79</v>
      </c>
      <c r="D59" s="13" t="s">
        <v>270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424</v>
      </c>
      <c r="AG62" s="1" t="s">
        <v>113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45937</v>
      </c>
      <c r="B64" s="14" t="s">
        <v>515</v>
      </c>
      <c r="C64" s="9" t="s">
        <v>136</v>
      </c>
      <c r="D64" s="13" t="s">
        <v>225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227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45825</v>
      </c>
      <c r="B65" s="14" t="s">
        <v>245</v>
      </c>
      <c r="C65" s="9" t="s">
        <v>136</v>
      </c>
      <c r="D65" s="13" t="s">
        <v>225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227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45936</v>
      </c>
      <c r="B66" s="14" t="s">
        <v>501</v>
      </c>
      <c r="C66" s="9" t="s">
        <v>136</v>
      </c>
      <c r="D66" s="13" t="s">
        <v>173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45523</v>
      </c>
      <c r="B67" s="14" t="s">
        <v>174</v>
      </c>
      <c r="C67" s="9" t="s">
        <v>136</v>
      </c>
      <c r="D67" s="13" t="s">
        <v>173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227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45923</v>
      </c>
      <c r="B69" s="14" t="s">
        <v>398</v>
      </c>
      <c r="C69" s="9" t="s">
        <v>79</v>
      </c>
      <c r="D69" s="13" t="s">
        <v>399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332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316</v>
      </c>
      <c r="C71" s="9" t="s">
        <v>105</v>
      </c>
      <c r="D71" s="13" t="s">
        <v>317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105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280</v>
      </c>
      <c r="C76" s="9" t="s">
        <v>79</v>
      </c>
      <c r="D76" s="13" t="s">
        <v>209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45933</v>
      </c>
      <c r="B78" s="14" t="s">
        <v>505</v>
      </c>
      <c r="C78" s="9" t="s">
        <v>79</v>
      </c>
      <c r="D78" s="13" t="s">
        <v>481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45891</v>
      </c>
      <c r="B80" s="14" t="s">
        <v>286</v>
      </c>
      <c r="C80" s="9" t="s">
        <v>79</v>
      </c>
      <c r="D80" s="13" t="s">
        <v>287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506</v>
      </c>
      <c r="C81" s="9" t="s">
        <v>79</v>
      </c>
      <c r="D81" s="13" t="s">
        <v>482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396</v>
      </c>
      <c r="C82" s="9" t="s">
        <v>79</v>
      </c>
      <c r="D82" s="13" t="s">
        <v>397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332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478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45909</v>
      </c>
      <c r="B88" s="14" t="s">
        <v>313</v>
      </c>
      <c r="C88" s="9" t="s">
        <v>79</v>
      </c>
      <c r="D88" s="13" t="s">
        <v>308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45911</v>
      </c>
      <c r="B97" s="14" t="s">
        <v>318</v>
      </c>
      <c r="C97" s="9" t="s">
        <v>105</v>
      </c>
      <c r="D97" s="13" t="s">
        <v>319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45909</v>
      </c>
      <c r="B98" s="14" t="s">
        <v>315</v>
      </c>
      <c r="C98" s="9" t="s">
        <v>105</v>
      </c>
      <c r="D98" s="13" t="s">
        <v>310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45941</v>
      </c>
      <c r="B99" s="14" t="s">
        <v>126</v>
      </c>
      <c r="C99" s="9" t="s">
        <v>105</v>
      </c>
      <c r="D99" s="13" t="s">
        <v>554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250.15613333333337</v>
      </c>
    </row>
    <row r="100" spans="1:56" ht="28.5" customHeight="1" x14ac:dyDescent="0.45">
      <c r="A100" s="3" t="s">
        <v>132</v>
      </c>
      <c r="B100" s="14" t="s">
        <v>132</v>
      </c>
      <c r="C100" s="9" t="s">
        <v>136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7916.333333333333</v>
      </c>
    </row>
    <row r="101" spans="1:56" ht="28.5" customHeight="1" x14ac:dyDescent="0.45">
      <c r="A101" s="3" t="s">
        <v>132</v>
      </c>
      <c r="B101" s="14" t="s">
        <v>132</v>
      </c>
      <c r="C101" s="9" t="s">
        <v>246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25432.540222222222</v>
      </c>
    </row>
    <row r="102" spans="1:56" ht="28.5" customHeight="1" x14ac:dyDescent="0.45">
      <c r="A102" s="3">
        <v>45933</v>
      </c>
      <c r="B102" s="14" t="s">
        <v>502</v>
      </c>
      <c r="C102" s="9" t="s">
        <v>105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45933</v>
      </c>
      <c r="B103" s="14" t="s">
        <v>503</v>
      </c>
      <c r="C103" s="9" t="s">
        <v>105</v>
      </c>
      <c r="D103" s="13" t="s">
        <v>479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504</v>
      </c>
      <c r="C104" s="9" t="s">
        <v>79</v>
      </c>
      <c r="D104" s="13" t="s">
        <v>480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507</v>
      </c>
      <c r="C105" s="9" t="s">
        <v>105</v>
      </c>
      <c r="D105" s="13" t="s">
        <v>483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45933</v>
      </c>
      <c r="B106" s="14" t="s">
        <v>508</v>
      </c>
      <c r="C106" s="9" t="s">
        <v>105</v>
      </c>
      <c r="D106" s="13" t="s">
        <v>484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45919</v>
      </c>
      <c r="B107" s="14" t="s">
        <v>367</v>
      </c>
      <c r="C107" s="9" t="s">
        <v>136</v>
      </c>
      <c r="D107" s="13" t="s">
        <v>213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348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45919</v>
      </c>
      <c r="B108" s="14" t="s">
        <v>366</v>
      </c>
      <c r="C108" s="9" t="s">
        <v>136</v>
      </c>
      <c r="D108" s="13" t="s">
        <v>349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227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45923</v>
      </c>
      <c r="B109" s="14" t="s">
        <v>392</v>
      </c>
      <c r="C109" s="9" t="s">
        <v>79</v>
      </c>
      <c r="D109" s="13" t="s">
        <v>393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131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45923</v>
      </c>
      <c r="B110" s="14" t="s">
        <v>394</v>
      </c>
      <c r="C110" s="9" t="s">
        <v>79</v>
      </c>
      <c r="D110" s="13" t="s">
        <v>395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45877</v>
      </c>
      <c r="B111" s="14" t="s">
        <v>269</v>
      </c>
      <c r="C111" s="9" t="s">
        <v>79</v>
      </c>
      <c r="D111" s="13" t="s">
        <v>270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45896</v>
      </c>
      <c r="B112" s="14" t="s">
        <v>290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45905</v>
      </c>
      <c r="B113" s="14" t="s">
        <v>307</v>
      </c>
      <c r="C113" s="9" t="s">
        <v>136</v>
      </c>
      <c r="D113" s="13" t="s">
        <v>229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299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45796</v>
      </c>
      <c r="B114" s="14" t="s">
        <v>233</v>
      </c>
      <c r="C114" s="9" t="s">
        <v>136</v>
      </c>
      <c r="D114" s="13" t="s">
        <v>231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45674</v>
      </c>
      <c r="B115" s="14" t="s">
        <v>215</v>
      </c>
      <c r="C115" s="9" t="s">
        <v>136</v>
      </c>
      <c r="D115" s="13" t="s">
        <v>214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222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45611</v>
      </c>
      <c r="B116" s="14" t="s">
        <v>187</v>
      </c>
      <c r="C116" s="9" t="s">
        <v>136</v>
      </c>
      <c r="D116" s="13" t="s">
        <v>186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45523</v>
      </c>
      <c r="B117" s="14" t="s">
        <v>174</v>
      </c>
      <c r="C117" s="9" t="s">
        <v>136</v>
      </c>
      <c r="D117" s="13" t="s">
        <v>172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45896</v>
      </c>
      <c r="B118" s="14" t="s">
        <v>291</v>
      </c>
      <c r="C118" s="9" t="s">
        <v>79</v>
      </c>
      <c r="D118" s="13" t="s">
        <v>292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5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45891</v>
      </c>
      <c r="B119" s="14" t="s">
        <v>288</v>
      </c>
      <c r="C119" s="9" t="s">
        <v>79</v>
      </c>
      <c r="D119" s="13" t="s">
        <v>289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45908</v>
      </c>
      <c r="B120" s="14" t="s">
        <v>312</v>
      </c>
      <c r="C120" s="9" t="s">
        <v>235</v>
      </c>
      <c r="D120" s="13" t="s">
        <v>236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129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129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45908</v>
      </c>
      <c r="B121" s="14" t="s">
        <v>312</v>
      </c>
      <c r="C121" s="9" t="s">
        <v>235</v>
      </c>
      <c r="D121" s="13" t="s">
        <v>277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129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129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45799</v>
      </c>
      <c r="B122" s="14" t="s">
        <v>240</v>
      </c>
      <c r="C122" s="9" t="s">
        <v>235</v>
      </c>
      <c r="D122" s="13" t="s">
        <v>236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129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202</v>
      </c>
      <c r="AG122" s="1" t="s">
        <v>113</v>
      </c>
      <c r="AH122" s="1" t="s">
        <v>75</v>
      </c>
      <c r="AI122" s="1">
        <v>4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45799</v>
      </c>
      <c r="B123" s="14" t="s">
        <v>240</v>
      </c>
      <c r="C123" s="9" t="s">
        <v>235</v>
      </c>
      <c r="D123" s="13" t="s">
        <v>277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129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202</v>
      </c>
      <c r="AG123" s="1" t="s">
        <v>113</v>
      </c>
      <c r="AH123" s="1" t="s">
        <v>75</v>
      </c>
      <c r="AI123" s="1">
        <v>4</v>
      </c>
      <c r="AJ123" s="3" t="s">
        <v>129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45720</v>
      </c>
      <c r="B124" s="14" t="s">
        <v>126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45720</v>
      </c>
      <c r="B125" s="14" t="s">
        <v>126</v>
      </c>
      <c r="C125" s="9" t="s">
        <v>105</v>
      </c>
      <c r="D125" s="13" t="s">
        <v>208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129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45541</v>
      </c>
      <c r="B126" s="14" t="s">
        <v>176</v>
      </c>
      <c r="C126" s="9" t="s">
        <v>105</v>
      </c>
      <c r="D126" s="13" t="s">
        <v>177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129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178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211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45581</v>
      </c>
      <c r="B127" s="14" t="s">
        <v>180</v>
      </c>
      <c r="C127" s="9" t="s">
        <v>105</v>
      </c>
      <c r="D127" s="13" t="s">
        <v>181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334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428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337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247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340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247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428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341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340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428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247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247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337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247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153.99283055555571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336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 t="s">
        <v>132</v>
      </c>
      <c r="B182" s="14" t="s">
        <v>132</v>
      </c>
      <c r="C182" s="9" t="s">
        <v>246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247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112988.20747500002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247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249</v>
      </c>
      <c r="BD183" s="56">
        <v>0</v>
      </c>
    </row>
    <row r="184" spans="1:56" ht="28.5" customHeight="1" x14ac:dyDescent="0.45">
      <c r="A184" s="3">
        <v>45919</v>
      </c>
      <c r="B184" s="14" t="s">
        <v>371</v>
      </c>
      <c r="C184" s="9" t="s">
        <v>136</v>
      </c>
      <c r="D184" s="13" t="s">
        <v>281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115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347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372</v>
      </c>
      <c r="C185" s="9" t="s">
        <v>136</v>
      </c>
      <c r="D185" s="13" t="s">
        <v>350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114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351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372</v>
      </c>
      <c r="C186" s="9" t="s">
        <v>136</v>
      </c>
      <c r="D186" s="13" t="s">
        <v>350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351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>
        <v>45919</v>
      </c>
      <c r="B187" s="14" t="s">
        <v>373</v>
      </c>
      <c r="C187" s="9" t="s">
        <v>136</v>
      </c>
      <c r="D187" s="13" t="s">
        <v>244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202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352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8.5" customHeight="1" x14ac:dyDescent="0.45">
      <c r="A188" s="3">
        <v>45941</v>
      </c>
      <c r="B188" s="14" t="s">
        <v>555</v>
      </c>
      <c r="C188" s="9" t="s">
        <v>73</v>
      </c>
      <c r="D188" s="13" t="s">
        <v>556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300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45941</v>
      </c>
      <c r="B189" s="14" t="s">
        <v>555</v>
      </c>
      <c r="C189" s="9" t="s">
        <v>73</v>
      </c>
      <c r="D189" s="13" t="s">
        <v>557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300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8.5" customHeight="1" x14ac:dyDescent="0.45">
      <c r="A190" s="3" t="s">
        <v>132</v>
      </c>
      <c r="B190" s="14" t="s">
        <v>132</v>
      </c>
      <c r="C190" s="9" t="s">
        <v>136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202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22732.322666666667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45">
      <c r="A192" s="3">
        <v>45933</v>
      </c>
      <c r="B192" s="14" t="s">
        <v>488</v>
      </c>
      <c r="C192" s="9" t="s">
        <v>456</v>
      </c>
      <c r="D192" s="13" t="s">
        <v>457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45933</v>
      </c>
      <c r="B193" s="14" t="s">
        <v>510</v>
      </c>
      <c r="C193" s="9" t="s">
        <v>105</v>
      </c>
      <c r="D193" s="13" t="s">
        <v>489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521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45940</v>
      </c>
      <c r="B194" s="14" t="s">
        <v>522</v>
      </c>
      <c r="C194" s="9" t="s">
        <v>109</v>
      </c>
      <c r="D194" s="13" t="s">
        <v>523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524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45930</v>
      </c>
      <c r="B195" s="14" t="s">
        <v>509</v>
      </c>
      <c r="C195" s="9" t="s">
        <v>79</v>
      </c>
      <c r="D195" s="13" t="s">
        <v>444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45933</v>
      </c>
      <c r="B196" s="14" t="s">
        <v>511</v>
      </c>
      <c r="C196" s="9" t="s">
        <v>79</v>
      </c>
      <c r="D196" s="13" t="s">
        <v>490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 t="s">
        <v>126</v>
      </c>
      <c r="C197" s="9" t="s">
        <v>109</v>
      </c>
      <c r="D197" s="13" t="s">
        <v>558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118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0</v>
      </c>
      <c r="B198" s="14" t="s">
        <v>126</v>
      </c>
      <c r="C198" s="9" t="s">
        <v>109</v>
      </c>
      <c r="D198" s="13" t="s">
        <v>559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116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 t="s">
        <v>126</v>
      </c>
      <c r="C199" s="9" t="s">
        <v>109</v>
      </c>
      <c r="D199" s="13" t="s">
        <v>560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>
        <v>0</v>
      </c>
      <c r="B200" s="14" t="s">
        <v>126</v>
      </c>
      <c r="C200" s="9" t="s">
        <v>109</v>
      </c>
      <c r="D200" s="13" t="s">
        <v>561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0</v>
      </c>
      <c r="B201" s="14" t="s">
        <v>126</v>
      </c>
      <c r="C201" s="9" t="s">
        <v>109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109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118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45631</v>
      </c>
      <c r="B203" s="14" t="s">
        <v>195</v>
      </c>
      <c r="C203" s="9" t="s">
        <v>107</v>
      </c>
      <c r="D203" s="13" t="s">
        <v>141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118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207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45631</v>
      </c>
      <c r="B204" s="14" t="s">
        <v>194</v>
      </c>
      <c r="C204" s="9" t="s">
        <v>107</v>
      </c>
      <c r="D204" s="13" t="s">
        <v>141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118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206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45896</v>
      </c>
      <c r="B205" s="14" t="s">
        <v>293</v>
      </c>
      <c r="C205" s="9" t="s">
        <v>105</v>
      </c>
      <c r="D205" s="13" t="s">
        <v>294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45896</v>
      </c>
      <c r="B206" s="14" t="s">
        <v>295</v>
      </c>
      <c r="C206" s="9" t="s">
        <v>105</v>
      </c>
      <c r="D206" s="13" t="s">
        <v>265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118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45896</v>
      </c>
      <c r="B207" s="14" t="s">
        <v>296</v>
      </c>
      <c r="C207" s="9" t="s">
        <v>105</v>
      </c>
      <c r="D207" s="13" t="s">
        <v>297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45911</v>
      </c>
      <c r="B208" s="14" t="s">
        <v>320</v>
      </c>
      <c r="C208" s="9" t="s">
        <v>105</v>
      </c>
      <c r="D208" s="13" t="s">
        <v>321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118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45854</v>
      </c>
      <c r="B210" s="14" t="s">
        <v>257</v>
      </c>
      <c r="C210" s="9" t="s">
        <v>79</v>
      </c>
      <c r="D210" s="13" t="s">
        <v>258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118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45826</v>
      </c>
      <c r="B211" s="14" t="s">
        <v>250</v>
      </c>
      <c r="C211" s="9" t="s">
        <v>105</v>
      </c>
      <c r="D211" s="13" t="s">
        <v>238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118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45066</v>
      </c>
      <c r="B212" s="14" t="s">
        <v>124</v>
      </c>
      <c r="C212" s="9" t="s">
        <v>79</v>
      </c>
      <c r="D212" s="13" t="s">
        <v>123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118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205</v>
      </c>
      <c r="D214" s="13" t="s">
        <v>205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45">
      <c r="A215" s="3">
        <v>45944</v>
      </c>
      <c r="B215" s="14" t="s">
        <v>126</v>
      </c>
      <c r="C215" s="9" t="s">
        <v>563</v>
      </c>
      <c r="D215" s="13" t="s">
        <v>564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113</v>
      </c>
      <c r="AH215" s="1" t="s">
        <v>460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45">
      <c r="A216" s="3" t="s">
        <v>132</v>
      </c>
      <c r="B216" s="14" t="s">
        <v>132</v>
      </c>
      <c r="C216" s="9" t="s">
        <v>210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121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1857.1712249999998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8.5" customHeight="1" x14ac:dyDescent="0.45">
      <c r="A218" s="3">
        <v>45933</v>
      </c>
      <c r="B218" s="14" t="s">
        <v>512</v>
      </c>
      <c r="C218" s="9" t="s">
        <v>79</v>
      </c>
      <c r="D218" s="13" t="s">
        <v>529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459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460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461</v>
      </c>
      <c r="BD218" s="56">
        <v>0</v>
      </c>
    </row>
    <row r="219" spans="1:56" ht="28.5" customHeight="1" x14ac:dyDescent="0.45">
      <c r="A219" s="3">
        <v>45933</v>
      </c>
      <c r="B219" s="14" t="s">
        <v>513</v>
      </c>
      <c r="C219" s="9" t="s">
        <v>79</v>
      </c>
      <c r="D219" s="13" t="s">
        <v>530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459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113</v>
      </c>
      <c r="AH219" s="1" t="s">
        <v>460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461</v>
      </c>
      <c r="BD219" s="56">
        <v>0</v>
      </c>
    </row>
    <row r="220" spans="1:56" ht="28.5" customHeight="1" x14ac:dyDescent="0.45">
      <c r="A220" s="3">
        <v>45937</v>
      </c>
      <c r="B220" s="14" t="s">
        <v>516</v>
      </c>
      <c r="C220" s="9" t="s">
        <v>79</v>
      </c>
      <c r="D220" s="13" t="s">
        <v>531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459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460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461</v>
      </c>
      <c r="BD220" s="56">
        <v>0</v>
      </c>
    </row>
    <row r="221" spans="1:56" ht="28.5" customHeight="1" x14ac:dyDescent="0.45">
      <c r="A221" s="3">
        <v>0</v>
      </c>
      <c r="B221" s="14" t="s">
        <v>126</v>
      </c>
      <c r="C221" s="9" t="s">
        <v>109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459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461</v>
      </c>
      <c r="BD221" s="56">
        <v>333.49482499999993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459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462</v>
      </c>
      <c r="BD222" s="56">
        <v>0</v>
      </c>
    </row>
    <row r="223" spans="1:56" ht="28.5" customHeight="1" x14ac:dyDescent="0.45">
      <c r="A223" s="3">
        <v>45601</v>
      </c>
      <c r="B223" s="14" t="s">
        <v>185</v>
      </c>
      <c r="C223" s="9" t="s">
        <v>92</v>
      </c>
      <c r="D223" s="13" t="s">
        <v>139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259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98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111</v>
      </c>
      <c r="BD223" s="56">
        <v>11092.935565123611</v>
      </c>
    </row>
    <row r="224" spans="1:56" ht="28.5" customHeight="1" x14ac:dyDescent="0.45">
      <c r="A224" s="3">
        <v>45601</v>
      </c>
      <c r="B224" s="14" t="s">
        <v>185</v>
      </c>
      <c r="C224" s="9" t="s">
        <v>92</v>
      </c>
      <c r="D224" s="13" t="s">
        <v>139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259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98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111</v>
      </c>
      <c r="BD224" s="56">
        <v>46559.511849046357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98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112</v>
      </c>
      <c r="BD225" s="56">
        <v>0</v>
      </c>
    </row>
    <row r="226" spans="1:56" ht="28.5" customHeight="1" x14ac:dyDescent="0.45">
      <c r="A226" s="3">
        <v>45923</v>
      </c>
      <c r="B226" s="14" t="s">
        <v>409</v>
      </c>
      <c r="C226" s="9" t="s">
        <v>375</v>
      </c>
      <c r="D226" s="13" t="s">
        <v>410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411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412</v>
      </c>
      <c r="BD226" s="56">
        <v>0</v>
      </c>
    </row>
    <row r="227" spans="1:56" ht="28.5" customHeight="1" x14ac:dyDescent="0.45">
      <c r="A227" s="3">
        <v>45923</v>
      </c>
      <c r="B227" s="14" t="s">
        <v>409</v>
      </c>
      <c r="C227" s="9" t="s">
        <v>375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411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264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412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413</v>
      </c>
      <c r="BD228" s="56">
        <v>0</v>
      </c>
    </row>
    <row r="229" spans="1:56" ht="28.5" customHeight="1" x14ac:dyDescent="0.45">
      <c r="A229" s="3">
        <v>45934</v>
      </c>
      <c r="B229" s="14" t="s">
        <v>525</v>
      </c>
      <c r="C229" s="9" t="s">
        <v>492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121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493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493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8.5" customHeight="1" x14ac:dyDescent="0.45">
      <c r="A231" s="3">
        <v>45939</v>
      </c>
      <c r="B231" s="14" t="s">
        <v>532</v>
      </c>
      <c r="C231" s="9" t="s">
        <v>526</v>
      </c>
      <c r="D231" s="13" t="s">
        <v>527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106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372.17971555555562</v>
      </c>
    </row>
    <row r="232" spans="1:56" ht="28.5" customHeight="1" x14ac:dyDescent="0.45">
      <c r="A232" s="3">
        <v>45931</v>
      </c>
      <c r="B232" s="14" t="s">
        <v>494</v>
      </c>
      <c r="C232" s="9" t="s">
        <v>107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189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189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8.5" customHeight="1" x14ac:dyDescent="0.45">
      <c r="A234" s="3">
        <v>45901</v>
      </c>
      <c r="B234" s="14" t="s">
        <v>298</v>
      </c>
      <c r="C234" s="9" t="s">
        <v>107</v>
      </c>
      <c r="D234" s="13" t="s">
        <v>141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45">
      <c r="A235" s="3">
        <v>45933</v>
      </c>
      <c r="B235" s="14" t="s">
        <v>495</v>
      </c>
      <c r="C235" s="9" t="s">
        <v>107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143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140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8.5" customHeight="1" x14ac:dyDescent="0.45">
      <c r="A236" s="3">
        <v>45933</v>
      </c>
      <c r="B236" s="14" t="s">
        <v>496</v>
      </c>
      <c r="C236" s="9" t="s">
        <v>107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116</v>
      </c>
      <c r="AH236" s="1" t="s">
        <v>143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114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45">
      <c r="A238" s="3">
        <v>45940</v>
      </c>
      <c r="B238" s="14" t="s">
        <v>126</v>
      </c>
      <c r="C238" s="9" t="s">
        <v>528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125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45">
      <c r="A239" s="3" t="s">
        <v>132</v>
      </c>
      <c r="B239" s="14" t="s">
        <v>132</v>
      </c>
      <c r="C239" s="9" t="s">
        <v>144</v>
      </c>
      <c r="D239" s="13" t="s">
        <v>145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125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1521.5769722222221</v>
      </c>
    </row>
    <row r="240" spans="1:56" ht="28.5" customHeight="1" x14ac:dyDescent="0.45">
      <c r="A240" s="3" t="s">
        <v>132</v>
      </c>
      <c r="B240" s="14" t="s">
        <v>132</v>
      </c>
      <c r="C240" s="9" t="s">
        <v>107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125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143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125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146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94" t="s">
        <v>52</v>
      </c>
      <c r="F3" s="94"/>
      <c r="G3" s="95">
        <v>9.44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537</v>
      </c>
      <c r="C10" s="9" t="s">
        <v>518</v>
      </c>
      <c r="D10" s="13" t="s">
        <v>519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520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374</v>
      </c>
      <c r="C11" s="9" t="s">
        <v>375</v>
      </c>
      <c r="D11" s="13" t="s">
        <v>376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450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451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452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450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451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450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451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359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361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539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540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538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540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540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541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541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541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538</v>
      </c>
      <c r="C37" s="9" t="s">
        <v>73</v>
      </c>
      <c r="D37" s="13" t="s">
        <v>542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541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544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544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 t="s">
        <v>545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544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543</v>
      </c>
      <c r="C41" s="9" t="s">
        <v>73</v>
      </c>
      <c r="D41" s="13" t="s">
        <v>285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544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545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546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546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543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548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543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548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543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548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543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548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538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549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538</v>
      </c>
      <c r="C49" s="9" t="s">
        <v>73</v>
      </c>
      <c r="D49" s="13" t="s">
        <v>550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549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538</v>
      </c>
      <c r="C50" s="9" t="s">
        <v>73</v>
      </c>
      <c r="D50" s="13" t="s">
        <v>551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300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549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538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300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549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300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553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306</v>
      </c>
      <c r="C56" s="9" t="s">
        <v>136</v>
      </c>
      <c r="D56" s="13" t="s">
        <v>301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365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453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367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500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368</v>
      </c>
      <c r="C60" s="9" t="s">
        <v>136</v>
      </c>
      <c r="D60" s="13" t="s">
        <v>303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369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383</v>
      </c>
      <c r="C62" s="9" t="s">
        <v>384</v>
      </c>
      <c r="D62" s="13" t="s">
        <v>385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386</v>
      </c>
      <c r="C63" s="9" t="s">
        <v>243</v>
      </c>
      <c r="D63" s="13" t="s">
        <v>387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386</v>
      </c>
      <c r="C64" s="9" t="s">
        <v>243</v>
      </c>
      <c r="D64" s="13" t="s">
        <v>388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386</v>
      </c>
      <c r="C65" s="9" t="s">
        <v>243</v>
      </c>
      <c r="D65" s="13" t="s">
        <v>389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476</v>
      </c>
      <c r="C66" s="9" t="s">
        <v>446</v>
      </c>
      <c r="D66" s="13" t="s">
        <v>447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454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477</v>
      </c>
      <c r="C67" s="9" t="s">
        <v>446</v>
      </c>
      <c r="D67" s="13" t="s">
        <v>448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454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424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 t="s">
        <v>328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515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501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398</v>
      </c>
      <c r="C78" s="9" t="s">
        <v>79</v>
      </c>
      <c r="D78" s="13" t="s">
        <v>399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332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316</v>
      </c>
      <c r="C80" s="9" t="s">
        <v>105</v>
      </c>
      <c r="D80" s="13" t="s">
        <v>317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314</v>
      </c>
      <c r="C81" s="9" t="s">
        <v>105</v>
      </c>
      <c r="D81" s="13" t="s">
        <v>309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280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505</v>
      </c>
      <c r="C87" s="9" t="s">
        <v>79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286</v>
      </c>
      <c r="C89" s="9" t="s">
        <v>79</v>
      </c>
      <c r="D89" s="13" t="s">
        <v>287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506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396</v>
      </c>
      <c r="C91" s="9" t="s">
        <v>79</v>
      </c>
      <c r="D91" s="13" t="s">
        <v>397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328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332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478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 t="s">
        <v>329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313</v>
      </c>
      <c r="C97" s="9" t="s">
        <v>79</v>
      </c>
      <c r="D97" s="13" t="s">
        <v>308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332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318</v>
      </c>
      <c r="C106" s="9" t="s">
        <v>105</v>
      </c>
      <c r="D106" s="13" t="s">
        <v>319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315</v>
      </c>
      <c r="C107" s="9" t="s">
        <v>105</v>
      </c>
      <c r="D107" s="13" t="s">
        <v>310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554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502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503</v>
      </c>
      <c r="C112" s="9" t="s">
        <v>105</v>
      </c>
      <c r="D112" s="13" t="s">
        <v>479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504</v>
      </c>
      <c r="C113" s="9" t="s">
        <v>79</v>
      </c>
      <c r="D113" s="13" t="s">
        <v>480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507</v>
      </c>
      <c r="C114" s="9" t="s">
        <v>105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508</v>
      </c>
      <c r="C115" s="9" t="s">
        <v>105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367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348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366</v>
      </c>
      <c r="C117" s="9" t="s">
        <v>136</v>
      </c>
      <c r="D117" s="13" t="s">
        <v>349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392</v>
      </c>
      <c r="C118" s="9" t="s">
        <v>79</v>
      </c>
      <c r="D118" s="13" t="s">
        <v>393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394</v>
      </c>
      <c r="C119" s="9" t="s">
        <v>79</v>
      </c>
      <c r="D119" s="13" t="s">
        <v>395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290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307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299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291</v>
      </c>
      <c r="C127" s="9" t="s">
        <v>79</v>
      </c>
      <c r="D127" s="13" t="s">
        <v>292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288</v>
      </c>
      <c r="C128" s="9" t="s">
        <v>79</v>
      </c>
      <c r="D128" s="13" t="s">
        <v>289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312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312</v>
      </c>
      <c r="C130" s="9" t="s">
        <v>235</v>
      </c>
      <c r="D130" s="13" t="s">
        <v>277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428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337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428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341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342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340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428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337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371</v>
      </c>
      <c r="C193" s="9" t="s">
        <v>136</v>
      </c>
      <c r="D193" s="13" t="s">
        <v>281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347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372</v>
      </c>
      <c r="C194" s="9" t="s">
        <v>136</v>
      </c>
      <c r="D194" s="13" t="s">
        <v>350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351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350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351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373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555</v>
      </c>
      <c r="C197" s="9" t="s">
        <v>73</v>
      </c>
      <c r="D197" s="13" t="s">
        <v>556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300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555</v>
      </c>
      <c r="C198" s="9" t="s">
        <v>73</v>
      </c>
      <c r="D198" s="13" t="s">
        <v>557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300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488</v>
      </c>
      <c r="C201" s="9" t="s">
        <v>456</v>
      </c>
      <c r="D201" s="13" t="s">
        <v>457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510</v>
      </c>
      <c r="C202" s="9" t="s">
        <v>105</v>
      </c>
      <c r="D202" s="13" t="s">
        <v>489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521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522</v>
      </c>
      <c r="C203" s="9" t="s">
        <v>109</v>
      </c>
      <c r="D203" s="13" t="s">
        <v>523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524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509</v>
      </c>
      <c r="C204" s="9" t="s">
        <v>79</v>
      </c>
      <c r="D204" s="13" t="s">
        <v>444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511</v>
      </c>
      <c r="C205" s="9" t="s">
        <v>79</v>
      </c>
      <c r="D205" s="13" t="s">
        <v>490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558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559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293</v>
      </c>
      <c r="C214" s="9" t="s">
        <v>105</v>
      </c>
      <c r="D214" s="13" t="s">
        <v>294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295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296</v>
      </c>
      <c r="C216" s="9" t="s">
        <v>105</v>
      </c>
      <c r="D216" s="13" t="s">
        <v>297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320</v>
      </c>
      <c r="C217" s="9" t="s">
        <v>105</v>
      </c>
      <c r="D217" s="13" t="s">
        <v>321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512</v>
      </c>
      <c r="C226" s="9" t="s">
        <v>79</v>
      </c>
      <c r="D226" s="13" t="s">
        <v>529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459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460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461</v>
      </c>
      <c r="BD226" s="56">
        <v>0</v>
      </c>
    </row>
    <row r="227" spans="1:56" ht="28.5" customHeight="1" x14ac:dyDescent="0.45">
      <c r="A227" s="3">
        <v>45933</v>
      </c>
      <c r="B227" s="14" t="s">
        <v>513</v>
      </c>
      <c r="C227" s="9" t="s">
        <v>79</v>
      </c>
      <c r="D227" s="13" t="s">
        <v>530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459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460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461</v>
      </c>
      <c r="BD227" s="56">
        <v>0</v>
      </c>
    </row>
    <row r="228" spans="1:56" ht="28.5" customHeight="1" x14ac:dyDescent="0.45">
      <c r="A228" s="3">
        <v>45937</v>
      </c>
      <c r="B228" s="14" t="s">
        <v>516</v>
      </c>
      <c r="C228" s="9" t="s">
        <v>79</v>
      </c>
      <c r="D228" s="13" t="s">
        <v>531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459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460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461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459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461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459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462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409</v>
      </c>
      <c r="C234" s="9" t="s">
        <v>375</v>
      </c>
      <c r="D234" s="13" t="s">
        <v>410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411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412</v>
      </c>
      <c r="BD234" s="56">
        <v>0</v>
      </c>
    </row>
    <row r="235" spans="1:56" ht="28.5" customHeight="1" x14ac:dyDescent="0.45">
      <c r="A235" s="3">
        <v>45923</v>
      </c>
      <c r="B235" s="14" t="s">
        <v>409</v>
      </c>
      <c r="C235" s="9" t="s">
        <v>375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411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412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411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413</v>
      </c>
      <c r="BD236" s="56">
        <v>0</v>
      </c>
    </row>
    <row r="237" spans="1:56" ht="28.5" customHeight="1" x14ac:dyDescent="0.45">
      <c r="A237" s="3">
        <v>45934</v>
      </c>
      <c r="B237" s="14" t="s">
        <v>525</v>
      </c>
      <c r="C237" s="9" t="s">
        <v>492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493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8.5" customHeight="1" x14ac:dyDescent="0.45">
      <c r="A239" s="3">
        <v>45939</v>
      </c>
      <c r="B239" s="14" t="s">
        <v>532</v>
      </c>
      <c r="C239" s="9" t="s">
        <v>526</v>
      </c>
      <c r="D239" s="13" t="s">
        <v>527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494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298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495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496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528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94" t="s">
        <v>52</v>
      </c>
      <c r="F3" s="94"/>
      <c r="G3" s="95">
        <v>9.39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475</v>
      </c>
      <c r="C6" s="9" t="s">
        <v>203</v>
      </c>
      <c r="D6" s="13" t="s">
        <v>449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475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285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359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306</v>
      </c>
      <c r="C32" s="9" t="s">
        <v>136</v>
      </c>
      <c r="D32" s="13" t="s">
        <v>301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365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453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367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347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368</v>
      </c>
      <c r="C36" s="9" t="s">
        <v>136</v>
      </c>
      <c r="D36" s="13" t="s">
        <v>303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369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383</v>
      </c>
      <c r="C38" s="9" t="s">
        <v>384</v>
      </c>
      <c r="D38" s="13" t="s">
        <v>385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386</v>
      </c>
      <c r="C39" s="9" t="s">
        <v>243</v>
      </c>
      <c r="D39" s="13" t="s">
        <v>387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386</v>
      </c>
      <c r="C40" s="9" t="s">
        <v>243</v>
      </c>
      <c r="D40" s="13" t="s">
        <v>388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386</v>
      </c>
      <c r="C41" s="9" t="s">
        <v>243</v>
      </c>
      <c r="D41" s="13" t="s">
        <v>389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476</v>
      </c>
      <c r="C42" s="9" t="s">
        <v>446</v>
      </c>
      <c r="D42" s="13" t="s">
        <v>447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454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477</v>
      </c>
      <c r="C43" s="9" t="s">
        <v>446</v>
      </c>
      <c r="D43" s="13" t="s">
        <v>448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454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344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344</v>
      </c>
      <c r="C46" s="9" t="s">
        <v>246</v>
      </c>
      <c r="D46" s="13" t="s">
        <v>329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344</v>
      </c>
      <c r="C47" s="9" t="s">
        <v>246</v>
      </c>
      <c r="D47" s="13" t="s">
        <v>328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344</v>
      </c>
      <c r="C48" s="9" t="s">
        <v>246</v>
      </c>
      <c r="D48" s="13" t="s">
        <v>328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515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501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332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316</v>
      </c>
      <c r="C55" s="9" t="s">
        <v>105</v>
      </c>
      <c r="D55" s="13" t="s">
        <v>317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314</v>
      </c>
      <c r="C56" s="9" t="s">
        <v>105</v>
      </c>
      <c r="D56" s="13" t="s">
        <v>309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 t="s">
        <v>329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280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505</v>
      </c>
      <c r="C62" s="9" t="s">
        <v>79</v>
      </c>
      <c r="D62" s="13" t="s">
        <v>481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286</v>
      </c>
      <c r="C64" s="9" t="s">
        <v>79</v>
      </c>
      <c r="D64" s="13" t="s">
        <v>287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506</v>
      </c>
      <c r="C65" s="9" t="s">
        <v>79</v>
      </c>
      <c r="D65" s="13" t="s">
        <v>482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396</v>
      </c>
      <c r="C66" s="9" t="s">
        <v>79</v>
      </c>
      <c r="D66" s="13" t="s">
        <v>397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332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478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313</v>
      </c>
      <c r="C72" s="9" t="s">
        <v>79</v>
      </c>
      <c r="D72" s="13" t="s">
        <v>308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 t="s">
        <v>328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332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318</v>
      </c>
      <c r="C81" s="9" t="s">
        <v>105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315</v>
      </c>
      <c r="C82" s="9" t="s">
        <v>105</v>
      </c>
      <c r="D82" s="13" t="s">
        <v>310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502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503</v>
      </c>
      <c r="C86" s="9" t="s">
        <v>105</v>
      </c>
      <c r="D86" s="13" t="s">
        <v>479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504</v>
      </c>
      <c r="C87" s="9" t="s">
        <v>79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507</v>
      </c>
      <c r="C88" s="9" t="s">
        <v>105</v>
      </c>
      <c r="D88" s="13" t="s">
        <v>483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508</v>
      </c>
      <c r="C89" s="9" t="s">
        <v>105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367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348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366</v>
      </c>
      <c r="C91" s="9" t="s">
        <v>136</v>
      </c>
      <c r="D91" s="13" t="s">
        <v>349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392</v>
      </c>
      <c r="C92" s="9" t="s">
        <v>79</v>
      </c>
      <c r="D92" s="13" t="s">
        <v>393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394</v>
      </c>
      <c r="C93" s="9" t="s">
        <v>79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398</v>
      </c>
      <c r="C94" s="9" t="s">
        <v>79</v>
      </c>
      <c r="D94" s="13" t="s">
        <v>399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290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307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299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291</v>
      </c>
      <c r="C102" s="9" t="s">
        <v>79</v>
      </c>
      <c r="D102" s="13" t="s">
        <v>292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288</v>
      </c>
      <c r="C103" s="9" t="s">
        <v>79</v>
      </c>
      <c r="D103" s="13" t="s">
        <v>289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312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312</v>
      </c>
      <c r="C105" s="9" t="s">
        <v>235</v>
      </c>
      <c r="D105" s="13" t="s">
        <v>277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334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428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337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 t="s">
        <v>334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339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334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340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336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331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428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341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428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337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371</v>
      </c>
      <c r="C168" s="9" t="s">
        <v>136</v>
      </c>
      <c r="D168" s="13" t="s">
        <v>281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347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372</v>
      </c>
      <c r="C169" s="9" t="s">
        <v>136</v>
      </c>
      <c r="D169" s="13" t="s">
        <v>350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351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372</v>
      </c>
      <c r="C170" s="9" t="s">
        <v>136</v>
      </c>
      <c r="D170" s="13" t="s">
        <v>350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351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373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352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488</v>
      </c>
      <c r="C174" s="9" t="s">
        <v>456</v>
      </c>
      <c r="D174" s="13" t="s">
        <v>457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509</v>
      </c>
      <c r="C175" s="9" t="s">
        <v>79</v>
      </c>
      <c r="D175" s="13" t="s">
        <v>444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510</v>
      </c>
      <c r="C176" s="9" t="s">
        <v>105</v>
      </c>
      <c r="D176" s="13" t="s">
        <v>489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521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511</v>
      </c>
      <c r="C177" s="9" t="s">
        <v>79</v>
      </c>
      <c r="D177" s="13" t="s">
        <v>490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522</v>
      </c>
      <c r="C178" s="9" t="s">
        <v>109</v>
      </c>
      <c r="D178" s="13" t="s">
        <v>523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524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293</v>
      </c>
      <c r="C182" s="9" t="s">
        <v>105</v>
      </c>
      <c r="D182" s="13" t="s">
        <v>294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295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296</v>
      </c>
      <c r="C184" s="9" t="s">
        <v>105</v>
      </c>
      <c r="D184" s="13" t="s">
        <v>297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320</v>
      </c>
      <c r="C185" s="9" t="s">
        <v>105</v>
      </c>
      <c r="D185" s="13" t="s">
        <v>321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512</v>
      </c>
      <c r="C194" s="9" t="s">
        <v>79</v>
      </c>
      <c r="D194" s="13" t="s">
        <v>529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459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460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461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513</v>
      </c>
      <c r="C195" s="9" t="s">
        <v>79</v>
      </c>
      <c r="D195" s="13" t="s">
        <v>530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459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460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461</v>
      </c>
      <c r="BD195" s="56">
        <v>0</v>
      </c>
    </row>
    <row r="196" spans="1:56" ht="28.5" customHeight="1" x14ac:dyDescent="0.45">
      <c r="A196" s="3">
        <v>45937</v>
      </c>
      <c r="B196" s="14" t="s">
        <v>516</v>
      </c>
      <c r="C196" s="9" t="s">
        <v>79</v>
      </c>
      <c r="D196" s="13" t="s">
        <v>531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459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460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461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459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462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409</v>
      </c>
      <c r="C201" s="9" t="s">
        <v>375</v>
      </c>
      <c r="D201" s="13" t="s">
        <v>410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411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412</v>
      </c>
      <c r="BD201" s="56">
        <v>0</v>
      </c>
    </row>
    <row r="202" spans="1:56" ht="28.5" customHeight="1" x14ac:dyDescent="0.45">
      <c r="A202" s="3">
        <v>45923</v>
      </c>
      <c r="B202" s="14" t="s">
        <v>409</v>
      </c>
      <c r="C202" s="9" t="s">
        <v>375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412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413</v>
      </c>
      <c r="BD203" s="56">
        <v>0</v>
      </c>
    </row>
    <row r="204" spans="1:56" ht="28.5" customHeight="1" x14ac:dyDescent="0.45">
      <c r="A204" s="3">
        <v>45934</v>
      </c>
      <c r="B204" s="14" t="s">
        <v>525</v>
      </c>
      <c r="C204" s="9" t="s">
        <v>492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493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302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493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302</v>
      </c>
      <c r="BD205" s="56">
        <v>0</v>
      </c>
    </row>
    <row r="206" spans="1:56" ht="28.5" customHeight="1" x14ac:dyDescent="0.45">
      <c r="A206" s="3">
        <v>45939</v>
      </c>
      <c r="B206" s="14" t="s">
        <v>532</v>
      </c>
      <c r="C206" s="9" t="s">
        <v>526</v>
      </c>
      <c r="D206" s="13" t="s">
        <v>527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494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298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495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496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528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94" t="s">
        <v>52</v>
      </c>
      <c r="F3" s="94"/>
      <c r="G3" s="95">
        <v>12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475</v>
      </c>
      <c r="C6" s="9" t="s">
        <v>203</v>
      </c>
      <c r="D6" s="13" t="s">
        <v>449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475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285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359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306</v>
      </c>
      <c r="C32" s="9" t="s">
        <v>136</v>
      </c>
      <c r="D32" s="13" t="s">
        <v>301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311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365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453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367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500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347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303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383</v>
      </c>
      <c r="C40" s="9" t="s">
        <v>384</v>
      </c>
      <c r="D40" s="13" t="s">
        <v>385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386</v>
      </c>
      <c r="C41" s="9" t="s">
        <v>243</v>
      </c>
      <c r="D41" s="13" t="s">
        <v>387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386</v>
      </c>
      <c r="C42" s="9" t="s">
        <v>243</v>
      </c>
      <c r="D42" s="13" t="s">
        <v>388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390</v>
      </c>
      <c r="C43" s="9" t="s">
        <v>79</v>
      </c>
      <c r="D43" s="13" t="s">
        <v>391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386</v>
      </c>
      <c r="C44" s="9" t="s">
        <v>243</v>
      </c>
      <c r="D44" s="13" t="s">
        <v>387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386</v>
      </c>
      <c r="C45" s="9" t="s">
        <v>243</v>
      </c>
      <c r="D45" s="13" t="s">
        <v>388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386</v>
      </c>
      <c r="C46" s="9" t="s">
        <v>243</v>
      </c>
      <c r="D46" s="13" t="s">
        <v>389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476</v>
      </c>
      <c r="C47" s="9" t="s">
        <v>446</v>
      </c>
      <c r="D47" s="13" t="s">
        <v>447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454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477</v>
      </c>
      <c r="C48" s="9" t="s">
        <v>446</v>
      </c>
      <c r="D48" s="13" t="s">
        <v>448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454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344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344</v>
      </c>
      <c r="C51" s="9" t="s">
        <v>246</v>
      </c>
      <c r="D51" s="13" t="s">
        <v>329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344</v>
      </c>
      <c r="C52" s="9" t="s">
        <v>246</v>
      </c>
      <c r="D52" s="13" t="s">
        <v>328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424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 t="s">
        <v>328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515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501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 t="s">
        <v>332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316</v>
      </c>
      <c r="C61" s="9" t="s">
        <v>105</v>
      </c>
      <c r="D61" s="13" t="s">
        <v>317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314</v>
      </c>
      <c r="C62" s="9" t="s">
        <v>105</v>
      </c>
      <c r="D62" s="13" t="s">
        <v>309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328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280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478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313</v>
      </c>
      <c r="C73" s="9" t="s">
        <v>79</v>
      </c>
      <c r="D73" s="13" t="s">
        <v>308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332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318</v>
      </c>
      <c r="C82" s="9" t="s">
        <v>105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315</v>
      </c>
      <c r="C83" s="9" t="s">
        <v>105</v>
      </c>
      <c r="D83" s="13" t="s">
        <v>310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502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503</v>
      </c>
      <c r="C87" s="9" t="s">
        <v>105</v>
      </c>
      <c r="D87" s="13" t="s">
        <v>479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504</v>
      </c>
      <c r="C88" s="9" t="s">
        <v>79</v>
      </c>
      <c r="D88" s="13" t="s">
        <v>480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505</v>
      </c>
      <c r="C89" s="9" t="s">
        <v>79</v>
      </c>
      <c r="D89" s="13" t="s">
        <v>481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506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507</v>
      </c>
      <c r="C91" s="9" t="s">
        <v>105</v>
      </c>
      <c r="D91" s="13" t="s">
        <v>483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508</v>
      </c>
      <c r="C92" s="9" t="s">
        <v>105</v>
      </c>
      <c r="D92" s="13" t="s">
        <v>484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367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348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366</v>
      </c>
      <c r="C94" s="9" t="s">
        <v>136</v>
      </c>
      <c r="D94" s="13" t="s">
        <v>349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392</v>
      </c>
      <c r="C95" s="9" t="s">
        <v>79</v>
      </c>
      <c r="D95" s="13" t="s">
        <v>393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394</v>
      </c>
      <c r="C96" s="9" t="s">
        <v>79</v>
      </c>
      <c r="D96" s="13" t="s">
        <v>395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396</v>
      </c>
      <c r="C97" s="9" t="s">
        <v>79</v>
      </c>
      <c r="D97" s="13" t="s">
        <v>397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398</v>
      </c>
      <c r="C98" s="9" t="s">
        <v>79</v>
      </c>
      <c r="D98" s="13" t="s">
        <v>399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290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307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299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291</v>
      </c>
      <c r="C106" s="9" t="s">
        <v>79</v>
      </c>
      <c r="D106" s="13" t="s">
        <v>292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286</v>
      </c>
      <c r="C107" s="9" t="s">
        <v>79</v>
      </c>
      <c r="D107" s="13" t="s">
        <v>287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288</v>
      </c>
      <c r="C108" s="9" t="s">
        <v>79</v>
      </c>
      <c r="D108" s="13" t="s">
        <v>289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312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312</v>
      </c>
      <c r="C110" s="9" t="s">
        <v>235</v>
      </c>
      <c r="D110" s="13" t="s">
        <v>277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277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 t="s">
        <v>428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337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333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339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340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428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341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334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342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428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337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339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371</v>
      </c>
      <c r="C173" s="9" t="s">
        <v>136</v>
      </c>
      <c r="D173" s="13" t="s">
        <v>281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372</v>
      </c>
      <c r="C174" s="9" t="s">
        <v>136</v>
      </c>
      <c r="D174" s="13" t="s">
        <v>350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351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372</v>
      </c>
      <c r="C175" s="9" t="s">
        <v>136</v>
      </c>
      <c r="D175" s="13" t="s">
        <v>350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351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373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352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488</v>
      </c>
      <c r="C179" s="9" t="s">
        <v>456</v>
      </c>
      <c r="D179" s="13" t="s">
        <v>457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509</v>
      </c>
      <c r="C180" s="9" t="s">
        <v>79</v>
      </c>
      <c r="D180" s="13" t="s">
        <v>444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510</v>
      </c>
      <c r="C181" s="9" t="s">
        <v>105</v>
      </c>
      <c r="D181" s="13" t="s">
        <v>489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521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511</v>
      </c>
      <c r="C182" s="9" t="s">
        <v>79</v>
      </c>
      <c r="D182" s="13" t="s">
        <v>490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522</v>
      </c>
      <c r="C183" s="9" t="s">
        <v>109</v>
      </c>
      <c r="D183" s="13" t="s">
        <v>523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524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293</v>
      </c>
      <c r="C187" s="9" t="s">
        <v>105</v>
      </c>
      <c r="D187" s="13" t="s">
        <v>294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295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296</v>
      </c>
      <c r="C189" s="9" t="s">
        <v>105</v>
      </c>
      <c r="D189" s="13" t="s">
        <v>297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320</v>
      </c>
      <c r="C190" s="9" t="s">
        <v>105</v>
      </c>
      <c r="D190" s="13" t="s">
        <v>321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512</v>
      </c>
      <c r="C199" s="9" t="s">
        <v>79</v>
      </c>
      <c r="D199" s="13" t="s">
        <v>458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459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460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461</v>
      </c>
      <c r="BD199" s="56">
        <v>0</v>
      </c>
    </row>
    <row r="200" spans="1:56" ht="28.5" customHeight="1" x14ac:dyDescent="0.45">
      <c r="A200" s="3">
        <v>45933</v>
      </c>
      <c r="B200" s="14" t="s">
        <v>513</v>
      </c>
      <c r="C200" s="9" t="s">
        <v>79</v>
      </c>
      <c r="D200" s="13" t="s">
        <v>491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459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460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461</v>
      </c>
      <c r="BD200" s="56">
        <v>0</v>
      </c>
    </row>
    <row r="201" spans="1:56" ht="28.5" customHeight="1" x14ac:dyDescent="0.45">
      <c r="A201" s="3">
        <v>45937</v>
      </c>
      <c r="B201" s="14" t="s">
        <v>516</v>
      </c>
      <c r="C201" s="9" t="s">
        <v>79</v>
      </c>
      <c r="D201" s="13" t="s">
        <v>517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459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460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461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459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462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409</v>
      </c>
      <c r="C206" s="9" t="s">
        <v>375</v>
      </c>
      <c r="D206" s="13" t="s">
        <v>410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412</v>
      </c>
      <c r="BD206" s="56">
        <v>0</v>
      </c>
    </row>
    <row r="207" spans="1:56" ht="28.5" customHeight="1" x14ac:dyDescent="0.45">
      <c r="A207" s="3">
        <v>45923</v>
      </c>
      <c r="B207" s="14" t="s">
        <v>409</v>
      </c>
      <c r="C207" s="9" t="s">
        <v>375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411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412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411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413</v>
      </c>
      <c r="BD208" s="56">
        <v>0</v>
      </c>
    </row>
    <row r="209" spans="1:56" ht="28.5" customHeight="1" x14ac:dyDescent="0.45">
      <c r="A209" s="3">
        <v>45934</v>
      </c>
      <c r="B209" s="14" t="s">
        <v>525</v>
      </c>
      <c r="C209" s="9" t="s">
        <v>492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493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302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493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302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526</v>
      </c>
      <c r="D211" s="13" t="s">
        <v>527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494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298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495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496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528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94" t="s">
        <v>52</v>
      </c>
      <c r="F3" s="94"/>
      <c r="G3" s="95">
        <v>9.39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450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451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452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450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451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450</v>
      </c>
      <c r="C28" s="9" t="s">
        <v>73</v>
      </c>
      <c r="D28" s="13" t="s">
        <v>285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451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450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451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359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360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361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306</v>
      </c>
      <c r="C35" s="9" t="s">
        <v>136</v>
      </c>
      <c r="D35" s="13" t="s">
        <v>301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365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453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367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347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368</v>
      </c>
      <c r="C39" s="9" t="s">
        <v>136</v>
      </c>
      <c r="D39" s="13" t="s">
        <v>303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369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383</v>
      </c>
      <c r="C41" s="9" t="s">
        <v>384</v>
      </c>
      <c r="D41" s="13" t="s">
        <v>385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344</v>
      </c>
      <c r="C42" s="9" t="s">
        <v>246</v>
      </c>
      <c r="D42" s="13" t="s">
        <v>328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344</v>
      </c>
      <c r="C43" s="9" t="s">
        <v>246</v>
      </c>
      <c r="D43" s="13" t="s">
        <v>332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386</v>
      </c>
      <c r="C44" s="9" t="s">
        <v>243</v>
      </c>
      <c r="D44" s="13" t="s">
        <v>387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386</v>
      </c>
      <c r="C45" s="9" t="s">
        <v>243</v>
      </c>
      <c r="D45" s="13" t="s">
        <v>388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386</v>
      </c>
      <c r="C46" s="9" t="s">
        <v>243</v>
      </c>
      <c r="D46" s="13" t="s">
        <v>387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386</v>
      </c>
      <c r="C47" s="9" t="s">
        <v>243</v>
      </c>
      <c r="D47" s="13" t="s">
        <v>388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386</v>
      </c>
      <c r="C48" s="9" t="s">
        <v>243</v>
      </c>
      <c r="D48" s="13" t="s">
        <v>389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476</v>
      </c>
      <c r="C49" s="9" t="s">
        <v>446</v>
      </c>
      <c r="D49" s="13" t="s">
        <v>447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454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477</v>
      </c>
      <c r="C50" s="9" t="s">
        <v>446</v>
      </c>
      <c r="D50" s="13" t="s">
        <v>448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454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344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328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424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328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515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501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332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316</v>
      </c>
      <c r="C63" s="9" t="s">
        <v>105</v>
      </c>
      <c r="D63" s="13" t="s">
        <v>317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314</v>
      </c>
      <c r="C64" s="9" t="s">
        <v>105</v>
      </c>
      <c r="D64" s="13" t="s">
        <v>309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332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 t="s">
        <v>328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478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390</v>
      </c>
      <c r="C75" s="9" t="s">
        <v>79</v>
      </c>
      <c r="D75" s="13" t="s">
        <v>391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313</v>
      </c>
      <c r="C76" s="9" t="s">
        <v>79</v>
      </c>
      <c r="D76" s="13" t="s">
        <v>308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 t="s">
        <v>332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318</v>
      </c>
      <c r="C85" s="9" t="s">
        <v>105</v>
      </c>
      <c r="D85" s="13" t="s">
        <v>319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502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503</v>
      </c>
      <c r="C90" s="9" t="s">
        <v>105</v>
      </c>
      <c r="D90" s="13" t="s">
        <v>479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504</v>
      </c>
      <c r="C91" s="9" t="s">
        <v>79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505</v>
      </c>
      <c r="C92" s="9" t="s">
        <v>79</v>
      </c>
      <c r="D92" s="13" t="s">
        <v>481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506</v>
      </c>
      <c r="C93" s="9" t="s">
        <v>79</v>
      </c>
      <c r="D93" s="13" t="s">
        <v>482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507</v>
      </c>
      <c r="C94" s="9" t="s">
        <v>105</v>
      </c>
      <c r="D94" s="13" t="s">
        <v>483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508</v>
      </c>
      <c r="C95" s="9" t="s">
        <v>105</v>
      </c>
      <c r="D95" s="13" t="s">
        <v>484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367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366</v>
      </c>
      <c r="C97" s="9" t="s">
        <v>136</v>
      </c>
      <c r="D97" s="13" t="s">
        <v>349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392</v>
      </c>
      <c r="C98" s="9" t="s">
        <v>79</v>
      </c>
      <c r="D98" s="13" t="s">
        <v>393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394</v>
      </c>
      <c r="C99" s="9" t="s">
        <v>79</v>
      </c>
      <c r="D99" s="13" t="s">
        <v>395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396</v>
      </c>
      <c r="C100" s="9" t="s">
        <v>79</v>
      </c>
      <c r="D100" s="13" t="s">
        <v>397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398</v>
      </c>
      <c r="C101" s="9" t="s">
        <v>79</v>
      </c>
      <c r="D101" s="13" t="s">
        <v>399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290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307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299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291</v>
      </c>
      <c r="C109" s="9" t="s">
        <v>79</v>
      </c>
      <c r="D109" s="13" t="s">
        <v>292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286</v>
      </c>
      <c r="C110" s="9" t="s">
        <v>79</v>
      </c>
      <c r="D110" s="13" t="s">
        <v>287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288</v>
      </c>
      <c r="C111" s="9" t="s">
        <v>79</v>
      </c>
      <c r="D111" s="13" t="s">
        <v>289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312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312</v>
      </c>
      <c r="C113" s="9" t="s">
        <v>235</v>
      </c>
      <c r="D113" s="13" t="s">
        <v>277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 t="s">
        <v>333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334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485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353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428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337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333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334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333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339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428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341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342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342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336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337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371</v>
      </c>
      <c r="C182" s="9" t="s">
        <v>136</v>
      </c>
      <c r="D182" s="13" t="s">
        <v>281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347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372</v>
      </c>
      <c r="C183" s="9" t="s">
        <v>136</v>
      </c>
      <c r="D183" s="13" t="s">
        <v>350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351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373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352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372</v>
      </c>
      <c r="C185" s="9" t="s">
        <v>136</v>
      </c>
      <c r="D185" s="13" t="s">
        <v>350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351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373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352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488</v>
      </c>
      <c r="C189" s="9" t="s">
        <v>456</v>
      </c>
      <c r="D189" s="13" t="s">
        <v>457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509</v>
      </c>
      <c r="C190" s="9" t="s">
        <v>79</v>
      </c>
      <c r="D190" s="13" t="s">
        <v>444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510</v>
      </c>
      <c r="C191" s="9" t="s">
        <v>105</v>
      </c>
      <c r="D191" s="13" t="s">
        <v>489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511</v>
      </c>
      <c r="C192" s="9" t="s">
        <v>79</v>
      </c>
      <c r="D192" s="13" t="s">
        <v>490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293</v>
      </c>
      <c r="C196" s="9" t="s">
        <v>105</v>
      </c>
      <c r="D196" s="13" t="s">
        <v>294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295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296</v>
      </c>
      <c r="C198" s="9" t="s">
        <v>105</v>
      </c>
      <c r="D198" s="13" t="s">
        <v>297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320</v>
      </c>
      <c r="C199" s="9" t="s">
        <v>105</v>
      </c>
      <c r="D199" s="13" t="s">
        <v>321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512</v>
      </c>
      <c r="C208" s="9" t="s">
        <v>79</v>
      </c>
      <c r="D208" s="13" t="s">
        <v>458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459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460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461</v>
      </c>
      <c r="BD208" s="56">
        <v>0</v>
      </c>
    </row>
    <row r="209" spans="1:56" ht="28.5" customHeight="1" x14ac:dyDescent="0.45">
      <c r="A209" s="3">
        <v>45933</v>
      </c>
      <c r="B209" s="14" t="s">
        <v>513</v>
      </c>
      <c r="C209" s="9" t="s">
        <v>79</v>
      </c>
      <c r="D209" s="13" t="s">
        <v>491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459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460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461</v>
      </c>
      <c r="BD209" s="56">
        <v>0</v>
      </c>
    </row>
    <row r="210" spans="1:56" ht="28.5" customHeight="1" x14ac:dyDescent="0.45">
      <c r="A210" s="3">
        <v>45937</v>
      </c>
      <c r="B210" s="14" t="s">
        <v>516</v>
      </c>
      <c r="C210" s="9" t="s">
        <v>79</v>
      </c>
      <c r="D210" s="13" t="s">
        <v>517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459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460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461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459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462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409</v>
      </c>
      <c r="C215" s="9" t="s">
        <v>375</v>
      </c>
      <c r="D215" s="13" t="s">
        <v>410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411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412</v>
      </c>
      <c r="BD215" s="56">
        <v>0</v>
      </c>
    </row>
    <row r="216" spans="1:56" ht="28.5" customHeight="1" x14ac:dyDescent="0.45">
      <c r="A216" s="3">
        <v>45923</v>
      </c>
      <c r="B216" s="14" t="s">
        <v>409</v>
      </c>
      <c r="C216" s="9" t="s">
        <v>375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411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412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411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413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492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493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302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493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302</v>
      </c>
      <c r="BD219" s="56">
        <v>0</v>
      </c>
    </row>
    <row r="220" spans="1:56" ht="28.5" customHeight="1" x14ac:dyDescent="0.45">
      <c r="A220" s="3">
        <v>45931</v>
      </c>
      <c r="B220" s="14" t="s">
        <v>494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298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495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496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415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514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94" t="s">
        <v>52</v>
      </c>
      <c r="F3" s="94"/>
      <c r="G3" s="95">
        <v>9.52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429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435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429</v>
      </c>
      <c r="C24" s="9" t="s">
        <v>73</v>
      </c>
      <c r="D24" s="13" t="s">
        <v>436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435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453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435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435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433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438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433</v>
      </c>
      <c r="C29" s="9" t="s">
        <v>73</v>
      </c>
      <c r="D29" s="13" t="s">
        <v>304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438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433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438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433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438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450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451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450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451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450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451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452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450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451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450</v>
      </c>
      <c r="C37" s="9" t="s">
        <v>73</v>
      </c>
      <c r="D37" s="13" t="s">
        <v>285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451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450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451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359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360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361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306</v>
      </c>
      <c r="C44" s="9" t="s">
        <v>136</v>
      </c>
      <c r="D44" s="13" t="s">
        <v>301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365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453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367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500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347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368</v>
      </c>
      <c r="C48" s="9" t="s">
        <v>136</v>
      </c>
      <c r="D48" s="13" t="s">
        <v>303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369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278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282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369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383</v>
      </c>
      <c r="C53" s="9" t="s">
        <v>384</v>
      </c>
      <c r="D53" s="13" t="s">
        <v>385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328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332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386</v>
      </c>
      <c r="C56" s="9" t="s">
        <v>243</v>
      </c>
      <c r="D56" s="13" t="s">
        <v>387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386</v>
      </c>
      <c r="C57" s="9" t="s">
        <v>243</v>
      </c>
      <c r="D57" s="13" t="s">
        <v>388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386</v>
      </c>
      <c r="C58" s="9" t="s">
        <v>243</v>
      </c>
      <c r="D58" s="13" t="s">
        <v>387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386</v>
      </c>
      <c r="C59" s="9" t="s">
        <v>243</v>
      </c>
      <c r="D59" s="13" t="s">
        <v>388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386</v>
      </c>
      <c r="C60" s="9" t="s">
        <v>243</v>
      </c>
      <c r="D60" s="13" t="s">
        <v>389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476</v>
      </c>
      <c r="C61" s="9" t="s">
        <v>446</v>
      </c>
      <c r="D61" s="13" t="s">
        <v>447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454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477</v>
      </c>
      <c r="C62" s="9" t="s">
        <v>446</v>
      </c>
      <c r="D62" s="13" t="s">
        <v>448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454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424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501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332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316</v>
      </c>
      <c r="C75" s="9" t="s">
        <v>105</v>
      </c>
      <c r="D75" s="13" t="s">
        <v>317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314</v>
      </c>
      <c r="C76" s="9" t="s">
        <v>105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280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332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478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390</v>
      </c>
      <c r="C87" s="9" t="s">
        <v>79</v>
      </c>
      <c r="D87" s="13" t="s">
        <v>391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313</v>
      </c>
      <c r="C88" s="9" t="s">
        <v>79</v>
      </c>
      <c r="D88" s="13" t="s">
        <v>308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318</v>
      </c>
      <c r="C97" s="9" t="s">
        <v>105</v>
      </c>
      <c r="D97" s="13" t="s">
        <v>319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315</v>
      </c>
      <c r="C98" s="9" t="s">
        <v>105</v>
      </c>
      <c r="D98" s="13" t="s">
        <v>310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502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503</v>
      </c>
      <c r="C102" s="9" t="s">
        <v>105</v>
      </c>
      <c r="D102" s="13" t="s">
        <v>479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504</v>
      </c>
      <c r="C103" s="9" t="s">
        <v>79</v>
      </c>
      <c r="D103" s="13" t="s">
        <v>480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505</v>
      </c>
      <c r="C104" s="9" t="s">
        <v>79</v>
      </c>
      <c r="D104" s="13" t="s">
        <v>481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506</v>
      </c>
      <c r="C105" s="9" t="s">
        <v>79</v>
      </c>
      <c r="D105" s="13" t="s">
        <v>482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507</v>
      </c>
      <c r="C106" s="9" t="s">
        <v>105</v>
      </c>
      <c r="D106" s="13" t="s">
        <v>483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508</v>
      </c>
      <c r="C107" s="9" t="s">
        <v>105</v>
      </c>
      <c r="D107" s="13" t="s">
        <v>484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367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348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366</v>
      </c>
      <c r="C109" s="9" t="s">
        <v>136</v>
      </c>
      <c r="D109" s="13" t="s">
        <v>349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392</v>
      </c>
      <c r="C110" s="9" t="s">
        <v>79</v>
      </c>
      <c r="D110" s="13" t="s">
        <v>393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394</v>
      </c>
      <c r="C111" s="9" t="s">
        <v>79</v>
      </c>
      <c r="D111" s="13" t="s">
        <v>395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396</v>
      </c>
      <c r="C112" s="9" t="s">
        <v>79</v>
      </c>
      <c r="D112" s="13" t="s">
        <v>397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398</v>
      </c>
      <c r="C113" s="9" t="s">
        <v>79</v>
      </c>
      <c r="D113" s="13" t="s">
        <v>399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290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307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299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291</v>
      </c>
      <c r="C122" s="9" t="s">
        <v>79</v>
      </c>
      <c r="D122" s="13" t="s">
        <v>292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286</v>
      </c>
      <c r="C123" s="9" t="s">
        <v>79</v>
      </c>
      <c r="D123" s="13" t="s">
        <v>287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288</v>
      </c>
      <c r="C124" s="9" t="s">
        <v>79</v>
      </c>
      <c r="D124" s="13" t="s">
        <v>289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312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312</v>
      </c>
      <c r="C126" s="9" t="s">
        <v>235</v>
      </c>
      <c r="D126" s="13" t="s">
        <v>277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277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485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353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428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337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428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341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343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340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428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336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337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339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336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371</v>
      </c>
      <c r="C195" s="9" t="s">
        <v>136</v>
      </c>
      <c r="D195" s="13" t="s">
        <v>281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347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373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372</v>
      </c>
      <c r="C197" s="9" t="s">
        <v>136</v>
      </c>
      <c r="D197" s="13" t="s">
        <v>350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351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373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352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372</v>
      </c>
      <c r="C199" s="9" t="s">
        <v>136</v>
      </c>
      <c r="D199" s="13" t="s">
        <v>350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351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373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352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463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488</v>
      </c>
      <c r="C204" s="9" t="s">
        <v>456</v>
      </c>
      <c r="D204" s="13" t="s">
        <v>457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509</v>
      </c>
      <c r="C205" s="9" t="s">
        <v>79</v>
      </c>
      <c r="D205" s="13" t="s">
        <v>444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510</v>
      </c>
      <c r="C206" s="9" t="s">
        <v>105</v>
      </c>
      <c r="D206" s="13" t="s">
        <v>489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511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293</v>
      </c>
      <c r="C211" s="9" t="s">
        <v>105</v>
      </c>
      <c r="D211" s="13" t="s">
        <v>294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295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296</v>
      </c>
      <c r="C213" s="9" t="s">
        <v>105</v>
      </c>
      <c r="D213" s="13" t="s">
        <v>297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320</v>
      </c>
      <c r="C214" s="9" t="s">
        <v>105</v>
      </c>
      <c r="D214" s="13" t="s">
        <v>321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512</v>
      </c>
      <c r="C223" s="9" t="s">
        <v>79</v>
      </c>
      <c r="D223" s="13" t="s">
        <v>458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459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460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461</v>
      </c>
      <c r="BD223" s="56">
        <v>0</v>
      </c>
    </row>
    <row r="224" spans="1:56" ht="28.5" customHeight="1" x14ac:dyDescent="0.45">
      <c r="A224" s="3">
        <v>45933</v>
      </c>
      <c r="B224" s="14" t="s">
        <v>513</v>
      </c>
      <c r="C224" s="9" t="s">
        <v>79</v>
      </c>
      <c r="D224" s="13" t="s">
        <v>491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459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460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461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459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462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409</v>
      </c>
      <c r="C229" s="9" t="s">
        <v>375</v>
      </c>
      <c r="D229" s="13" t="s">
        <v>410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411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412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409</v>
      </c>
      <c r="C230" s="9" t="s">
        <v>375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411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412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411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413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492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493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493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8.5" customHeight="1" x14ac:dyDescent="0.45">
      <c r="A234" s="3">
        <v>45931</v>
      </c>
      <c r="B234" s="14" t="s">
        <v>494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298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495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496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415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514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94" t="s">
        <v>52</v>
      </c>
      <c r="F3" s="94"/>
      <c r="G3" s="95">
        <v>9.5299999999999994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359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360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361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435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436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435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429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435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429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435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437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433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438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433</v>
      </c>
      <c r="C31" s="9" t="s">
        <v>73</v>
      </c>
      <c r="D31" s="13" t="s">
        <v>304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438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438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433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438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450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451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451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450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451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450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451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450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451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451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358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359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360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361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306</v>
      </c>
      <c r="C46" s="9" t="s">
        <v>136</v>
      </c>
      <c r="D46" s="13" t="s">
        <v>301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379</v>
      </c>
      <c r="C48" s="9" t="s">
        <v>380</v>
      </c>
      <c r="D48" s="13" t="s">
        <v>381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302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302</v>
      </c>
      <c r="BD49" s="56">
        <v>0</v>
      </c>
    </row>
    <row r="50" spans="1:56" ht="28.5" customHeight="1" x14ac:dyDescent="0.45">
      <c r="A50" s="3">
        <v>45919</v>
      </c>
      <c r="B50" s="14" t="s">
        <v>365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367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347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368</v>
      </c>
      <c r="C52" s="9" t="s">
        <v>136</v>
      </c>
      <c r="D52" s="13" t="s">
        <v>303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369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278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282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369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368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386</v>
      </c>
      <c r="C62" s="9" t="s">
        <v>243</v>
      </c>
      <c r="D62" s="13" t="s">
        <v>387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386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386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383</v>
      </c>
      <c r="C67" s="9" t="s">
        <v>384</v>
      </c>
      <c r="D67" s="13" t="s">
        <v>385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476</v>
      </c>
      <c r="C70" s="9" t="s">
        <v>446</v>
      </c>
      <c r="D70" s="13" t="s">
        <v>447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454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477</v>
      </c>
      <c r="C71" s="9" t="s">
        <v>446</v>
      </c>
      <c r="D71" s="13" t="s">
        <v>448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454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 t="s">
        <v>328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424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 t="s">
        <v>328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332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316</v>
      </c>
      <c r="C80" s="9" t="s">
        <v>105</v>
      </c>
      <c r="D80" s="13" t="s">
        <v>317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314</v>
      </c>
      <c r="C81" s="9" t="s">
        <v>105</v>
      </c>
      <c r="D81" s="13" t="s">
        <v>309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280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478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390</v>
      </c>
      <c r="C92" s="9" t="s">
        <v>79</v>
      </c>
      <c r="D92" s="13" t="s">
        <v>391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313</v>
      </c>
      <c r="C93" s="9" t="s">
        <v>79</v>
      </c>
      <c r="D93" s="13" t="s">
        <v>308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332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318</v>
      </c>
      <c r="C102" s="9" t="s">
        <v>105</v>
      </c>
      <c r="D102" s="13" t="s">
        <v>319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315</v>
      </c>
      <c r="C103" s="9" t="s">
        <v>105</v>
      </c>
      <c r="D103" s="13" t="s">
        <v>310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479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367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348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366</v>
      </c>
      <c r="C114" s="9" t="s">
        <v>136</v>
      </c>
      <c r="D114" s="13" t="s">
        <v>349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392</v>
      </c>
      <c r="C115" s="9" t="s">
        <v>79</v>
      </c>
      <c r="D115" s="13" t="s">
        <v>393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394</v>
      </c>
      <c r="C116" s="9" t="s">
        <v>79</v>
      </c>
      <c r="D116" s="13" t="s">
        <v>395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396</v>
      </c>
      <c r="C117" s="9" t="s">
        <v>79</v>
      </c>
      <c r="D117" s="13" t="s">
        <v>397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398</v>
      </c>
      <c r="C118" s="9" t="s">
        <v>79</v>
      </c>
      <c r="D118" s="13" t="s">
        <v>399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290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307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299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291</v>
      </c>
      <c r="C128" s="9" t="s">
        <v>79</v>
      </c>
      <c r="D128" s="13" t="s">
        <v>292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286</v>
      </c>
      <c r="C129" s="9" t="s">
        <v>79</v>
      </c>
      <c r="D129" s="13" t="s">
        <v>287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288</v>
      </c>
      <c r="C130" s="9" t="s">
        <v>79</v>
      </c>
      <c r="D130" s="13" t="s">
        <v>289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312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312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485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353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428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337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340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428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341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336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340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428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336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337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336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371</v>
      </c>
      <c r="C205" s="9" t="s">
        <v>136</v>
      </c>
      <c r="D205" s="13" t="s">
        <v>281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347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373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352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372</v>
      </c>
      <c r="C207" s="9" t="s">
        <v>136</v>
      </c>
      <c r="D207" s="13" t="s">
        <v>350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351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373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352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372</v>
      </c>
      <c r="C209" s="9" t="s">
        <v>136</v>
      </c>
      <c r="D209" s="13" t="s">
        <v>350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351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373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352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486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421</v>
      </c>
      <c r="C214" s="9" t="s">
        <v>252</v>
      </c>
      <c r="D214" s="13" t="s">
        <v>422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421</v>
      </c>
      <c r="C215" s="9" t="s">
        <v>252</v>
      </c>
      <c r="D215" s="13" t="s">
        <v>423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487</v>
      </c>
      <c r="C216" s="9" t="s">
        <v>252</v>
      </c>
      <c r="D216" s="13" t="s">
        <v>455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463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488</v>
      </c>
      <c r="C218" s="9" t="s">
        <v>456</v>
      </c>
      <c r="D218" s="13" t="s">
        <v>457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444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489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293</v>
      </c>
      <c r="C225" s="9" t="s">
        <v>105</v>
      </c>
      <c r="D225" s="13" t="s">
        <v>294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295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296</v>
      </c>
      <c r="C227" s="9" t="s">
        <v>105</v>
      </c>
      <c r="D227" s="13" t="s">
        <v>297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320</v>
      </c>
      <c r="C228" s="9" t="s">
        <v>105</v>
      </c>
      <c r="D228" s="13" t="s">
        <v>321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458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459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460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461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491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459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460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461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459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462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409</v>
      </c>
      <c r="C243" s="9" t="s">
        <v>375</v>
      </c>
      <c r="D243" s="13" t="s">
        <v>410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411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412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409</v>
      </c>
      <c r="C244" s="9" t="s">
        <v>375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411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412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411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413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492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493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302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493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302</v>
      </c>
      <c r="BD247" s="56">
        <v>0</v>
      </c>
    </row>
    <row r="248" spans="1:56" ht="28.5" customHeight="1" x14ac:dyDescent="0.45">
      <c r="A248" s="3">
        <v>45931</v>
      </c>
      <c r="B248" s="14" t="s">
        <v>494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298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495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496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415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414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94" t="s">
        <v>52</v>
      </c>
      <c r="F3" s="94"/>
      <c r="G3" s="95">
        <v>10.53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429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432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429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432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431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432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432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433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434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433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434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433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434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359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360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361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435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435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435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429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435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437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435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433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438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433</v>
      </c>
      <c r="C38" s="9" t="s">
        <v>73</v>
      </c>
      <c r="D38" s="13" t="s">
        <v>304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438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433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438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433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438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450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451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450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451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450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451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452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450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451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450</v>
      </c>
      <c r="C46" s="9" t="s">
        <v>73</v>
      </c>
      <c r="D46" s="13" t="s">
        <v>285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451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450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451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359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360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361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306</v>
      </c>
      <c r="C53" s="9" t="s">
        <v>136</v>
      </c>
      <c r="D53" s="13" t="s">
        <v>301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379</v>
      </c>
      <c r="C55" s="9" t="s">
        <v>380</v>
      </c>
      <c r="D55" s="13" t="s">
        <v>381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302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0</v>
      </c>
    </row>
    <row r="57" spans="1:56" ht="28.5" customHeight="1" x14ac:dyDescent="0.45">
      <c r="A57" s="3">
        <v>45919</v>
      </c>
      <c r="B57" s="14" t="s">
        <v>365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453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367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347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303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278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282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369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368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386</v>
      </c>
      <c r="C67" s="9" t="s">
        <v>243</v>
      </c>
      <c r="D67" s="13" t="s">
        <v>387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386</v>
      </c>
      <c r="C68" s="9" t="s">
        <v>243</v>
      </c>
      <c r="D68" s="13" t="s">
        <v>388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386</v>
      </c>
      <c r="C69" s="9" t="s">
        <v>243</v>
      </c>
      <c r="D69" s="13" t="s">
        <v>389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383</v>
      </c>
      <c r="C72" s="9" t="s">
        <v>384</v>
      </c>
      <c r="D72" s="13" t="s">
        <v>385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332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476</v>
      </c>
      <c r="C75" s="9" t="s">
        <v>446</v>
      </c>
      <c r="D75" s="13" t="s">
        <v>447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454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477</v>
      </c>
      <c r="C76" s="9" t="s">
        <v>446</v>
      </c>
      <c r="D76" s="13" t="s">
        <v>448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454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 t="s">
        <v>328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424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332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316</v>
      </c>
      <c r="C85" s="9" t="s">
        <v>105</v>
      </c>
      <c r="D85" s="13" t="s">
        <v>317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314</v>
      </c>
      <c r="C86" s="9" t="s">
        <v>105</v>
      </c>
      <c r="D86" s="13" t="s">
        <v>309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328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280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332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478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390</v>
      </c>
      <c r="C97" s="9" t="s">
        <v>79</v>
      </c>
      <c r="D97" s="13" t="s">
        <v>391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313</v>
      </c>
      <c r="C98" s="9" t="s">
        <v>79</v>
      </c>
      <c r="D98" s="13" t="s">
        <v>308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328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332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318</v>
      </c>
      <c r="C107" s="9" t="s">
        <v>105</v>
      </c>
      <c r="D107" s="13" t="s">
        <v>319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315</v>
      </c>
      <c r="C108" s="9" t="s">
        <v>105</v>
      </c>
      <c r="D108" s="13" t="s">
        <v>310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479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484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367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348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366</v>
      </c>
      <c r="C119" s="9" t="s">
        <v>136</v>
      </c>
      <c r="D119" s="13" t="s">
        <v>349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392</v>
      </c>
      <c r="C120" s="9" t="s">
        <v>79</v>
      </c>
      <c r="D120" s="13" t="s">
        <v>393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394</v>
      </c>
      <c r="C121" s="9" t="s">
        <v>79</v>
      </c>
      <c r="D121" s="13" t="s">
        <v>395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396</v>
      </c>
      <c r="C122" s="9" t="s">
        <v>79</v>
      </c>
      <c r="D122" s="13" t="s">
        <v>397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398</v>
      </c>
      <c r="C123" s="9" t="s">
        <v>79</v>
      </c>
      <c r="D123" s="13" t="s">
        <v>399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290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307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299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291</v>
      </c>
      <c r="C134" s="9" t="s">
        <v>79</v>
      </c>
      <c r="D134" s="13" t="s">
        <v>292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286</v>
      </c>
      <c r="C135" s="9" t="s">
        <v>79</v>
      </c>
      <c r="D135" s="13" t="s">
        <v>287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288</v>
      </c>
      <c r="C136" s="9" t="s">
        <v>79</v>
      </c>
      <c r="D136" s="13" t="s">
        <v>289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312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312</v>
      </c>
      <c r="C138" s="9" t="s">
        <v>235</v>
      </c>
      <c r="D138" s="13" t="s">
        <v>277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277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485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353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428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337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339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340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428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336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343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340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428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337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339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335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371</v>
      </c>
      <c r="C211" s="9" t="s">
        <v>136</v>
      </c>
      <c r="D211" s="13" t="s">
        <v>281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347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373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352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372</v>
      </c>
      <c r="C213" s="9" t="s">
        <v>136</v>
      </c>
      <c r="D213" s="13" t="s">
        <v>350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351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373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352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372</v>
      </c>
      <c r="C215" s="9" t="s">
        <v>136</v>
      </c>
      <c r="D215" s="13" t="s">
        <v>350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351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486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421</v>
      </c>
      <c r="C220" s="9" t="s">
        <v>252</v>
      </c>
      <c r="D220" s="13" t="s">
        <v>422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421</v>
      </c>
      <c r="C221" s="9" t="s">
        <v>252</v>
      </c>
      <c r="D221" s="13" t="s">
        <v>423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487</v>
      </c>
      <c r="C222" s="9" t="s">
        <v>252</v>
      </c>
      <c r="D222" s="13" t="s">
        <v>455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463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488</v>
      </c>
      <c r="C224" s="9" t="s">
        <v>456</v>
      </c>
      <c r="D224" s="13" t="s">
        <v>457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444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489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490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293</v>
      </c>
      <c r="C231" s="9" t="s">
        <v>105</v>
      </c>
      <c r="D231" s="13" t="s">
        <v>294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295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296</v>
      </c>
      <c r="C233" s="9" t="s">
        <v>105</v>
      </c>
      <c r="D233" s="13" t="s">
        <v>297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320</v>
      </c>
      <c r="C234" s="9" t="s">
        <v>105</v>
      </c>
      <c r="D234" s="13" t="s">
        <v>321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458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459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460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461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491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459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460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461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459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462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409</v>
      </c>
      <c r="C249" s="9" t="s">
        <v>375</v>
      </c>
      <c r="D249" s="13" t="s">
        <v>410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411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412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409</v>
      </c>
      <c r="C250" s="9" t="s">
        <v>375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411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412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411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492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493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493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8.5" customHeight="1" x14ac:dyDescent="0.45">
      <c r="A254" s="3">
        <v>45931</v>
      </c>
      <c r="B254" s="14" t="s">
        <v>494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494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298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495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415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414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94" t="s">
        <v>52</v>
      </c>
      <c r="F3" s="94"/>
      <c r="G3" s="95">
        <v>11.16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425</v>
      </c>
      <c r="C16" s="9" t="s">
        <v>426</v>
      </c>
      <c r="D16" s="13" t="s">
        <v>427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445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363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353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364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354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354</v>
      </c>
      <c r="C25" s="9" t="s">
        <v>73</v>
      </c>
      <c r="D25" s="13" t="s">
        <v>357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354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354</v>
      </c>
      <c r="C27" s="9" t="s">
        <v>73</v>
      </c>
      <c r="D27" s="13" t="s">
        <v>284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356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429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430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429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430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429</v>
      </c>
      <c r="C30" s="9" t="s">
        <v>73</v>
      </c>
      <c r="D30" s="13" t="s">
        <v>431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430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429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432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432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432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432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433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434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433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434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433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434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358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359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360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361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429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429</v>
      </c>
      <c r="C41" s="9" t="s">
        <v>73</v>
      </c>
      <c r="D41" s="13" t="s">
        <v>436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435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429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435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429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435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437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435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433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438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433</v>
      </c>
      <c r="C46" s="9" t="s">
        <v>73</v>
      </c>
      <c r="D46" s="13" t="s">
        <v>304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438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433</v>
      </c>
      <c r="C47" s="9" t="s">
        <v>73</v>
      </c>
      <c r="D47" s="13" t="s">
        <v>285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438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433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438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450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451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450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451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450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451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452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450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451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450</v>
      </c>
      <c r="C54" s="9" t="s">
        <v>73</v>
      </c>
      <c r="D54" s="13" t="s">
        <v>285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451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450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451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358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300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359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360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300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361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306</v>
      </c>
      <c r="C61" s="9" t="s">
        <v>136</v>
      </c>
      <c r="D61" s="13" t="s">
        <v>301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379</v>
      </c>
      <c r="C63" s="9" t="s">
        <v>380</v>
      </c>
      <c r="D63" s="13" t="s">
        <v>381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382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302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382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302</v>
      </c>
      <c r="BD64" s="56">
        <v>0</v>
      </c>
    </row>
    <row r="65" spans="1:56" ht="28.5" customHeight="1" x14ac:dyDescent="0.45">
      <c r="A65" s="3">
        <v>45896</v>
      </c>
      <c r="B65" s="14" t="s">
        <v>291</v>
      </c>
      <c r="C65" s="9" t="s">
        <v>79</v>
      </c>
      <c r="D65" s="13" t="s">
        <v>292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348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383</v>
      </c>
      <c r="C67" s="9" t="s">
        <v>384</v>
      </c>
      <c r="D67" s="13" t="s">
        <v>385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286</v>
      </c>
      <c r="C68" s="9" t="s">
        <v>79</v>
      </c>
      <c r="D68" s="13" t="s">
        <v>287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288</v>
      </c>
      <c r="C69" s="9" t="s">
        <v>79</v>
      </c>
      <c r="D69" s="13" t="s">
        <v>289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366</v>
      </c>
      <c r="C70" s="9" t="s">
        <v>136</v>
      </c>
      <c r="D70" s="13" t="s">
        <v>349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365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453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367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347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279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368</v>
      </c>
      <c r="C74" s="9" t="s">
        <v>136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278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369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368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386</v>
      </c>
      <c r="C85" s="9" t="s">
        <v>243</v>
      </c>
      <c r="D85" s="13" t="s">
        <v>387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386</v>
      </c>
      <c r="C86" s="9" t="s">
        <v>243</v>
      </c>
      <c r="D86" s="13" t="s">
        <v>388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386</v>
      </c>
      <c r="C87" s="9" t="s">
        <v>243</v>
      </c>
      <c r="D87" s="13" t="s">
        <v>389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 t="s">
        <v>328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424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332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446</v>
      </c>
      <c r="D93" s="13" t="s">
        <v>447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454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446</v>
      </c>
      <c r="D94" s="13" t="s">
        <v>448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454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370</v>
      </c>
      <c r="C95" s="9" t="s">
        <v>79</v>
      </c>
      <c r="D95" s="13" t="s">
        <v>346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328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332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316</v>
      </c>
      <c r="C100" s="9" t="s">
        <v>105</v>
      </c>
      <c r="D100" s="13" t="s">
        <v>317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314</v>
      </c>
      <c r="C101" s="9" t="s">
        <v>105</v>
      </c>
      <c r="D101" s="13" t="s">
        <v>309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280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 t="s">
        <v>332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 t="s">
        <v>329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390</v>
      </c>
      <c r="C111" s="9" t="s">
        <v>79</v>
      </c>
      <c r="D111" s="13" t="s">
        <v>391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313</v>
      </c>
      <c r="C112" s="9" t="s">
        <v>79</v>
      </c>
      <c r="D112" s="13" t="s">
        <v>308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344</v>
      </c>
      <c r="C117" s="9" t="s">
        <v>246</v>
      </c>
      <c r="D117" s="13" t="s">
        <v>328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344</v>
      </c>
      <c r="C118" s="9" t="s">
        <v>246</v>
      </c>
      <c r="D118" s="13" t="s">
        <v>332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344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344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318</v>
      </c>
      <c r="C121" s="9" t="s">
        <v>105</v>
      </c>
      <c r="D121" s="13" t="s">
        <v>319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315</v>
      </c>
      <c r="C122" s="9" t="s">
        <v>105</v>
      </c>
      <c r="D122" s="13" t="s">
        <v>310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392</v>
      </c>
      <c r="C125" s="9" t="s">
        <v>79</v>
      </c>
      <c r="D125" s="13" t="s">
        <v>393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394</v>
      </c>
      <c r="C126" s="9" t="s">
        <v>79</v>
      </c>
      <c r="D126" s="13" t="s">
        <v>395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396</v>
      </c>
      <c r="C127" s="9" t="s">
        <v>79</v>
      </c>
      <c r="D127" s="13" t="s">
        <v>397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398</v>
      </c>
      <c r="C128" s="9" t="s">
        <v>79</v>
      </c>
      <c r="D128" s="13" t="s">
        <v>399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290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307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299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312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312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277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353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428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337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339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340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428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341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330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428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337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334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 t="s">
        <v>339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335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371</v>
      </c>
      <c r="C214" s="9" t="s">
        <v>136</v>
      </c>
      <c r="D214" s="13" t="s">
        <v>281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347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372</v>
      </c>
      <c r="C216" s="9" t="s">
        <v>136</v>
      </c>
      <c r="D216" s="13" t="s">
        <v>350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351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373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352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372</v>
      </c>
      <c r="C218" s="9" t="s">
        <v>136</v>
      </c>
      <c r="D218" s="13" t="s">
        <v>350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351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373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352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463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421</v>
      </c>
      <c r="C223" s="9" t="s">
        <v>252</v>
      </c>
      <c r="D223" s="13" t="s">
        <v>422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421</v>
      </c>
      <c r="C224" s="9" t="s">
        <v>252</v>
      </c>
      <c r="D224" s="13" t="s">
        <v>423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444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455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456</v>
      </c>
      <c r="D229" s="13" t="s">
        <v>457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293</v>
      </c>
      <c r="C233" s="9" t="s">
        <v>105</v>
      </c>
      <c r="D233" s="13" t="s">
        <v>294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295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297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320</v>
      </c>
      <c r="C236" s="9" t="s">
        <v>105</v>
      </c>
      <c r="D236" s="13" t="s">
        <v>321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458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459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460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461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458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459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460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459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462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409</v>
      </c>
      <c r="C251" s="9" t="s">
        <v>375</v>
      </c>
      <c r="D251" s="13" t="s">
        <v>410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411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412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409</v>
      </c>
      <c r="C252" s="9" t="s">
        <v>375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411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412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411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413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298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415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414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460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464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464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465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466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467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468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469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470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469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471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472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473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474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94" t="s">
        <v>52</v>
      </c>
      <c r="F3" s="94"/>
      <c r="G3" s="95">
        <v>11</v>
      </c>
      <c r="H3" s="9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6" t="s">
        <v>51</v>
      </c>
      <c r="B4" s="28" t="s">
        <v>43</v>
      </c>
      <c r="C4" s="29" t="s">
        <v>42</v>
      </c>
      <c r="D4" s="30"/>
      <c r="E4" s="97">
        <v>10.3</v>
      </c>
      <c r="F4" s="98"/>
      <c r="G4" s="99"/>
      <c r="H4" s="100"/>
      <c r="I4" s="101" t="s">
        <v>50</v>
      </c>
      <c r="J4" s="102"/>
      <c r="K4" s="103"/>
      <c r="L4" s="31" t="s">
        <v>88</v>
      </c>
      <c r="M4" s="104" t="s">
        <v>49</v>
      </c>
      <c r="N4" s="105"/>
      <c r="O4" s="105"/>
      <c r="P4" s="10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2" t="s">
        <v>46</v>
      </c>
      <c r="AA4" s="9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45923</v>
      </c>
      <c r="B8" s="14" t="s">
        <v>374</v>
      </c>
      <c r="C8" s="9" t="s">
        <v>375</v>
      </c>
      <c r="D8" s="13" t="s">
        <v>376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377</v>
      </c>
      <c r="C9" s="9" t="s">
        <v>375</v>
      </c>
      <c r="D9" s="13" t="s">
        <v>378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425</v>
      </c>
      <c r="C15" s="9" t="s">
        <v>426</v>
      </c>
      <c r="D15" s="13" t="s">
        <v>427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445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354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355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354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355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354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355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354</v>
      </c>
      <c r="C26" s="9" t="s">
        <v>73</v>
      </c>
      <c r="D26" s="13" t="s">
        <v>285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355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354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356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354</v>
      </c>
      <c r="C28" s="9" t="s">
        <v>73</v>
      </c>
      <c r="D28" s="13" t="s">
        <v>357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356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354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356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354</v>
      </c>
      <c r="C30" s="9" t="s">
        <v>73</v>
      </c>
      <c r="D30" s="13" t="s">
        <v>284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356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429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430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430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430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432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429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432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429</v>
      </c>
      <c r="C36" s="9" t="s">
        <v>73</v>
      </c>
      <c r="D36" s="13" t="s">
        <v>431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432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429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432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433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434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433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434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433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434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358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359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360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361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429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435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429</v>
      </c>
      <c r="C44" s="9" t="s">
        <v>73</v>
      </c>
      <c r="D44" s="13" t="s">
        <v>436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435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429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435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429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435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435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433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438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433</v>
      </c>
      <c r="C49" s="9" t="s">
        <v>73</v>
      </c>
      <c r="D49" s="13" t="s">
        <v>304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438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433</v>
      </c>
      <c r="C50" s="9" t="s">
        <v>73</v>
      </c>
      <c r="D50" s="13" t="s">
        <v>285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438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433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438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358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300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359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360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300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361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306</v>
      </c>
      <c r="C57" s="9" t="s">
        <v>136</v>
      </c>
      <c r="D57" s="13" t="s">
        <v>301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379</v>
      </c>
      <c r="C59" s="9" t="s">
        <v>380</v>
      </c>
      <c r="D59" s="13" t="s">
        <v>381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382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302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382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302</v>
      </c>
      <c r="BD60" s="56">
        <v>0</v>
      </c>
    </row>
    <row r="61" spans="1:56" ht="28.5" customHeight="1" x14ac:dyDescent="0.45">
      <c r="A61" s="3">
        <v>45896</v>
      </c>
      <c r="B61" s="14" t="s">
        <v>291</v>
      </c>
      <c r="C61" s="9" t="s">
        <v>79</v>
      </c>
      <c r="D61" s="13" t="s">
        <v>292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367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348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383</v>
      </c>
      <c r="C63" s="9" t="s">
        <v>384</v>
      </c>
      <c r="D63" s="13" t="s">
        <v>385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286</v>
      </c>
      <c r="C64" s="9" t="s">
        <v>79</v>
      </c>
      <c r="D64" s="13" t="s">
        <v>287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288</v>
      </c>
      <c r="C65" s="9" t="s">
        <v>79</v>
      </c>
      <c r="D65" s="13" t="s">
        <v>289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366</v>
      </c>
      <c r="C66" s="9" t="s">
        <v>136</v>
      </c>
      <c r="D66" s="13" t="s">
        <v>349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365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367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279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368</v>
      </c>
      <c r="C70" s="9" t="s">
        <v>136</v>
      </c>
      <c r="D70" s="13" t="s">
        <v>303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369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278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282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369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368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386</v>
      </c>
      <c r="C81" s="9" t="s">
        <v>243</v>
      </c>
      <c r="D81" s="13" t="s">
        <v>387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386</v>
      </c>
      <c r="C82" s="9" t="s">
        <v>243</v>
      </c>
      <c r="D82" s="13" t="s">
        <v>388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386</v>
      </c>
      <c r="C83" s="9" t="s">
        <v>243</v>
      </c>
      <c r="D83" s="13" t="s">
        <v>389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424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446</v>
      </c>
      <c r="D89" s="13" t="s">
        <v>447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446</v>
      </c>
      <c r="D90" s="13" t="s">
        <v>448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370</v>
      </c>
      <c r="C91" s="9" t="s">
        <v>79</v>
      </c>
      <c r="D91" s="13" t="s">
        <v>346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316</v>
      </c>
      <c r="C96" s="9" t="s">
        <v>105</v>
      </c>
      <c r="D96" s="13" t="s">
        <v>317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314</v>
      </c>
      <c r="C97" s="9" t="s">
        <v>105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280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332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 t="s">
        <v>328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390</v>
      </c>
      <c r="C107" s="9" t="s">
        <v>79</v>
      </c>
      <c r="D107" s="13" t="s">
        <v>391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313</v>
      </c>
      <c r="C108" s="9" t="s">
        <v>79</v>
      </c>
      <c r="D108" s="13" t="s">
        <v>308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 t="s">
        <v>328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 t="s">
        <v>332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344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344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318</v>
      </c>
      <c r="C117" s="9" t="s">
        <v>105</v>
      </c>
      <c r="D117" s="13" t="s">
        <v>319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315</v>
      </c>
      <c r="C118" s="9" t="s">
        <v>105</v>
      </c>
      <c r="D118" s="13" t="s">
        <v>310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392</v>
      </c>
      <c r="C121" s="9" t="s">
        <v>79</v>
      </c>
      <c r="D121" s="13" t="s">
        <v>393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394</v>
      </c>
      <c r="C122" s="9" t="s">
        <v>79</v>
      </c>
      <c r="D122" s="13" t="s">
        <v>395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396</v>
      </c>
      <c r="C123" s="9" t="s">
        <v>79</v>
      </c>
      <c r="D123" s="13" t="s">
        <v>397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398</v>
      </c>
      <c r="C124" s="9" t="s">
        <v>79</v>
      </c>
      <c r="D124" s="13" t="s">
        <v>399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290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307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299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312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312</v>
      </c>
      <c r="C137" s="9" t="s">
        <v>235</v>
      </c>
      <c r="D137" s="13" t="s">
        <v>277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277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428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337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339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428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341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342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330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343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 t="s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342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428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336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337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339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371</v>
      </c>
      <c r="C210" s="9" t="s">
        <v>136</v>
      </c>
      <c r="D210" s="13" t="s">
        <v>281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347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373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352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373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352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372</v>
      </c>
      <c r="C213" s="9" t="s">
        <v>136</v>
      </c>
      <c r="D213" s="13" t="s">
        <v>350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351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373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352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372</v>
      </c>
      <c r="C215" s="9" t="s">
        <v>136</v>
      </c>
      <c r="D215" s="13" t="s">
        <v>350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351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400</v>
      </c>
      <c r="C221" s="9" t="s">
        <v>362</v>
      </c>
      <c r="D221" s="13" t="s">
        <v>401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443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400</v>
      </c>
      <c r="C222" s="9" t="s">
        <v>362</v>
      </c>
      <c r="D222" s="13" t="s">
        <v>402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443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326</v>
      </c>
      <c r="C223" s="9" t="s">
        <v>105</v>
      </c>
      <c r="D223" s="13" t="s">
        <v>327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324</v>
      </c>
      <c r="C225" s="9" t="s">
        <v>105</v>
      </c>
      <c r="D225" s="13" t="s">
        <v>325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322</v>
      </c>
      <c r="C226" s="9" t="s">
        <v>105</v>
      </c>
      <c r="D226" s="13" t="s">
        <v>323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421</v>
      </c>
      <c r="C228" s="9" t="s">
        <v>252</v>
      </c>
      <c r="D228" s="13" t="s">
        <v>422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421</v>
      </c>
      <c r="C229" s="9" t="s">
        <v>252</v>
      </c>
      <c r="D229" s="13" t="s">
        <v>423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444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293</v>
      </c>
      <c r="C234" s="9" t="s">
        <v>105</v>
      </c>
      <c r="D234" s="13" t="s">
        <v>294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295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296</v>
      </c>
      <c r="C236" s="9" t="s">
        <v>105</v>
      </c>
      <c r="D236" s="13" t="s">
        <v>297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320</v>
      </c>
      <c r="C237" s="9" t="s">
        <v>105</v>
      </c>
      <c r="D237" s="13" t="s">
        <v>321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403</v>
      </c>
      <c r="C243" s="9" t="s">
        <v>210</v>
      </c>
      <c r="D243" s="13" t="s">
        <v>404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403</v>
      </c>
      <c r="C244" s="9" t="s">
        <v>210</v>
      </c>
      <c r="D244" s="13" t="s">
        <v>405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406</v>
      </c>
      <c r="C245" s="9" t="s">
        <v>210</v>
      </c>
      <c r="D245" s="13" t="s">
        <v>407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406</v>
      </c>
      <c r="C246" s="9" t="s">
        <v>210</v>
      </c>
      <c r="D246" s="13" t="s">
        <v>405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406</v>
      </c>
      <c r="C247" s="9" t="s">
        <v>210</v>
      </c>
      <c r="D247" s="13" t="s">
        <v>408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409</v>
      </c>
      <c r="C254" s="9" t="s">
        <v>375</v>
      </c>
      <c r="D254" s="13" t="s">
        <v>410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411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412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409</v>
      </c>
      <c r="C255" s="9" t="s">
        <v>375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411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412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411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413</v>
      </c>
      <c r="BD256" s="56">
        <v>0</v>
      </c>
    </row>
    <row r="257" spans="1:56" ht="28.5" customHeight="1" x14ac:dyDescent="0.45">
      <c r="A257" s="3">
        <v>45894</v>
      </c>
      <c r="B257" s="14" t="s">
        <v>283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298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415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414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31</vt:i4>
      </vt:variant>
      <vt:variant>
        <vt:lpstr>ช่วงที่มีชื่อ</vt:lpstr>
      </vt:variant>
      <vt:variant>
        <vt:i4>7</vt:i4>
      </vt:variant>
    </vt:vector>
  </HeadingPairs>
  <TitlesOfParts>
    <vt:vector size="38" baseType="lpstr">
      <vt:lpstr>Linkสูตรออร์เดอร์  (2)</vt:lpstr>
      <vt:lpstr>9(Order+FC)</vt:lpstr>
      <vt:lpstr>11(Order)</vt:lpstr>
      <vt:lpstr>11(Order)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ค้างตัด23-10-68</vt:lpstr>
      <vt:lpstr>ค้างทอ22-10-68</vt:lpstr>
      <vt:lpstr>23-10-68</vt:lpstr>
      <vt:lpstr>Sheet3</vt:lpstr>
      <vt:lpstr>23-10-68 (2)</vt:lpstr>
      <vt:lpstr>22-10-68</vt:lpstr>
      <vt:lpstr>21-10-68</vt:lpstr>
      <vt:lpstr>20-10-68</vt:lpstr>
      <vt:lpstr>18-10-68</vt:lpstr>
      <vt:lpstr>17-10-68</vt:lpstr>
      <vt:lpstr>16-10-68</vt:lpstr>
      <vt:lpstr>15-10-68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'11(Order)'!Print_Area</vt:lpstr>
      <vt:lpstr>'11(Order) แยกลูกค้า'!Print_Area</vt:lpstr>
      <vt:lpstr>'9(Fc)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2025-10-23T07:40:15Z</cp:lastPrinted>
  <dcterms:created xsi:type="dcterms:W3CDTF">2015-02-27T04:16:25Z</dcterms:created>
  <dcterms:modified xsi:type="dcterms:W3CDTF">2025-10-23T08:17:52Z</dcterms:modified>
</cp:coreProperties>
</file>