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39BE0967-D75A-46E1-B2B9-5A3F4BA3E2F7}" xr6:coauthVersionLast="47" xr6:coauthVersionMax="47" xr10:uidLastSave="{00000000-0000-0000-0000-000000000000}"/>
  <bookViews>
    <workbookView xWindow="-120" yWindow="-120" windowWidth="29040" windowHeight="15720" tabRatio="762" firstSheet="6" activeTab="11" xr2:uid="{00000000-000D-0000-FFFF-FFFF00000000}"/>
  </bookViews>
  <sheets>
    <sheet name="Linkสูตรออร์เดอร์  (2)" sheetId="4462" r:id="rId1"/>
    <sheet name="11(Order+FC)" sheetId="4196" r:id="rId2"/>
    <sheet name="11(Order)" sheetId="4189" r:id="rId3"/>
    <sheet name="11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ตัดเดือน11" sheetId="4635" r:id="rId10"/>
    <sheet name="ค้างทอ8-11-68" sheetId="4647" r:id="rId11"/>
    <sheet name="8-11-68" sheetId="4651" r:id="rId12"/>
    <sheet name="7-11-68-rev" sheetId="4650" r:id="rId13"/>
    <sheet name="6-11-68" sheetId="4648" r:id="rId14"/>
    <sheet name="5-11-68" sheetId="4643" r:id="rId15"/>
    <sheet name="4-11-68" sheetId="4642" r:id="rId16"/>
    <sheet name="3-11-68" sheetId="4641" r:id="rId17"/>
    <sheet name="1-11-68" sheetId="4640" r:id="rId18"/>
    <sheet name="31-10-68" sheetId="4638" r:id="rId19"/>
    <sheet name="29-10-68" sheetId="4629" r:id="rId20"/>
    <sheet name="28-10-68" sheetId="4628" r:id="rId21"/>
  </sheets>
  <externalReferences>
    <externalReference r:id="rId22"/>
    <externalReference r:id="rId23"/>
    <externalReference r:id="rId24"/>
  </externalReferences>
  <definedNames>
    <definedName name="_xlnm._FilterDatabase" localSheetId="17" hidden="1">'1-11-68'!$A$5:$BD$300</definedName>
    <definedName name="_xlnm._FilterDatabase" localSheetId="20" hidden="1">'28-10-68'!$A$5:$BD$310</definedName>
    <definedName name="_xlnm._FilterDatabase" localSheetId="19" hidden="1">'29-10-68'!$A$5:$BD$307</definedName>
    <definedName name="_xlnm._FilterDatabase" localSheetId="18" hidden="1">'31-10-68'!$A$5:$BD$229</definedName>
    <definedName name="_xlnm._FilterDatabase" localSheetId="16" hidden="1">'3-11-68'!$A$5:$BD$289</definedName>
    <definedName name="_xlnm._FilterDatabase" localSheetId="15" hidden="1">'4-11-68'!$A$5:$BD$276</definedName>
    <definedName name="_xlnm._FilterDatabase" localSheetId="14" hidden="1">'5-11-68'!$A$5:$BD$280</definedName>
    <definedName name="_xlnm._FilterDatabase" localSheetId="13" hidden="1">'6-11-68'!$A$5:$BD$289</definedName>
    <definedName name="_xlnm._FilterDatabase" localSheetId="12" hidden="1">'7-11-68-rev'!$A$5:$BD$274</definedName>
    <definedName name="_xlnm._FilterDatabase" localSheetId="11" hidden="1">'8-11-68'!$A$5:$BD$266</definedName>
    <definedName name="_xlnm._FilterDatabase" localSheetId="0" hidden="1">'Linkสูตรออร์เดอร์  (2)'!$A$5:$BD$5</definedName>
    <definedName name="_xlnm._FilterDatabase" localSheetId="9" hidden="1">ค้างตัดเดือน11!$A$4:$AK$87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2">'11(Order)'!$A$6:$G$43</definedName>
    <definedName name="_xlnm.Print_Area" localSheetId="3">'11(Order) แยกลูกค้า'!$A$4:$G$60</definedName>
    <definedName name="_xlnm.Print_Area" localSheetId="4">'9(Fc) แยกลูกค้า'!$A$1:$H$39</definedName>
    <definedName name="Z_A35135A6_BB02_445F_B09B_908EF37AECE2_.wvu.Cols" localSheetId="17" hidden="1">'1-11-68'!$A:$A,'1-11-68'!$AG:$AG</definedName>
    <definedName name="Z_A35135A6_BB02_445F_B09B_908EF37AECE2_.wvu.Cols" localSheetId="20" hidden="1">'28-10-68'!$A:$A,'28-10-68'!$AG:$AG</definedName>
    <definedName name="Z_A35135A6_BB02_445F_B09B_908EF37AECE2_.wvu.Cols" localSheetId="19" hidden="1">'29-10-68'!$A:$A,'29-10-68'!$AG:$AG</definedName>
    <definedName name="Z_A35135A6_BB02_445F_B09B_908EF37AECE2_.wvu.Cols" localSheetId="18" hidden="1">'31-10-68'!$A:$A,'31-10-68'!$AG:$AG</definedName>
    <definedName name="Z_A35135A6_BB02_445F_B09B_908EF37AECE2_.wvu.Cols" localSheetId="16" hidden="1">'3-11-68'!$A:$A,'3-11-68'!$AG:$AG</definedName>
    <definedName name="Z_A35135A6_BB02_445F_B09B_908EF37AECE2_.wvu.Cols" localSheetId="15" hidden="1">'4-11-68'!$A:$A,'4-11-68'!$AG:$AG</definedName>
    <definedName name="Z_A35135A6_BB02_445F_B09B_908EF37AECE2_.wvu.Cols" localSheetId="14" hidden="1">'5-11-68'!$A:$A,'5-11-68'!$AG:$AG</definedName>
    <definedName name="Z_A35135A6_BB02_445F_B09B_908EF37AECE2_.wvu.Cols" localSheetId="13" hidden="1">'6-11-68'!$A:$A,'6-11-68'!$AG:$AG</definedName>
    <definedName name="Z_A35135A6_BB02_445F_B09B_908EF37AECE2_.wvu.Cols" localSheetId="12" hidden="1">'7-11-68-rev'!$A:$A,'7-11-68-rev'!$AG:$AG</definedName>
    <definedName name="Z_A35135A6_BB02_445F_B09B_908EF37AECE2_.wvu.Cols" localSheetId="11" hidden="1">'8-11-68'!$A:$A,'8-11-68'!$AG:$AG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7" hidden="1">'1-11-68'!$B$5:$AC$297</definedName>
    <definedName name="Z_A35135A6_BB02_445F_B09B_908EF37AECE2_.wvu.FilterData" localSheetId="20" hidden="1">'28-10-68'!$B$5:$AC$299</definedName>
    <definedName name="Z_A35135A6_BB02_445F_B09B_908EF37AECE2_.wvu.FilterData" localSheetId="19" hidden="1">'29-10-68'!$B$5:$AC$298</definedName>
    <definedName name="Z_A35135A6_BB02_445F_B09B_908EF37AECE2_.wvu.FilterData" localSheetId="18" hidden="1">'31-10-68'!$B$5:$AC$228</definedName>
    <definedName name="Z_A35135A6_BB02_445F_B09B_908EF37AECE2_.wvu.FilterData" localSheetId="16" hidden="1">'3-11-68'!$B$5:$AC$289</definedName>
    <definedName name="Z_A35135A6_BB02_445F_B09B_908EF37AECE2_.wvu.FilterData" localSheetId="15" hidden="1">'4-11-68'!$B$5:$AC$276</definedName>
    <definedName name="Z_A35135A6_BB02_445F_B09B_908EF37AECE2_.wvu.FilterData" localSheetId="14" hidden="1">'5-11-68'!$B$5:$AC$280</definedName>
    <definedName name="Z_A35135A6_BB02_445F_B09B_908EF37AECE2_.wvu.FilterData" localSheetId="13" hidden="1">'6-11-68'!$B$5:$AC$289</definedName>
    <definedName name="Z_A35135A6_BB02_445F_B09B_908EF37AECE2_.wvu.FilterData" localSheetId="12" hidden="1">'7-11-68-rev'!$B$5:$AC$274</definedName>
    <definedName name="Z_A35135A6_BB02_445F_B09B_908EF37AECE2_.wvu.FilterData" localSheetId="11" hidden="1">'8-11-68'!$B$5:$AC$266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7" hidden="1">'1-11-68'!$2:$2</definedName>
    <definedName name="Z_A35135A6_BB02_445F_B09B_908EF37AECE2_.wvu.Rows" localSheetId="20" hidden="1">'28-10-68'!$2:$2</definedName>
    <definedName name="Z_A35135A6_BB02_445F_B09B_908EF37AECE2_.wvu.Rows" localSheetId="19" hidden="1">'29-10-68'!$2:$2</definedName>
    <definedName name="Z_A35135A6_BB02_445F_B09B_908EF37AECE2_.wvu.Rows" localSheetId="18" hidden="1">'31-10-68'!$2:$2</definedName>
    <definedName name="Z_A35135A6_BB02_445F_B09B_908EF37AECE2_.wvu.Rows" localSheetId="16" hidden="1">'3-11-68'!$2:$2</definedName>
    <definedName name="Z_A35135A6_BB02_445F_B09B_908EF37AECE2_.wvu.Rows" localSheetId="15" hidden="1">'4-11-68'!$2:$2</definedName>
    <definedName name="Z_A35135A6_BB02_445F_B09B_908EF37AECE2_.wvu.Rows" localSheetId="14" hidden="1">'5-11-68'!$2:$2</definedName>
    <definedName name="Z_A35135A6_BB02_445F_B09B_908EF37AECE2_.wvu.Rows" localSheetId="13" hidden="1">'6-11-68'!$2:$2</definedName>
    <definedName name="Z_A35135A6_BB02_445F_B09B_908EF37AECE2_.wvu.Rows" localSheetId="12" hidden="1">'7-11-68-rev'!$2:$2</definedName>
    <definedName name="Z_A35135A6_BB02_445F_B09B_908EF37AECE2_.wvu.Rows" localSheetId="11" hidden="1">'8-11-68'!$2:$2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25"/>
    <pivotCache cacheId="1" r:id="rId26"/>
    <pivotCache cacheId="2" r:id="rId2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4647" l="1"/>
  <c r="R25" i="4647"/>
  <c r="Q25" i="4647"/>
  <c r="P25" i="4647"/>
  <c r="O25" i="4647"/>
  <c r="N25" i="4647"/>
  <c r="M25" i="4647"/>
  <c r="L25" i="4647"/>
  <c r="K25" i="4647"/>
  <c r="J25" i="4647"/>
  <c r="I25" i="4647"/>
  <c r="H25" i="4647"/>
  <c r="G25" i="4647"/>
  <c r="F25" i="4647"/>
  <c r="E25" i="4647"/>
  <c r="D25" i="4647"/>
  <c r="C25" i="4647"/>
  <c r="B25" i="4647"/>
  <c r="S24" i="4647"/>
  <c r="S23" i="4647"/>
  <c r="S22" i="4647"/>
  <c r="S21" i="4647"/>
  <c r="S20" i="4647"/>
  <c r="S19" i="4647"/>
  <c r="S18" i="4647"/>
  <c r="S17" i="4647"/>
  <c r="S16" i="4647"/>
  <c r="S15" i="4647"/>
  <c r="S14" i="4647"/>
  <c r="S13" i="4647"/>
  <c r="S12" i="4647"/>
  <c r="S11" i="4647"/>
  <c r="S10" i="4647"/>
  <c r="S9" i="4647"/>
  <c r="S8" i="4647"/>
  <c r="S7" i="4647"/>
  <c r="B87" i="4635"/>
  <c r="U87" i="4635"/>
  <c r="T87" i="4635"/>
  <c r="S87" i="4635"/>
  <c r="R87" i="4635"/>
  <c r="Q87" i="4635"/>
  <c r="P87" i="4635"/>
  <c r="O87" i="4635"/>
  <c r="N87" i="4635"/>
  <c r="M87" i="4635"/>
  <c r="L87" i="4635"/>
  <c r="K87" i="4635"/>
  <c r="J87" i="4635"/>
  <c r="I87" i="4635"/>
  <c r="H87" i="4635"/>
  <c r="G87" i="4635"/>
  <c r="F87" i="4635"/>
  <c r="E87" i="4635"/>
  <c r="D87" i="4635"/>
  <c r="C87" i="4635"/>
  <c r="V86" i="4635"/>
  <c r="V85" i="4635"/>
  <c r="V84" i="4635"/>
  <c r="V83" i="4635"/>
  <c r="V82" i="4635"/>
  <c r="V81" i="4635"/>
  <c r="V80" i="4635"/>
  <c r="V79" i="4635"/>
  <c r="V78" i="4635"/>
  <c r="V77" i="4635"/>
  <c r="V76" i="4635"/>
  <c r="V75" i="4635"/>
  <c r="V74" i="4635"/>
  <c r="V73" i="4635"/>
  <c r="V72" i="4635"/>
  <c r="V71" i="4635"/>
  <c r="V70" i="4635"/>
  <c r="V69" i="4635"/>
  <c r="V68" i="4635"/>
  <c r="V67" i="4635"/>
  <c r="V66" i="4635"/>
  <c r="V65" i="4635"/>
  <c r="V64" i="4635"/>
  <c r="V63" i="4635"/>
  <c r="V62" i="4635"/>
  <c r="V61" i="4635"/>
  <c r="V60" i="4635"/>
  <c r="V59" i="4635"/>
  <c r="V58" i="4635"/>
  <c r="V57" i="4635"/>
  <c r="V56" i="4635"/>
  <c r="V55" i="4635"/>
  <c r="V54" i="4635"/>
  <c r="V53" i="4635"/>
  <c r="V52" i="4635"/>
  <c r="V51" i="4635"/>
  <c r="V50" i="4635"/>
  <c r="V49" i="4635"/>
  <c r="V48" i="4635"/>
  <c r="V47" i="4635"/>
  <c r="V46" i="4635"/>
  <c r="V45" i="4635"/>
  <c r="V44" i="4635"/>
  <c r="V43" i="4635"/>
  <c r="V42" i="4635"/>
  <c r="V41" i="4635"/>
  <c r="V40" i="4635"/>
  <c r="V39" i="4635"/>
  <c r="V38" i="4635"/>
  <c r="V37" i="4635"/>
  <c r="V36" i="4635"/>
  <c r="V35" i="4635"/>
  <c r="V34" i="4635"/>
  <c r="V33" i="4635"/>
  <c r="V32" i="4635"/>
  <c r="V31" i="4635"/>
  <c r="V30" i="4635"/>
  <c r="V29" i="4635"/>
  <c r="V28" i="4635"/>
  <c r="V27" i="4635"/>
  <c r="V26" i="4635"/>
  <c r="V25" i="4635"/>
  <c r="V24" i="4635"/>
  <c r="V23" i="4635"/>
  <c r="V22" i="4635"/>
  <c r="V21" i="4635"/>
  <c r="V20" i="4635"/>
  <c r="V19" i="4635"/>
  <c r="V18" i="4635"/>
  <c r="V17" i="4635"/>
  <c r="V16" i="4635"/>
  <c r="V15" i="4635"/>
  <c r="V14" i="4635"/>
  <c r="V13" i="4635"/>
  <c r="V12" i="4635"/>
  <c r="V11" i="4635"/>
  <c r="V10" i="4635"/>
  <c r="V9" i="4635"/>
  <c r="V8" i="4635"/>
  <c r="V7" i="4635"/>
  <c r="V6" i="4635"/>
  <c r="V5" i="4635"/>
  <c r="S25" i="4647" l="1"/>
  <c r="V87" i="4635"/>
  <c r="A7" i="4462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AC216" i="4648" l="1"/>
  <c r="K18" i="4213" l="1"/>
  <c r="I20" i="4213"/>
  <c r="I53" i="4213" l="1"/>
  <c r="I7" i="4213"/>
  <c r="I8" i="4213"/>
  <c r="I9" i="4213"/>
  <c r="I10" i="4213"/>
  <c r="I13" i="4213"/>
  <c r="I14" i="4213"/>
  <c r="I15" i="4213"/>
  <c r="I17" i="4213"/>
  <c r="I19" i="4213"/>
  <c r="I21" i="4213"/>
  <c r="I23" i="4213"/>
  <c r="I24" i="4213"/>
  <c r="I25" i="4213"/>
  <c r="I26" i="4213"/>
  <c r="I28" i="4213"/>
  <c r="I29" i="4213"/>
  <c r="I30" i="4213"/>
  <c r="I31" i="4213"/>
  <c r="I32" i="4213"/>
  <c r="I33" i="4213"/>
  <c r="I34" i="4213"/>
  <c r="I35" i="4213"/>
  <c r="I36" i="4213"/>
  <c r="I37" i="4213"/>
  <c r="I38" i="4213"/>
  <c r="I39" i="4213"/>
  <c r="I40" i="4213"/>
  <c r="I41" i="4213"/>
  <c r="I42" i="4213"/>
  <c r="I43" i="4213"/>
  <c r="I45" i="4213"/>
  <c r="I46" i="4213"/>
  <c r="I47" i="4213"/>
  <c r="I48" i="4213"/>
  <c r="I49" i="4213"/>
  <c r="I50" i="4213"/>
  <c r="I51" i="4213"/>
  <c r="K49" i="4123" l="1"/>
  <c r="J53" i="4123"/>
  <c r="I5" i="4213"/>
  <c r="K51" i="4213"/>
  <c r="K52" i="4213" s="1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8" i="4213" l="1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75" i="4213" l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<sst xmlns="http://schemas.openxmlformats.org/spreadsheetml/2006/main" count="40511" uniqueCount="603">
  <si>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</si>
  <si>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</si>
  <si>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</si>
  <si>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</si>
  <si>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</si>
  <si>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</si>
  <si>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</si>
  <si>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</si>
  <si>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</si>
  <si>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</si>
  <si>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</si>
  <si>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</si>
  <si>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</si>
  <si>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</si>
  <si>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</si>
  <si>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</si>
  <si>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</si>
  <si>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</si>
  <si>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</si>
  <si>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</si>
  <si>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</si>
  <si>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</si>
  <si>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</si>
  <si>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</si>
  <si>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</si>
  <si>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</si>
  <si>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</si>
  <si>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</si>
  <si>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</si>
  <si>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</si>
  <si>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</si>
  <si>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</si>
  <si>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</si>
  <si>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</si>
  <si>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</si>
  <si>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</si>
  <si>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</si>
  <si>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</si>
  <si>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</si>
  <si>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</si>
  <si>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</si>
  <si>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</si>
  <si>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</si>
  <si>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</si>
  <si>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</si>
  <si>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</si>
  <si>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</si>
  <si>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</si>
  <si>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</si>
  <si>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</si>
  <si>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</si>
  <si>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</si>
  <si>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</si>
  <si>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</si>
  <si>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</si>
  <si>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</si>
  <si>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</si>
  <si>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</si>
  <si>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</si>
  <si>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</si>
  <si>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</si>
  <si>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</si>
  <si>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</si>
  <si>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</si>
  <si>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</si>
  <si>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</si>
  <si>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</si>
  <si>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</si>
  <si>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</si>
  <si>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</si>
  <si>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</si>
  <si>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</si>
  <si>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</si>
  <si>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</si>
  <si>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</si>
  <si>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</si>
  <si>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</si>
  <si>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</si>
  <si>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</si>
  <si>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</si>
  <si>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</si>
  <si>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</si>
  <si>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</si>
  <si>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</si>
  <si>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</si>
  <si>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</si>
  <si>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</si>
  <si>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</si>
  <si>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</si>
  <si>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</si>
  <si>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</si>
  <si>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</si>
  <si>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</si>
  <si>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</si>
  <si>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</si>
  <si>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</si>
  <si>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</si>
  <si>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</si>
  <si>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</si>
  <si>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</si>
  <si>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</si>
  <si>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</si>
  <si>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</si>
  <si>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</si>
  <si>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</si>
  <si>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</si>
  <si>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</si>
  <si>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</si>
  <si>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</si>
  <si>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</si>
  <si>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</si>
  <si>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</si>
  <si>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</si>
  <si>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</si>
  <si>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</si>
  <si>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</si>
  <si>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</si>
  <si>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</si>
  <si>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</si>
  <si>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</si>
  <si>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</si>
  <si>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</si>
  <si>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</si>
  <si>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</si>
  <si>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</si>
  <si>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</si>
  <si>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</si>
  <si>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</si>
  <si>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</si>
  <si>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</si>
  <si>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</si>
  <si>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</si>
  <si>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</si>
  <si>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</si>
  <si>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</si>
  <si>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</si>
  <si>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</si>
  <si>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</si>
  <si>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</si>
  <si>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</si>
  <si>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</si>
  <si>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</si>
  <si>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</si>
  <si>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</si>
  <si>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</si>
  <si>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</si>
  <si>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</si>
  <si>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</si>
  <si>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</si>
  <si>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</si>
  <si>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</si>
  <si>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</si>
  <si>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</si>
  <si>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</si>
  <si>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</si>
  <si>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</si>
  <si>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</si>
  <si>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</si>
  <si>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</si>
  <si>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</si>
  <si>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</si>
  <si>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</si>
  <si>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</si>
  <si>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</si>
  <si>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</si>
  <si>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</si>
  <si>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</si>
  <si>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</si>
  <si>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</si>
  <si>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</si>
  <si>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</si>
  <si>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</si>
  <si>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</si>
  <si>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</si>
  <si>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</si>
  <si>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</si>
  <si>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</si>
  <si>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</si>
  <si>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</si>
  <si>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</si>
  <si>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</si>
  <si>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</si>
  <si>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</si>
  <si>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</si>
  <si>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</si>
  <si>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</si>
  <si>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</si>
  <si>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</si>
  <si>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</si>
  <si>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</si>
  <si>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</si>
  <si>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</si>
  <si>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</si>
  <si>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</si>
  <si>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</si>
  <si>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</si>
  <si>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ห้ามขาด-ห้ามเกิน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</si>
  <si>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</si>
  <si>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</si>
  <si>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</si>
  <si>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</si>
  <si>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</si>
  <si>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</si>
  <si>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</si>
  <si>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</si>
  <si>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</si>
  <si>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</si>
  <si>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</si>
  <si>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</si>
  <si>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</si>
  <si>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</si>
  <si>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</si>
  <si>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</si>
  <si>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</si>
  <si>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</si>
  <si>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ลบสี 5040</t>
  </si>
  <si>
    <t>บจก.เอ็กเซลเล้นท์</t>
  </si>
  <si>
    <t>ยอดส่ง   1/4/68  - 12/4/68</t>
  </si>
  <si>
    <t>เฟิร์สช้อย 902</t>
  </si>
  <si>
    <t>เฟิร์สช้อย 911</t>
  </si>
  <si>
    <t>เพอเฟคค์ 902</t>
  </si>
  <si>
    <t>MK68-000673</t>
  </si>
  <si>
    <t>บจก.เอ.เจ.ฟาร์ม่าแล็บ</t>
  </si>
  <si>
    <t>เบส-มิน</t>
  </si>
  <si>
    <t>ฟีล กู๊ด 802</t>
  </si>
  <si>
    <t>MK68-000694</t>
  </si>
  <si>
    <t>เคเอ็ม</t>
  </si>
  <si>
    <t>บจก.วีซีเอฟ</t>
  </si>
  <si>
    <t>เพอเฟคค์ 664HP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</si>
  <si>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</si>
  <si>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</si>
  <si>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</si>
  <si>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</si>
  <si>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</si>
  <si>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</si>
  <si>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ปลาโลมาแดง</t>
  </si>
  <si>
    <t>ถุงเขียว</t>
  </si>
  <si>
    <t>WHOLE WHEAT</t>
  </si>
  <si>
    <t>MK68-000893</t>
  </si>
  <si>
    <t>มาซู ฟีดจี041</t>
  </si>
  <si>
    <t>300แบน</t>
  </si>
  <si>
    <t>เพอเฟคค์ 912</t>
  </si>
  <si>
    <t>U-GOAT14</t>
  </si>
  <si>
    <t>P13</t>
  </si>
  <si>
    <t>โมโม่ 492</t>
  </si>
  <si>
    <t>MK68-000990</t>
  </si>
  <si>
    <t>SW 441 PLUS</t>
  </si>
  <si>
    <t>เฟิร์สช้อย 913</t>
  </si>
  <si>
    <t>เวท-มิน</t>
  </si>
  <si>
    <t>MK68-001027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</si>
  <si>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</si>
  <si>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</si>
  <si>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</si>
  <si>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</si>
  <si>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</si>
  <si>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</si>
  <si>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</si>
  <si>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</si>
  <si>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</si>
  <si>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</si>
  <si>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</si>
  <si>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</si>
  <si>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</si>
  <si>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</si>
  <si>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</si>
  <si>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</si>
  <si>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</si>
  <si>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</si>
  <si>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แต้มแดง</t>
  </si>
  <si>
    <t>MK68-001080</t>
  </si>
  <si>
    <t>MK68-001079</t>
  </si>
  <si>
    <t>เอส ฟาร์ม115</t>
  </si>
  <si>
    <t>บจก.หนองบัวฟีด</t>
  </si>
  <si>
    <t>MK68-001086</t>
  </si>
  <si>
    <t>MK68-001093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</si>
  <si>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</si>
  <si>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</si>
  <si>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</si>
  <si>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</si>
  <si>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</si>
  <si>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</si>
  <si>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</si>
  <si>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</si>
  <si>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</si>
  <si>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</si>
  <si>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</si>
  <si>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</si>
  <si>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</si>
  <si>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</si>
  <si>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</si>
  <si>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</si>
  <si>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</si>
  <si>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</si>
  <si>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แถบส้ม</t>
  </si>
  <si>
    <t>ไก่ไข่</t>
  </si>
  <si>
    <t>MK68-001119</t>
  </si>
  <si>
    <t>MK68-001118</t>
  </si>
  <si>
    <t>4/10   10/10</t>
  </si>
  <si>
    <t xml:space="preserve">เพอเฟคค์ 664 </t>
  </si>
  <si>
    <t>MK68-001143</t>
  </si>
  <si>
    <t>PDR250323</t>
  </si>
  <si>
    <t>MK68-001123</t>
  </si>
  <si>
    <t>MK68-001124</t>
  </si>
  <si>
    <t>MK68-001122</t>
  </si>
  <si>
    <t>MK68-001127</t>
  </si>
  <si>
    <t>หจก.อนนท์อุตสาหกรรม</t>
  </si>
  <si>
    <t>MK68-001162</t>
  </si>
  <si>
    <t>ดาว 20 กก.</t>
  </si>
  <si>
    <t>WSWT2025700</t>
  </si>
  <si>
    <t>VC 120</t>
  </si>
  <si>
    <t>MK68-001158</t>
  </si>
  <si>
    <t>SW 441</t>
  </si>
  <si>
    <t>ไอฟีดไก่ไข่เบอร์ 5 เอ็ม</t>
  </si>
  <si>
    <t>8S</t>
  </si>
  <si>
    <t>WSWT1825800 ผลรวม</t>
  </si>
  <si>
    <t>WSWT2025850 ผลรวม</t>
  </si>
  <si>
    <t>WSWT2625850SM ผลรวม</t>
  </si>
  <si>
    <t>รถไฟฟ้าปูนขาวเย็น</t>
  </si>
  <si>
    <t>ลบสีจำนวนมาก</t>
  </si>
  <si>
    <t>คุณนพวินทร์ รัตนเศรษฐ์เมธา</t>
  </si>
  <si>
    <t>ลุงนัย ฟาร์ม 103พลัส</t>
  </si>
  <si>
    <t>WSWT2321750</t>
  </si>
  <si>
    <t>WRWT21750/WRWT21750</t>
  </si>
  <si>
    <t>WRWT230750/WRWT21750</t>
  </si>
  <si>
    <t>นีโอ พี3</t>
  </si>
  <si>
    <t>นาโน 06</t>
  </si>
  <si>
    <t>ยู-ฟีด รวมหมู</t>
  </si>
  <si>
    <t>SPM190 GOAL</t>
  </si>
  <si>
    <t>MK68-001199</t>
  </si>
  <si>
    <t>มาซู ฟีดบี042</t>
  </si>
  <si>
    <t xml:space="preserve">คุณธนนท์ </t>
  </si>
  <si>
    <t>WSWT262575051</t>
  </si>
  <si>
    <t>MK68-001197</t>
  </si>
  <si>
    <t>WSWT2321750 ผลรวม</t>
  </si>
  <si>
    <t>WSWT262575051 ผลรวม</t>
  </si>
  <si>
    <t>MK68-001205</t>
  </si>
  <si>
    <t>MK68-001204</t>
  </si>
  <si>
    <t>MK68-001206</t>
  </si>
  <si>
    <t>MK68-001202</t>
  </si>
  <si>
    <t>MK68-001203</t>
  </si>
  <si>
    <t>MK68-001211</t>
  </si>
  <si>
    <t>แดนโกรว50(เหลือง)</t>
  </si>
  <si>
    <t>บจก.แลบอินเตอร์</t>
  </si>
  <si>
    <t>Soybean Meal</t>
  </si>
  <si>
    <t>MK68-001223</t>
  </si>
  <si>
    <t>WRWT160800/WRWT25800</t>
  </si>
  <si>
    <t>โบว์แดง 10กก</t>
  </si>
  <si>
    <t>WSWT1625800</t>
  </si>
  <si>
    <t>ปลาโลมาเทา</t>
  </si>
  <si>
    <t>บลูทีมเหลือง</t>
  </si>
  <si>
    <t>FW-Y</t>
  </si>
  <si>
    <t xml:space="preserve">แปดแต้มแดง  </t>
  </si>
  <si>
    <t>MK68-001231</t>
  </si>
  <si>
    <t>PDR250350</t>
  </si>
  <si>
    <t>APM 914</t>
  </si>
  <si>
    <t>วีโว่ 200</t>
  </si>
  <si>
    <t>วีโว่ 300</t>
  </si>
  <si>
    <t>WSWT1625800 ผลรวม</t>
  </si>
  <si>
    <t>บจก.ซิเบลโก้(บางเลน)</t>
  </si>
  <si>
    <t>โรงสีข้าวธัญญาวัฒน์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</si>
  <si>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</si>
  <si>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</si>
  <si>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</si>
  <si>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</si>
  <si>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</si>
  <si>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</si>
  <si>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</si>
  <si>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</si>
  <si>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</si>
  <si>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</si>
  <si>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WSWT2125650 ผลรวม</t>
  </si>
  <si>
    <t>MK68-001235</t>
  </si>
  <si>
    <t>MK68-001234</t>
  </si>
  <si>
    <t>บจก.อันดามันซูริมิ</t>
  </si>
  <si>
    <t>MK68-001239</t>
  </si>
  <si>
    <t>หจก.ปึงเป้งน้ำ</t>
  </si>
  <si>
    <t>เกลือตรามือ 10กก.</t>
  </si>
  <si>
    <t>WSWT1425800</t>
  </si>
  <si>
    <t>WRWT140800/WRWT25800</t>
  </si>
  <si>
    <t>935 เอ็ม</t>
  </si>
  <si>
    <t>เป็ด</t>
  </si>
  <si>
    <t>WSWT1425800 ผลรวม</t>
  </si>
  <si>
    <t>ไก่เนื้อ เบอร์1</t>
  </si>
  <si>
    <t>ร้านท่าข้าวมะลิพันธุ์ข้าว</t>
  </si>
  <si>
    <t>WSWT2025700 ผลรวม</t>
  </si>
  <si>
    <t>WSWTSCL052325650 ผลรวม</t>
  </si>
  <si>
    <t>WSWTFCL022325650 ผลรวม</t>
  </si>
  <si>
    <t>บจก.ฟาเธอร์ส วิง ซัพพลาย</t>
  </si>
  <si>
    <t>รถไฟฟ้า</t>
  </si>
  <si>
    <t>รอแบบลูกค้า จากที่ส่ง 24/10 ต้องเลื่อน</t>
  </si>
  <si>
    <t>MK68-001247</t>
  </si>
  <si>
    <t>เพอเฟคค์103P โกลด์</t>
  </si>
  <si>
    <t>เฟิร์สช้อย 914</t>
  </si>
  <si>
    <t>เพอเฟคค์ 911</t>
  </si>
  <si>
    <t>MK68-001249</t>
  </si>
  <si>
    <t>U-FEED U4(เอส)</t>
  </si>
  <si>
    <t>TUNA MEAL MARIN TRUST</t>
  </si>
  <si>
    <t>รอเก็บลบสีผสม</t>
  </si>
  <si>
    <t>4/11 10000   10/11   10000</t>
  </si>
  <si>
    <t>3/11  10000    10/11   10000</t>
  </si>
  <si>
    <t>3/11,10000  10/11,10000  17/11 ,10000</t>
  </si>
  <si>
    <t>4/11 30000  11/11   30000   18/11  30000</t>
  </si>
  <si>
    <t>3/11  30000  10/11  20000   17/11  20000   24/11  20000</t>
  </si>
  <si>
    <t>กัสโซ่ฟีด 101-102</t>
  </si>
  <si>
    <t>MK68-001251</t>
  </si>
  <si>
    <t>ห้างหุ้นส่วนจำกัด ชัยวัฒนาวานิช</t>
  </si>
  <si>
    <t>ดวงใจ-ชมพู(ม่วง)</t>
  </si>
  <si>
    <t>เย็น30/10</t>
  </si>
  <si>
    <t>MK68-001252</t>
  </si>
  <si>
    <t>คุณวัลภา เผ่าเต็ม</t>
  </si>
  <si>
    <t>ใบเตย</t>
  </si>
  <si>
    <t>บจก.ซีแมน</t>
  </si>
  <si>
    <t>Y30</t>
  </si>
  <si>
    <t>MK68-001270</t>
  </si>
  <si>
    <t>ดอกไม้เหลือง</t>
  </si>
  <si>
    <t>PDR250354</t>
  </si>
  <si>
    <t xml:space="preserve">โบว์แดง </t>
  </si>
  <si>
    <t>MK68-001271</t>
  </si>
  <si>
    <t>แต้มเขียว</t>
  </si>
  <si>
    <t>PDR250355</t>
  </si>
  <si>
    <t>บะหมี่ไข่คุณภาพดี</t>
  </si>
  <si>
    <t>HARD FLOUR</t>
  </si>
  <si>
    <t>PDR250356</t>
  </si>
  <si>
    <t>KFM</t>
  </si>
  <si>
    <t>PDR250357</t>
  </si>
  <si>
    <t>PDR250358</t>
  </si>
  <si>
    <t>BS(แต้มฟ้า)</t>
  </si>
  <si>
    <t>MK68-001261</t>
  </si>
  <si>
    <t>MK68-001253</t>
  </si>
  <si>
    <t>MK68-001254</t>
  </si>
  <si>
    <t>MK68-001255</t>
  </si>
  <si>
    <t>MK68-001256</t>
  </si>
  <si>
    <t>MK68-001257</t>
  </si>
  <si>
    <t>MK68-001259</t>
  </si>
  <si>
    <t>MK68-001260</t>
  </si>
  <si>
    <t>บจก.เอ็นบี ดิสทริบิวชั่น</t>
  </si>
  <si>
    <t>VC 100</t>
  </si>
  <si>
    <t>VC181</t>
  </si>
  <si>
    <t>VC193</t>
  </si>
  <si>
    <t>โรงสีข้าวธัญญกิจ</t>
  </si>
  <si>
    <t>WSWT23211125120SMFX</t>
  </si>
  <si>
    <t>WRWT211125/WRWT21940</t>
  </si>
  <si>
    <t>WROP2301125/WRBR21940</t>
  </si>
  <si>
    <t>MK68-001279</t>
  </si>
  <si>
    <t>W30</t>
  </si>
  <si>
    <t>MK68-001272</t>
  </si>
  <si>
    <t>MK68-001277</t>
  </si>
  <si>
    <t>JET 002</t>
  </si>
  <si>
    <t>JET 333</t>
  </si>
  <si>
    <t>JET 444</t>
  </si>
  <si>
    <t>SPEED PLUS 222ลาว</t>
  </si>
  <si>
    <t>SPEED PLUS 333ลาว</t>
  </si>
  <si>
    <t>JET 405โปรตีน 18%</t>
  </si>
  <si>
    <t>R FEED 405A</t>
  </si>
  <si>
    <t>ลุงนัย ฟาร์ม 104</t>
  </si>
  <si>
    <t>MK68-001273</t>
  </si>
  <si>
    <t>ราชสีห์ ข้าวคัดพิเศษ</t>
  </si>
  <si>
    <t>ขาด-เกินได้5%</t>
  </si>
  <si>
    <t>MK68-001281</t>
  </si>
  <si>
    <t>แป้งสาลีพรีเมี่ยม</t>
  </si>
  <si>
    <t>MK68-001268</t>
  </si>
  <si>
    <t>MK68-001269</t>
  </si>
  <si>
    <t>MK68-001280</t>
  </si>
  <si>
    <t>MK68-001276</t>
  </si>
  <si>
    <t>MK68-001278</t>
  </si>
  <si>
    <t>MK68-001274</t>
  </si>
  <si>
    <t>MK68-001275</t>
  </si>
  <si>
    <t>MK68-001287</t>
  </si>
  <si>
    <t>รวงข้าวเหลือง</t>
  </si>
  <si>
    <t>รวงข้าวส้ม</t>
  </si>
  <si>
    <t>แชมป์เปี้ยนเหลือง</t>
  </si>
  <si>
    <t>MK68-001285</t>
  </si>
  <si>
    <t>U-FEED U2(เอส)</t>
  </si>
  <si>
    <t>ตีกลับมาเปิดปาก ปากติด ส่งเย็น28/10</t>
  </si>
  <si>
    <t>MK68-001284</t>
  </si>
  <si>
    <t>ฟีล กู๊ด 801</t>
  </si>
  <si>
    <t>MK68-001283</t>
  </si>
  <si>
    <t>ฟีล กู๊ด 822</t>
  </si>
  <si>
    <t>MK68-001286</t>
  </si>
  <si>
    <t>โมโม่ 4131</t>
  </si>
  <si>
    <t>บจก.เอ็นทีฟีด</t>
  </si>
  <si>
    <t>MK68-001296</t>
  </si>
  <si>
    <t>NOVA S2</t>
  </si>
  <si>
    <t>MK68-001293</t>
  </si>
  <si>
    <t>นีโอ ดีอาร์ 03</t>
  </si>
  <si>
    <t>MK68-001295</t>
  </si>
  <si>
    <t>SPM 312</t>
  </si>
  <si>
    <t>MK68-001282</t>
  </si>
  <si>
    <t>MK68-001289</t>
  </si>
  <si>
    <t>MK68-001294</t>
  </si>
  <si>
    <t>มาซู ฟีดพี040</t>
  </si>
  <si>
    <t>แดนโกรว30(ส้ม)</t>
  </si>
  <si>
    <t>แดนโกรวบรีดเดอร์60</t>
  </si>
  <si>
    <t>แดนโกรวบรีดเดอร์70</t>
  </si>
  <si>
    <t>MK68-001290</t>
  </si>
  <si>
    <t>MK68-001288</t>
  </si>
  <si>
    <t>รอเก็บ</t>
  </si>
  <si>
    <t>MK68-001226</t>
  </si>
  <si>
    <t>บจก.หนองบัวฟีดมิลล์</t>
  </si>
  <si>
    <t>นิค 101S</t>
  </si>
  <si>
    <t>ยูนิคอร์นฟีช 101-102</t>
  </si>
  <si>
    <t>โอดิน 103M</t>
  </si>
  <si>
    <t>4เย็น</t>
  </si>
  <si>
    <t>MK68-001297</t>
  </si>
  <si>
    <t>MK68-001298</t>
  </si>
  <si>
    <t>ป้ายชื่อแถว</t>
  </si>
  <si>
    <t>จาก12/11 มา7/11เย็น</t>
  </si>
  <si>
    <t>รอส่ง ลูกค้ารับเอง</t>
  </si>
  <si>
    <t>รอส่ง รอเงิน</t>
  </si>
  <si>
    <t>ฟีล กู๊ด 8031</t>
  </si>
  <si>
    <t>ฟีล กู๊ด 8131</t>
  </si>
  <si>
    <t>10/11เย็น</t>
  </si>
  <si>
    <t>400แบน</t>
  </si>
  <si>
    <t>เย็น10/11</t>
  </si>
  <si>
    <t>MK68-001316</t>
  </si>
  <si>
    <t>บล๊อกแตกเนื่องจากโดนมีดพนักงาน</t>
  </si>
  <si>
    <t>MK68-001317</t>
  </si>
  <si>
    <t>VC 105</t>
  </si>
  <si>
    <t>VC 108</t>
  </si>
  <si>
    <t>JET 153</t>
  </si>
  <si>
    <t>บจก.เอเชี่ยนเคมิคัล</t>
  </si>
  <si>
    <t xml:space="preserve">ไม่พิมพ์ </t>
  </si>
  <si>
    <t>เย็น10-11</t>
  </si>
  <si>
    <t>MK68-001320</t>
  </si>
  <si>
    <t>MK68-001322</t>
  </si>
  <si>
    <t>MK68-001315</t>
  </si>
  <si>
    <t>MK68-001314</t>
  </si>
  <si>
    <t>MK68-001312</t>
  </si>
  <si>
    <t>MK68-001313</t>
  </si>
  <si>
    <t>MK68-001321</t>
  </si>
  <si>
    <t>MK68-001318</t>
  </si>
  <si>
    <t>MK68-001319</t>
  </si>
  <si>
    <t>ถุงม่วง(คัดพิเศษ)</t>
  </si>
  <si>
    <t>MK68-001311</t>
  </si>
  <si>
    <t>FELDSPAR K200BL</t>
  </si>
  <si>
    <t>500กระสอบแบนเต็มใบ</t>
  </si>
  <si>
    <t>WSWT1825800SM</t>
  </si>
  <si>
    <t>ห้ามเกิน-ขาดได้5%</t>
  </si>
  <si>
    <t>PORTARYTE</t>
  </si>
  <si>
    <t>WRWT180800/WRWT25800</t>
  </si>
  <si>
    <t>A.C.C.ภาษาอังกฤษ 8-118</t>
  </si>
  <si>
    <t>WSWT1925800SM</t>
  </si>
  <si>
    <t>เย็น17/11</t>
  </si>
  <si>
    <t>A.C.C.ภาษาอังกฤษ 8-111-131</t>
  </si>
  <si>
    <t>WRWT190800/WRWT25800</t>
  </si>
  <si>
    <t>ยูนิคอร์นฟีช 202</t>
  </si>
  <si>
    <t>12/11เย็น</t>
  </si>
  <si>
    <t>บจก.เกษตรสุริยาพันธุ์ข้าว</t>
  </si>
  <si>
    <t>เกษตรสุริยา(แดง)</t>
  </si>
  <si>
    <t>FELDSPAR SP SPAR A</t>
  </si>
  <si>
    <t>FELDSPAR N15</t>
  </si>
  <si>
    <t>MK68-001324</t>
  </si>
  <si>
    <t>บจก.2 เอ็ม อโกร</t>
  </si>
  <si>
    <t>พระเอกในดวงใจ</t>
  </si>
  <si>
    <t>MK68-001329</t>
  </si>
  <si>
    <t>PDR250362</t>
  </si>
  <si>
    <t>ถุงเงิน</t>
  </si>
  <si>
    <t>โบว์น้ำเงิน</t>
  </si>
  <si>
    <t>โบว์แดง</t>
  </si>
  <si>
    <t>MK68-001330</t>
  </si>
  <si>
    <t>PDR250363</t>
  </si>
  <si>
    <t>ถุงทองแซนวิช</t>
  </si>
  <si>
    <t xml:space="preserve">ปลาโลมาแดง </t>
  </si>
  <si>
    <t>PDR250364</t>
  </si>
  <si>
    <t>หีบเพลงฟ้า</t>
  </si>
  <si>
    <t>MK68-001331</t>
  </si>
  <si>
    <t>PDR250365</t>
  </si>
  <si>
    <t>หีบเพลงเหลือง</t>
  </si>
  <si>
    <t>เย็น8</t>
  </si>
  <si>
    <t>MK68-001325</t>
  </si>
  <si>
    <t>พระเอกในดวงใจ 14-7-28</t>
  </si>
  <si>
    <t xml:space="preserve">A.C.C.ภาษาอังกฤษ </t>
  </si>
  <si>
    <t>8-111-131</t>
  </si>
  <si>
    <t>ตัดหมดแล้ว</t>
  </si>
  <si>
    <t>MK68-001336</t>
  </si>
  <si>
    <t>MK68-001332</t>
  </si>
  <si>
    <t>MK68-001328</t>
  </si>
  <si>
    <t>MK68-001326</t>
  </si>
  <si>
    <t>MK68-001327</t>
  </si>
  <si>
    <t>เย็น13/11</t>
  </si>
  <si>
    <t>เย็น20/11</t>
  </si>
  <si>
    <t>เย็น27/11</t>
  </si>
  <si>
    <t>เย็น12/11</t>
  </si>
  <si>
    <t>LUNG SHIN 12kg</t>
  </si>
  <si>
    <t>WSWT1725800</t>
  </si>
  <si>
    <t>WRWT170800/WRWT25800</t>
  </si>
  <si>
    <t>MK68-001337</t>
  </si>
  <si>
    <t>PORTARYTE B15</t>
  </si>
  <si>
    <t>MK68-001334</t>
  </si>
  <si>
    <t>MK68-001335</t>
  </si>
  <si>
    <t>MK68-001338</t>
  </si>
  <si>
    <t>MK68-001342</t>
  </si>
  <si>
    <t>LUNG SHIN 30kg</t>
  </si>
  <si>
    <t>WSWT2125800</t>
  </si>
  <si>
    <t>WRWT210800/WRWT25800</t>
  </si>
  <si>
    <t>บจก.สหเรือง</t>
  </si>
  <si>
    <t>แถบฟ้า ภาษาอังกฤษ S-44(เย็บวนปาก)</t>
  </si>
  <si>
    <t>WSWT23211125130</t>
  </si>
  <si>
    <t>P5.2</t>
  </si>
  <si>
    <t>WRWT211125/WRWT251080</t>
  </si>
  <si>
    <t>เพอเฟคค์ 000</t>
  </si>
  <si>
    <t>งานรอตัด 8/11</t>
  </si>
  <si>
    <t xml:space="preserve"> ค้างทอ  8/11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</si>
</sst>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i/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10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27" fillId="0" borderId="0" xfId="0" applyNumberFormat="1" applyFont="1"/>
    <xf numFmtId="0" fontId="28" fillId="0" borderId="0" xfId="0" applyFont="1" applyAlignment="1">
      <alignment horizontal="left"/>
    </xf>
    <xf numFmtId="0" fontId="28" fillId="0" borderId="0" xfId="0" applyFont="1"/>
    <xf numFmtId="187" fontId="28" fillId="0" borderId="0" xfId="0" applyNumberFormat="1" applyFont="1"/>
    <xf numFmtId="14" fontId="28" fillId="0" borderId="0" xfId="0" applyNumberFormat="1" applyFont="1"/>
    <xf numFmtId="0" fontId="28" fillId="0" borderId="39" xfId="0" applyFont="1" applyBorder="1" applyAlignment="1">
      <alignment horizontal="left"/>
    </xf>
    <xf numFmtId="0" fontId="28" fillId="0" borderId="39" xfId="0" applyFont="1" applyBorder="1"/>
    <xf numFmtId="188" fontId="28" fillId="0" borderId="39" xfId="1" applyNumberFormat="1" applyFont="1" applyBorder="1"/>
    <xf numFmtId="188" fontId="29" fillId="35" borderId="0" xfId="1" applyNumberFormat="1" applyFont="1" applyFill="1"/>
    <xf numFmtId="0" fontId="29" fillId="35" borderId="0" xfId="0" applyFont="1" applyFill="1" applyAlignment="1">
      <alignment horizontal="left"/>
    </xf>
    <xf numFmtId="187" fontId="22" fillId="0" borderId="1" xfId="0" applyNumberFormat="1" applyFont="1" applyBorder="1" applyAlignment="1">
      <alignment horizontal="center"/>
    </xf>
    <xf numFmtId="0" fontId="30" fillId="36" borderId="39" xfId="0" applyFont="1" applyFill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88" fontId="28" fillId="0" borderId="0" xfId="1" applyNumberFormat="1" applyFont="1"/>
    <xf numFmtId="14" fontId="28" fillId="0" borderId="39" xfId="0" applyNumberFormat="1" applyFont="1" applyBorder="1" applyAlignment="1">
      <alignment horizontal="left"/>
    </xf>
    <xf numFmtId="14" fontId="28" fillId="0" borderId="39" xfId="0" applyNumberFormat="1" applyFont="1" applyBorder="1"/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4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i/>
      </font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BCE292"/>
      <color rgb="FF0000FF"/>
      <color rgb="FFFFFF00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pivotCacheDefinition" Target="pivotCache/pivotCacheDefinition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บจก.เคอรี่ฟลาวมิลล์</v>
          </cell>
          <cell r="F18" t="str">
            <v>โบว์แดง 10กก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 t="str">
            <v>ไม่</v>
          </cell>
          <cell r="T18" t="str">
            <v>ไม่สวมถุงใน</v>
          </cell>
          <cell r="U18"/>
          <cell r="V18"/>
          <cell r="X18" t="str">
            <v>รอแจ้ง</v>
          </cell>
          <cell r="Z18" t="str">
            <v>ห่ออัดเบลแบน500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 t="str">
            <v>รอเก็บลบสีผสม</v>
          </cell>
          <cell r="AI18"/>
          <cell r="AJ18">
            <v>5333</v>
          </cell>
          <cell r="AL18">
            <v>0</v>
          </cell>
          <cell r="AM18">
            <v>5370</v>
          </cell>
          <cell r="AN18">
            <v>0</v>
          </cell>
          <cell r="AO18" t="str">
            <v>WSWT1625800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P7</v>
          </cell>
          <cell r="DM18">
            <v>2</v>
          </cell>
          <cell r="DN18" t="str">
            <v>รอแจ้ง</v>
          </cell>
          <cell r="DP18" t="e">
            <v>#VALUE!</v>
          </cell>
          <cell r="DQ18"/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/>
          <cell r="DX18"/>
          <cell r="DY18"/>
          <cell r="DZ18"/>
          <cell r="EA18"/>
          <cell r="EB18"/>
          <cell r="EC18" t="str">
            <v>งานพิมพ์</v>
          </cell>
          <cell r="ED18" t="str">
            <v xml:space="preserve"> /</v>
          </cell>
          <cell r="EG18"/>
          <cell r="EH18"/>
          <cell r="EI18"/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 t="str">
            <v>ใบรับคำสั่งซื้อ</v>
          </cell>
          <cell r="C21"/>
          <cell r="E21" t="str">
            <v>โรงสีข้าวธัญญาวัฒน์</v>
          </cell>
          <cell r="F21" t="str">
            <v>LUNG SHIN 12kg</v>
          </cell>
          <cell r="G21">
            <v>17</v>
          </cell>
          <cell r="H21">
            <v>26</v>
          </cell>
          <cell r="I21" t="str">
            <v>ขาว</v>
          </cell>
          <cell r="J21"/>
          <cell r="L21">
            <v>48</v>
          </cell>
          <cell r="M21" t="str">
            <v>±</v>
          </cell>
          <cell r="N21">
            <v>5</v>
          </cell>
          <cell r="R21" t="str">
            <v>ไม่</v>
          </cell>
          <cell r="T21" t="str">
            <v>ไม่สวมถุงใน</v>
          </cell>
          <cell r="U21"/>
          <cell r="V21"/>
          <cell r="X21">
            <v>45980</v>
          </cell>
          <cell r="Z21" t="str">
            <v>500กระสอบแบน</v>
          </cell>
          <cell r="AA21">
            <v>12100</v>
          </cell>
          <cell r="AB21">
            <v>0</v>
          </cell>
          <cell r="AC21">
            <v>0</v>
          </cell>
          <cell r="AD21">
            <v>0</v>
          </cell>
          <cell r="AG21"/>
          <cell r="AI21"/>
          <cell r="AJ21">
            <v>0</v>
          </cell>
          <cell r="AL21">
            <v>12100</v>
          </cell>
          <cell r="AM21"/>
          <cell r="AN21">
            <v>12705</v>
          </cell>
          <cell r="AO21" t="str">
            <v>WSWT1725800</v>
          </cell>
          <cell r="AQ21">
            <v>9297.0350000000017</v>
          </cell>
          <cell r="AR21">
            <v>0</v>
          </cell>
          <cell r="AS21">
            <v>9297.0350000000017</v>
          </cell>
          <cell r="AT21">
            <v>0</v>
          </cell>
          <cell r="AU21">
            <v>0</v>
          </cell>
          <cell r="BZ21" t="str">
            <v>WRWT25800/WRWT25800</v>
          </cell>
          <cell r="CA21">
            <v>604.10067422222232</v>
          </cell>
          <cell r="DL21" t="str">
            <v>P7</v>
          </cell>
          <cell r="DM21">
            <v>2</v>
          </cell>
          <cell r="DN21">
            <v>45980</v>
          </cell>
          <cell r="DP21">
            <v>45975</v>
          </cell>
          <cell r="DQ21"/>
          <cell r="DR21">
            <v>45971</v>
          </cell>
          <cell r="DS21">
            <v>45978</v>
          </cell>
          <cell r="DT21">
            <v>45979</v>
          </cell>
          <cell r="DU21">
            <v>45979</v>
          </cell>
          <cell r="DW21"/>
          <cell r="DX21"/>
          <cell r="DY21"/>
          <cell r="DZ21"/>
          <cell r="EA21"/>
          <cell r="EB21"/>
          <cell r="EC21" t="str">
            <v>งานพิมพ์</v>
          </cell>
          <cell r="ED21" t="str">
            <v>รอART</v>
          </cell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>
            <v>9297.0350000000017</v>
          </cell>
          <cell r="AR22">
            <v>0</v>
          </cell>
          <cell r="AS22">
            <v>9297.0350000000017</v>
          </cell>
          <cell r="AT22">
            <v>0</v>
          </cell>
          <cell r="AU22">
            <v>0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MK68-001247</v>
          </cell>
          <cell r="C23">
            <v>45950</v>
          </cell>
          <cell r="E23" t="str">
            <v>บจก.ฟาเธอร์ส วิง ซัพพลาย</v>
          </cell>
          <cell r="F23" t="str">
            <v>รถไฟฟ้า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45968</v>
          </cell>
          <cell r="Z23" t="str">
            <v>500กระสอบ</v>
          </cell>
          <cell r="AA23">
            <v>5000</v>
          </cell>
          <cell r="AB23">
            <v>0</v>
          </cell>
          <cell r="AC23">
            <v>0</v>
          </cell>
          <cell r="AD23">
            <v>0</v>
          </cell>
          <cell r="AG23" t="str">
            <v>รอส่ง ลูกค้ารับเอง</v>
          </cell>
          <cell r="AI23"/>
          <cell r="AJ23">
            <v>5000</v>
          </cell>
          <cell r="AL23">
            <v>0</v>
          </cell>
          <cell r="AM23">
            <v>5400</v>
          </cell>
          <cell r="AN23">
            <v>0</v>
          </cell>
          <cell r="AO23" t="str">
            <v>WSWT1825800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P9</v>
          </cell>
          <cell r="DM23">
            <v>3</v>
          </cell>
          <cell r="DN23">
            <v>45968</v>
          </cell>
          <cell r="DP23">
            <v>45963</v>
          </cell>
          <cell r="DQ23"/>
          <cell r="DR23">
            <v>45958</v>
          </cell>
          <cell r="DS23">
            <v>45965</v>
          </cell>
          <cell r="DT23">
            <v>45966</v>
          </cell>
          <cell r="DU23">
            <v>45966</v>
          </cell>
          <cell r="DW23">
            <v>45967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MK68-001247</v>
          </cell>
          <cell r="C24">
            <v>45950</v>
          </cell>
          <cell r="E24" t="str">
            <v>บจก.ฟาเธอร์ส วิง ซัพพลาย</v>
          </cell>
          <cell r="F24" t="str">
            <v>รถไฟฟ้าปูนขาวเย็น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>
            <v>45968</v>
          </cell>
          <cell r="Z24" t="str">
            <v>500กระสอบ</v>
          </cell>
          <cell r="AA24">
            <v>20000</v>
          </cell>
          <cell r="AB24">
            <v>0</v>
          </cell>
          <cell r="AC24">
            <v>0</v>
          </cell>
          <cell r="AD24">
            <v>0</v>
          </cell>
          <cell r="AG24" t="str">
            <v>รอส่ง ลูกค้ารับเอง</v>
          </cell>
          <cell r="AI24"/>
          <cell r="AJ24">
            <v>20057</v>
          </cell>
          <cell r="AL24">
            <v>0</v>
          </cell>
          <cell r="AM24">
            <v>20800</v>
          </cell>
          <cell r="AN24">
            <v>0</v>
          </cell>
          <cell r="AO24" t="str">
            <v>WSWT1825800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45968</v>
          </cell>
          <cell r="DP24">
            <v>45963</v>
          </cell>
          <cell r="DQ24"/>
          <cell r="DR24">
            <v>45958</v>
          </cell>
          <cell r="DS24">
            <v>45965</v>
          </cell>
          <cell r="DT24">
            <v>45966</v>
          </cell>
          <cell r="DU24">
            <v>45966</v>
          </cell>
          <cell r="DW24">
            <v>45967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 xml:space="preserve"> /</v>
          </cell>
          <cell r="EG24"/>
          <cell r="EH24"/>
          <cell r="EI24"/>
        </row>
        <row r="25">
          <cell r="B25" t="str">
            <v>MK68-001247</v>
          </cell>
          <cell r="C25">
            <v>45950</v>
          </cell>
          <cell r="E25" t="str">
            <v>บจก.ฟาเธอร์ส วิง ซัพพลาย</v>
          </cell>
          <cell r="F25" t="str">
            <v>ไม่พิมพ์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33</v>
          </cell>
          <cell r="V25">
            <v>40</v>
          </cell>
          <cell r="X25">
            <v>45968</v>
          </cell>
          <cell r="Z25" t="str">
            <v>500กระสอบ</v>
          </cell>
          <cell r="AA25">
            <v>3000</v>
          </cell>
          <cell r="AB25">
            <v>0</v>
          </cell>
          <cell r="AC25">
            <v>0</v>
          </cell>
          <cell r="AD25">
            <v>0</v>
          </cell>
          <cell r="AG25" t="str">
            <v>รอส่ง ลูกค้ารับเอง</v>
          </cell>
          <cell r="AI25"/>
          <cell r="AJ25">
            <v>3064</v>
          </cell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45968</v>
          </cell>
          <cell r="DP25">
            <v>45963</v>
          </cell>
          <cell r="DQ25"/>
          <cell r="DR25"/>
          <cell r="DS25"/>
          <cell r="DT25"/>
          <cell r="DU25">
            <v>45964</v>
          </cell>
          <cell r="DW25">
            <v>45965</v>
          </cell>
          <cell r="DX25"/>
          <cell r="DY25"/>
          <cell r="DZ25"/>
          <cell r="EA25"/>
          <cell r="EB25"/>
          <cell r="EC25" t="str">
            <v>ตัด</v>
          </cell>
          <cell r="ED25"/>
          <cell r="EG25"/>
          <cell r="EH25"/>
          <cell r="EI25"/>
        </row>
        <row r="26">
          <cell r="B26" t="str">
            <v>MK68-001162</v>
          </cell>
          <cell r="C26">
            <v>45923</v>
          </cell>
          <cell r="E26" t="str">
            <v>หจก.อนนท์อุตสาหกรรม</v>
          </cell>
          <cell r="F26" t="str">
            <v>ดาว 20 กก.</v>
          </cell>
          <cell r="G26">
            <v>18</v>
          </cell>
          <cell r="H26">
            <v>28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 t="str">
            <v>ไม่</v>
          </cell>
          <cell r="T26">
            <v>19</v>
          </cell>
          <cell r="U26">
            <v>31</v>
          </cell>
          <cell r="V26">
            <v>40</v>
          </cell>
          <cell r="X26">
            <v>45989</v>
          </cell>
          <cell r="Z26" t="str">
            <v>500กระสอบแบน</v>
          </cell>
          <cell r="AA26">
            <v>100000</v>
          </cell>
          <cell r="AB26">
            <v>1453.1170937599998</v>
          </cell>
          <cell r="AC26">
            <v>0</v>
          </cell>
          <cell r="AD26">
            <v>1453.1170937599998</v>
          </cell>
          <cell r="AG26"/>
          <cell r="AI26"/>
          <cell r="AJ26">
            <v>0</v>
          </cell>
          <cell r="AL26">
            <v>100000</v>
          </cell>
          <cell r="AM26"/>
          <cell r="AN26">
            <v>105000</v>
          </cell>
          <cell r="AO26" t="str">
            <v>WSWT1825800</v>
          </cell>
          <cell r="AQ26">
            <v>82423</v>
          </cell>
          <cell r="AR26">
            <v>49747</v>
          </cell>
          <cell r="AS26">
            <v>32676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2248.1088000000004</v>
          </cell>
          <cell r="DL26" t="str">
            <v>P9</v>
          </cell>
          <cell r="DM26">
            <v>3</v>
          </cell>
          <cell r="DN26">
            <v>45989</v>
          </cell>
          <cell r="DP26">
            <v>45984</v>
          </cell>
          <cell r="DQ26"/>
          <cell r="DR26">
            <v>45979</v>
          </cell>
          <cell r="DS26">
            <v>45986</v>
          </cell>
          <cell r="DT26">
            <v>45987</v>
          </cell>
          <cell r="DU26">
            <v>45987</v>
          </cell>
          <cell r="DW26">
            <v>45988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 xml:space="preserve"> /</v>
          </cell>
          <cell r="EG26"/>
          <cell r="EH26"/>
          <cell r="EI26"/>
        </row>
        <row r="27">
          <cell r="B27">
            <v>0</v>
          </cell>
          <cell r="C27"/>
          <cell r="E27" t="str">
            <v xml:space="preserve">  </v>
          </cell>
          <cell r="F27" t="str">
            <v xml:space="preserve"> </v>
          </cell>
          <cell r="G27">
            <v>18</v>
          </cell>
          <cell r="H27">
            <v>30</v>
          </cell>
          <cell r="I27" t="str">
            <v>ขาว</v>
          </cell>
          <cell r="J27"/>
          <cell r="L27">
            <v>54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>
            <v>0</v>
          </cell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</v>
          </cell>
          <cell r="AQ27">
            <v>82423</v>
          </cell>
          <cell r="AR27">
            <v>49747</v>
          </cell>
          <cell r="AS27">
            <v>32676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MK68-001337</v>
          </cell>
          <cell r="C28">
            <v>45967</v>
          </cell>
          <cell r="E28" t="str">
            <v>บจก.2 เอ็ม อโกร</v>
          </cell>
          <cell r="F28" t="str">
            <v>พระเอกในดวงใจ 14-7-28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บิด</v>
          </cell>
          <cell r="T28">
            <v>19</v>
          </cell>
          <cell r="U28">
            <v>33</v>
          </cell>
          <cell r="V28">
            <v>70</v>
          </cell>
          <cell r="X28">
            <v>45979</v>
          </cell>
          <cell r="Z28" t="str">
            <v>500กระสอบ</v>
          </cell>
          <cell r="AA28">
            <v>5000</v>
          </cell>
          <cell r="AB28">
            <v>135.35082607199999</v>
          </cell>
          <cell r="AC28">
            <v>0</v>
          </cell>
          <cell r="AD28">
            <v>135.35082607199999</v>
          </cell>
          <cell r="AG28"/>
          <cell r="AI28"/>
          <cell r="AJ28">
            <v>0</v>
          </cell>
          <cell r="AL28">
            <v>5000</v>
          </cell>
          <cell r="AM28"/>
          <cell r="AN28">
            <v>5250</v>
          </cell>
          <cell r="AO28" t="str">
            <v>WSWT1825800SM</v>
          </cell>
          <cell r="AQ28">
            <v>4400.55</v>
          </cell>
          <cell r="AR28">
            <v>501</v>
          </cell>
          <cell r="AS28">
            <v>3899.55</v>
          </cell>
          <cell r="AT28">
            <v>501</v>
          </cell>
          <cell r="AU28">
            <v>3899.55</v>
          </cell>
          <cell r="BZ28" t="str">
            <v>WRWT25800/WRWT25800</v>
          </cell>
          <cell r="CA28">
            <v>249.57120000000003</v>
          </cell>
          <cell r="DL28" t="str">
            <v>P8</v>
          </cell>
          <cell r="DM28">
            <v>4</v>
          </cell>
          <cell r="DN28">
            <v>45979</v>
          </cell>
          <cell r="DP28">
            <v>45974</v>
          </cell>
          <cell r="DQ28">
            <v>45975</v>
          </cell>
          <cell r="DR28">
            <v>45969</v>
          </cell>
          <cell r="DS28">
            <v>45976</v>
          </cell>
          <cell r="DT28">
            <v>45977</v>
          </cell>
          <cell r="DU28">
            <v>45977</v>
          </cell>
          <cell r="DW28">
            <v>45978</v>
          </cell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ใบรับคำสั่งซื้อ</v>
          </cell>
          <cell r="C29">
            <v>45968</v>
          </cell>
          <cell r="E29" t="str">
            <v>บจก.ซิเบลโก้(บางเลน)</v>
          </cell>
          <cell r="F29" t="str">
            <v>PORTARYTE B15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ไม่</v>
          </cell>
          <cell r="T29" t="str">
            <v>ไม่สวมถุงใน</v>
          </cell>
          <cell r="U29"/>
          <cell r="V29"/>
          <cell r="X29">
            <v>45994</v>
          </cell>
          <cell r="Z29" t="str">
            <v>500กระสอบแบนเต็มใบ</v>
          </cell>
          <cell r="AA29">
            <v>5000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WSWT1825800SM</v>
          </cell>
          <cell r="AQ29">
            <v>4400.55</v>
          </cell>
          <cell r="AR29">
            <v>0</v>
          </cell>
          <cell r="AS29">
            <v>4400.55</v>
          </cell>
          <cell r="AT29">
            <v>0</v>
          </cell>
          <cell r="AU29">
            <v>4400.55</v>
          </cell>
          <cell r="BZ29" t="str">
            <v>WRWT25800/WRWT25800</v>
          </cell>
          <cell r="CA29">
            <v>281.63520000000005</v>
          </cell>
          <cell r="DL29" t="str">
            <v>P6</v>
          </cell>
          <cell r="DM29">
            <v>4</v>
          </cell>
          <cell r="DN29">
            <v>45994</v>
          </cell>
          <cell r="DP29">
            <v>45989</v>
          </cell>
          <cell r="DQ29">
            <v>45990</v>
          </cell>
          <cell r="DR29">
            <v>45983</v>
          </cell>
          <cell r="DS29">
            <v>45991</v>
          </cell>
          <cell r="DT29">
            <v>45992</v>
          </cell>
          <cell r="DU29">
            <v>45993</v>
          </cell>
          <cell r="DW29"/>
          <cell r="DX29"/>
          <cell r="DY29"/>
          <cell r="DZ29"/>
          <cell r="EA29"/>
          <cell r="EB29"/>
          <cell r="EC29" t="str">
            <v>งานเคลือบ+พิมพ์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MK68-001334</v>
          </cell>
          <cell r="C30">
            <v>45965</v>
          </cell>
          <cell r="E30" t="str">
            <v>บจก.ซิเบลโก้(บางเลน)</v>
          </cell>
          <cell r="F30" t="str">
            <v>FELDSPAR K200BL</v>
          </cell>
          <cell r="G30">
            <v>18</v>
          </cell>
          <cell r="H30">
            <v>30</v>
          </cell>
          <cell r="I30" t="str">
            <v>ขาว</v>
          </cell>
          <cell r="J30" t="str">
            <v>ใส</v>
          </cell>
          <cell r="L30">
            <v>74</v>
          </cell>
          <cell r="M30" t="str">
            <v>±</v>
          </cell>
          <cell r="N30">
            <v>5</v>
          </cell>
          <cell r="R30" t="str">
            <v>ไม่</v>
          </cell>
          <cell r="T30" t="str">
            <v>ไม่สวมถุงใน</v>
          </cell>
          <cell r="U30"/>
          <cell r="V30"/>
          <cell r="X30">
            <v>45994</v>
          </cell>
          <cell r="Z30" t="str">
            <v>500กระสอบแบนเต็มใบ</v>
          </cell>
          <cell r="AA30">
            <v>5000</v>
          </cell>
          <cell r="AB30">
            <v>0</v>
          </cell>
          <cell r="AC30">
            <v>0</v>
          </cell>
          <cell r="AD30">
            <v>0</v>
          </cell>
          <cell r="AG30"/>
          <cell r="AI30" t="str">
            <v>ห้ามเกิน-ขาดได้5%</v>
          </cell>
          <cell r="AJ30">
            <v>0</v>
          </cell>
          <cell r="AL30">
            <v>5000</v>
          </cell>
          <cell r="AM30"/>
          <cell r="AN30">
            <v>5250</v>
          </cell>
          <cell r="AO30" t="str">
            <v>WSWT1825800SM</v>
          </cell>
          <cell r="AQ30">
            <v>4400.55</v>
          </cell>
          <cell r="AR30">
            <v>0</v>
          </cell>
          <cell r="AS30">
            <v>4400.55</v>
          </cell>
          <cell r="AT30">
            <v>0</v>
          </cell>
          <cell r="AU30">
            <v>4400.55</v>
          </cell>
          <cell r="BZ30" t="str">
            <v>WRWT25800/WRWT25800</v>
          </cell>
          <cell r="CA30">
            <v>281.63520000000005</v>
          </cell>
          <cell r="DL30" t="str">
            <v>P6</v>
          </cell>
          <cell r="DM30">
            <v>4</v>
          </cell>
          <cell r="DN30">
            <v>45994</v>
          </cell>
          <cell r="DP30">
            <v>45989</v>
          </cell>
          <cell r="DQ30">
            <v>45990</v>
          </cell>
          <cell r="DR30">
            <v>45983</v>
          </cell>
          <cell r="DS30">
            <v>45991</v>
          </cell>
          <cell r="DT30">
            <v>45992</v>
          </cell>
          <cell r="DU30">
            <v>45993</v>
          </cell>
          <cell r="DW30"/>
          <cell r="DX30"/>
          <cell r="DY30"/>
          <cell r="DZ30"/>
          <cell r="EA30"/>
          <cell r="EB30"/>
          <cell r="EC30" t="str">
            <v>งานเคลือบ+พิมพ์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MK68-001335</v>
          </cell>
          <cell r="C31">
            <v>45965</v>
          </cell>
          <cell r="E31" t="str">
            <v>บจก.ซิเบลโก้(บางเลน)</v>
          </cell>
          <cell r="F31" t="str">
            <v>PORTARYTE</v>
          </cell>
          <cell r="G31">
            <v>18</v>
          </cell>
          <cell r="H31">
            <v>30</v>
          </cell>
          <cell r="I31" t="str">
            <v>ขาว</v>
          </cell>
          <cell r="J31" t="str">
            <v>ใส</v>
          </cell>
          <cell r="L31">
            <v>74</v>
          </cell>
          <cell r="M31" t="str">
            <v>±</v>
          </cell>
          <cell r="N31">
            <v>5</v>
          </cell>
          <cell r="R31" t="str">
            <v>ไม่</v>
          </cell>
          <cell r="T31" t="str">
            <v>ไม่สวมถุงใน</v>
          </cell>
          <cell r="U31"/>
          <cell r="V31"/>
          <cell r="X31">
            <v>46027</v>
          </cell>
          <cell r="Z31" t="str">
            <v>500กระสอบแบนเต็มใบ</v>
          </cell>
          <cell r="AA31">
            <v>5000</v>
          </cell>
          <cell r="AB31">
            <v>0</v>
          </cell>
          <cell r="AC31">
            <v>0</v>
          </cell>
          <cell r="AD31">
            <v>0</v>
          </cell>
          <cell r="AG31"/>
          <cell r="AI31" t="str">
            <v>ห้ามเกิน-ขาดได้5%</v>
          </cell>
          <cell r="AJ31">
            <v>0</v>
          </cell>
          <cell r="AL31">
            <v>5000</v>
          </cell>
          <cell r="AM31"/>
          <cell r="AN31">
            <v>5250</v>
          </cell>
          <cell r="AO31" t="str">
            <v>WSWT1825800SM</v>
          </cell>
          <cell r="AQ31">
            <v>4400.55</v>
          </cell>
          <cell r="AR31">
            <v>0</v>
          </cell>
          <cell r="AS31">
            <v>4400.55</v>
          </cell>
          <cell r="AT31">
            <v>0</v>
          </cell>
          <cell r="AU31">
            <v>4400.55</v>
          </cell>
          <cell r="BZ31" t="str">
            <v>WRWT25800/WRWT25800</v>
          </cell>
          <cell r="CA31">
            <v>281.63520000000005</v>
          </cell>
          <cell r="DL31" t="str">
            <v>P6</v>
          </cell>
          <cell r="DM31">
            <v>4</v>
          </cell>
          <cell r="DN31">
            <v>46027</v>
          </cell>
          <cell r="DP31">
            <v>46022</v>
          </cell>
          <cell r="DQ31">
            <v>46023</v>
          </cell>
          <cell r="DR31">
            <v>46016</v>
          </cell>
          <cell r="DS31">
            <v>46024</v>
          </cell>
          <cell r="DT31">
            <v>46025</v>
          </cell>
          <cell r="DU31">
            <v>46026</v>
          </cell>
          <cell r="DW31"/>
          <cell r="DX31"/>
          <cell r="DY31"/>
          <cell r="DZ31"/>
          <cell r="EA31"/>
          <cell r="EB31"/>
          <cell r="EC31" t="str">
            <v>งานเคลือบ+พิมพ์</v>
          </cell>
          <cell r="ED31" t="str">
            <v>รอART</v>
          </cell>
          <cell r="EG31"/>
          <cell r="EH31"/>
          <cell r="EI31"/>
        </row>
        <row r="32">
          <cell r="B32">
            <v>0</v>
          </cell>
          <cell r="C32"/>
          <cell r="E32">
            <v>0</v>
          </cell>
          <cell r="F32" t="str">
            <v xml:space="preserve"> </v>
          </cell>
          <cell r="G32">
            <v>18</v>
          </cell>
          <cell r="H32">
            <v>25</v>
          </cell>
          <cell r="I32" t="str">
            <v>ขาว</v>
          </cell>
          <cell r="J32"/>
          <cell r="L32">
            <v>50</v>
          </cell>
          <cell r="M32" t="str">
            <v>±</v>
          </cell>
          <cell r="N32">
            <v>5</v>
          </cell>
          <cell r="R32"/>
          <cell r="T32"/>
          <cell r="U32"/>
          <cell r="V32"/>
          <cell r="X32"/>
          <cell r="Z32"/>
          <cell r="AA32"/>
          <cell r="AB32"/>
          <cell r="AC32">
            <v>0</v>
          </cell>
          <cell r="AD32"/>
          <cell r="AG32"/>
          <cell r="AI32" t="str">
            <v>ระบุในSD</v>
          </cell>
          <cell r="AJ32"/>
          <cell r="AL32">
            <v>0</v>
          </cell>
          <cell r="AM32"/>
          <cell r="AN32">
            <v>0</v>
          </cell>
          <cell r="AO32" t="str">
            <v>WSWT1825800SM</v>
          </cell>
          <cell r="AQ32">
            <v>17602.2</v>
          </cell>
          <cell r="AR32">
            <v>501</v>
          </cell>
          <cell r="AS32">
            <v>17101.2</v>
          </cell>
          <cell r="AT32">
            <v>501</v>
          </cell>
          <cell r="AU32">
            <v>17101.2</v>
          </cell>
          <cell r="BZ32" t="str">
            <v>WRWT180800/WRWT25800</v>
          </cell>
          <cell r="CA32">
            <v>0</v>
          </cell>
          <cell r="DL32"/>
          <cell r="DM32" t="str">
            <v>Lead time</v>
          </cell>
          <cell r="DN32"/>
          <cell r="DP32"/>
          <cell r="DQ32"/>
          <cell r="DR32"/>
          <cell r="DS32"/>
          <cell r="DT32"/>
          <cell r="DU32"/>
          <cell r="DW32"/>
          <cell r="DX32"/>
          <cell r="DY32"/>
          <cell r="DZ32"/>
          <cell r="EA32"/>
          <cell r="EB32"/>
          <cell r="EC32"/>
          <cell r="ED32"/>
          <cell r="EG32"/>
          <cell r="EH32">
            <v>0</v>
          </cell>
          <cell r="EI32">
            <v>0</v>
          </cell>
        </row>
        <row r="33">
          <cell r="B33" t="str">
            <v>MK68-001269</v>
          </cell>
          <cell r="C33">
            <v>45952</v>
          </cell>
          <cell r="E33" t="str">
            <v>บจก.เพรซิเดนท์ฟลาวมิลล์</v>
          </cell>
          <cell r="F33" t="str">
            <v>ผึ้งชมพู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45980</v>
          </cell>
          <cell r="Z33" t="str">
            <v>500กระสอบ</v>
          </cell>
          <cell r="AA33">
            <v>40000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1574</v>
          </cell>
          <cell r="AL33">
            <v>38426</v>
          </cell>
          <cell r="AM33"/>
          <cell r="AN33">
            <v>40347.300000000003</v>
          </cell>
          <cell r="AO33" t="str">
            <v>WSWT1925800</v>
          </cell>
          <cell r="AQ33">
            <v>33819.10686</v>
          </cell>
          <cell r="AR33">
            <v>11221</v>
          </cell>
          <cell r="AS33">
            <v>22598.10686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1641.1247381884446</v>
          </cell>
          <cell r="DL33" t="str">
            <v>P7</v>
          </cell>
          <cell r="DM33">
            <v>2</v>
          </cell>
          <cell r="DN33">
            <v>45980</v>
          </cell>
          <cell r="DP33">
            <v>45975</v>
          </cell>
          <cell r="DQ33"/>
          <cell r="DR33">
            <v>45971</v>
          </cell>
          <cell r="DS33">
            <v>45978</v>
          </cell>
          <cell r="DT33">
            <v>45979</v>
          </cell>
          <cell r="DU33">
            <v>45979</v>
          </cell>
          <cell r="DW33"/>
          <cell r="DX33"/>
          <cell r="DY33"/>
          <cell r="DZ33"/>
          <cell r="EA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ประมาณการ</v>
          </cell>
          <cell r="C34" t="str">
            <v>ประมาณการ</v>
          </cell>
          <cell r="E34" t="str">
            <v>บจก.ไลม์มาสเตอร์</v>
          </cell>
          <cell r="F34" t="str">
            <v>LMC 25 kg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64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35</v>
          </cell>
          <cell r="V34">
            <v>40</v>
          </cell>
          <cell r="X34">
            <v>45991</v>
          </cell>
          <cell r="Z34" t="str">
            <v>500กระสอบแบน</v>
          </cell>
          <cell r="AA34">
            <v>20000</v>
          </cell>
          <cell r="AB34">
            <v>341.36903080895991</v>
          </cell>
          <cell r="AC34">
            <v>0</v>
          </cell>
          <cell r="AD34">
            <v>341.36903080895991</v>
          </cell>
          <cell r="AG34"/>
          <cell r="AI34"/>
          <cell r="AJ34">
            <v>233</v>
          </cell>
          <cell r="AL34">
            <v>19767</v>
          </cell>
          <cell r="AM34">
            <v>0</v>
          </cell>
          <cell r="AN34">
            <v>20755.350000000002</v>
          </cell>
          <cell r="AO34" t="str">
            <v>WSWT1925800</v>
          </cell>
          <cell r="AQ34">
            <v>18501.714330000003</v>
          </cell>
          <cell r="AR34">
            <v>0</v>
          </cell>
          <cell r="AS34">
            <v>18501.714330000003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1343.6356095653334</v>
          </cell>
          <cell r="DL34" t="str">
            <v>P9</v>
          </cell>
          <cell r="DM34">
            <v>3</v>
          </cell>
          <cell r="DN34">
            <v>45991</v>
          </cell>
          <cell r="DP34">
            <v>45986</v>
          </cell>
          <cell r="DQ34"/>
          <cell r="DR34">
            <v>45981</v>
          </cell>
          <cell r="DS34">
            <v>45988</v>
          </cell>
          <cell r="DT34">
            <v>45989</v>
          </cell>
          <cell r="DU34">
            <v>45989</v>
          </cell>
          <cell r="DW34">
            <v>45990</v>
          </cell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บจก.เอ็กเซลเล้นท์</v>
          </cell>
          <cell r="F35" t="str">
            <v>รอแบบ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45991</v>
          </cell>
          <cell r="Z35" t="str">
            <v>500กระสอบ</v>
          </cell>
          <cell r="AA35">
            <v>40000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40000</v>
          </cell>
          <cell r="AM35"/>
          <cell r="AN35">
            <v>42000</v>
          </cell>
          <cell r="AO35" t="str">
            <v>WSWT1925800</v>
          </cell>
          <cell r="AQ35">
            <v>35204.400000000001</v>
          </cell>
          <cell r="AR35">
            <v>0</v>
          </cell>
          <cell r="AS35">
            <v>35204.400000000001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2556.6217600000009</v>
          </cell>
          <cell r="DL35" t="str">
            <v>P7</v>
          </cell>
          <cell r="DM35">
            <v>2</v>
          </cell>
          <cell r="DN35">
            <v>45991</v>
          </cell>
          <cell r="DP35">
            <v>45986</v>
          </cell>
          <cell r="DQ35"/>
          <cell r="DR35">
            <v>45982</v>
          </cell>
          <cell r="DS35">
            <v>45989</v>
          </cell>
          <cell r="DT35">
            <v>45990</v>
          </cell>
          <cell r="DU35">
            <v>45990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>
            <v>0</v>
          </cell>
          <cell r="C36"/>
          <cell r="E36"/>
          <cell r="F36"/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/>
          <cell r="T36"/>
          <cell r="U36"/>
          <cell r="V36"/>
          <cell r="X36"/>
          <cell r="Z36"/>
          <cell r="AA36"/>
          <cell r="AB36">
            <v>0</v>
          </cell>
          <cell r="AC36">
            <v>0</v>
          </cell>
          <cell r="AD36"/>
          <cell r="AG36"/>
          <cell r="AI36" t="str">
            <v>ระบุในSD</v>
          </cell>
          <cell r="AJ36"/>
          <cell r="AL36">
            <v>0</v>
          </cell>
          <cell r="AM36"/>
          <cell r="AN36">
            <v>0</v>
          </cell>
          <cell r="AO36" t="str">
            <v>WSWT1925800</v>
          </cell>
          <cell r="AQ36">
            <v>87525.221190000011</v>
          </cell>
          <cell r="AR36">
            <v>11221</v>
          </cell>
          <cell r="AS36">
            <v>76304.221190000011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0</v>
          </cell>
          <cell r="DL36"/>
          <cell r="DM36" t="str">
            <v>Lead time</v>
          </cell>
          <cell r="DN36"/>
          <cell r="DP36"/>
          <cell r="DQ36"/>
          <cell r="DR36"/>
          <cell r="DS36"/>
          <cell r="DT36"/>
          <cell r="DU36"/>
          <cell r="DW36"/>
          <cell r="DX36"/>
          <cell r="DY36"/>
          <cell r="DZ36"/>
          <cell r="EA36"/>
          <cell r="EB36"/>
          <cell r="EC36"/>
          <cell r="ED36"/>
          <cell r="EG36"/>
          <cell r="EH36"/>
          <cell r="EI36">
            <v>0</v>
          </cell>
        </row>
        <row r="37">
          <cell r="B37" t="str">
            <v>ใบรับคำสั่งซื้อ</v>
          </cell>
          <cell r="C37"/>
          <cell r="E37" t="str">
            <v>บจก.เคอรี่ฟลาวมิลล์</v>
          </cell>
          <cell r="F37" t="str">
            <v>บลูทีมเหลือง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 t="str">
            <v>รอแจ้ง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5000</v>
          </cell>
          <cell r="AM37">
            <v>5400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 t="str">
            <v>รอแจ้ง</v>
          </cell>
          <cell r="DP37" t="e">
            <v>#VALUE!</v>
          </cell>
          <cell r="DQ37"/>
          <cell r="DR37" t="e">
            <v>#VALUE!</v>
          </cell>
          <cell r="DS37" t="e">
            <v>#VALUE!</v>
          </cell>
          <cell r="DT37" t="e">
            <v>#VALUE!</v>
          </cell>
          <cell r="DU37" t="e">
            <v>#VALUE!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MK68-001329</v>
          </cell>
          <cell r="C38">
            <v>45966</v>
          </cell>
          <cell r="E38" t="str">
            <v>บจก.เคอรี่ฟลาวมิลล์</v>
          </cell>
          <cell r="F38" t="str">
            <v>ปลาโลมาเทา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45974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PDR250362</v>
          </cell>
          <cell r="AJ38">
            <v>0</v>
          </cell>
          <cell r="AL38">
            <v>5000</v>
          </cell>
          <cell r="AM38">
            <v>5380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45974</v>
          </cell>
          <cell r="DP38">
            <v>45969</v>
          </cell>
          <cell r="DQ38"/>
          <cell r="DR38">
            <v>45965</v>
          </cell>
          <cell r="DS38">
            <v>45972</v>
          </cell>
          <cell r="DT38">
            <v>45973</v>
          </cell>
          <cell r="DU38">
            <v>45973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MK68-001329</v>
          </cell>
          <cell r="C39">
            <v>45966</v>
          </cell>
          <cell r="E39" t="str">
            <v>บจก.เคอรี่ฟลาวมิลล์</v>
          </cell>
          <cell r="F39" t="str">
            <v>ถุงเงิน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45974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PDR250362</v>
          </cell>
          <cell r="AJ39">
            <v>0</v>
          </cell>
          <cell r="AL39">
            <v>5000</v>
          </cell>
          <cell r="AM39">
            <v>5580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45974</v>
          </cell>
          <cell r="DP39">
            <v>45969</v>
          </cell>
          <cell r="DQ39"/>
          <cell r="DR39">
            <v>45965</v>
          </cell>
          <cell r="DS39">
            <v>45972</v>
          </cell>
          <cell r="DT39">
            <v>45973</v>
          </cell>
          <cell r="DU39">
            <v>45973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MK68-001329</v>
          </cell>
          <cell r="C40">
            <v>45966</v>
          </cell>
          <cell r="E40" t="str">
            <v>บจก.เคอรี่ฟลาวมิลล์</v>
          </cell>
          <cell r="F40" t="str">
            <v>โบว์น้ำเงิน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45974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PDR250362</v>
          </cell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4679.9500000000007</v>
          </cell>
          <cell r="AR40">
            <v>4679.9500000000007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45974</v>
          </cell>
          <cell r="DP40">
            <v>45969</v>
          </cell>
          <cell r="DQ40"/>
          <cell r="DR40">
            <v>45965</v>
          </cell>
          <cell r="DS40">
            <v>45972</v>
          </cell>
          <cell r="DT40">
            <v>45973</v>
          </cell>
          <cell r="DU40">
            <v>45973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MK68-001329</v>
          </cell>
          <cell r="C41">
            <v>45966</v>
          </cell>
          <cell r="E41" t="str">
            <v>บจก.เคอรี่ฟลาวมิลล์</v>
          </cell>
          <cell r="F41" t="str">
            <v>โบว์แดง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45974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PDR250362</v>
          </cell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4679.9500000000007</v>
          </cell>
          <cell r="AR41">
            <v>4679.9500000000007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45974</v>
          </cell>
          <cell r="DP41">
            <v>45969</v>
          </cell>
          <cell r="DQ41"/>
          <cell r="DR41">
            <v>45965</v>
          </cell>
          <cell r="DS41">
            <v>45972</v>
          </cell>
          <cell r="DT41">
            <v>45973</v>
          </cell>
          <cell r="DU41">
            <v>45973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MK68-001329</v>
          </cell>
          <cell r="C42">
            <v>45966</v>
          </cell>
          <cell r="E42" t="str">
            <v>บจก.เคอรี่ฟลาวมิลล์</v>
          </cell>
          <cell r="F42">
            <v>913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45974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PDR250362</v>
          </cell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4679.9500000000007</v>
          </cell>
          <cell r="AR42">
            <v>4679.9500000000007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45974</v>
          </cell>
          <cell r="DP42">
            <v>45969</v>
          </cell>
          <cell r="DQ42"/>
          <cell r="DR42">
            <v>45965</v>
          </cell>
          <cell r="DS42">
            <v>45972</v>
          </cell>
          <cell r="DT42">
            <v>45973</v>
          </cell>
          <cell r="DU42">
            <v>45973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MK68-001330</v>
          </cell>
          <cell r="C43">
            <v>45966</v>
          </cell>
          <cell r="E43" t="str">
            <v>บจก.เคอรี่ฟลาวมิลล์</v>
          </cell>
          <cell r="F43" t="str">
            <v>ถุงเขียว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45974</v>
          </cell>
          <cell r="Z43" t="str">
            <v>ห่ออัดเบลแบน500</v>
          </cell>
          <cell r="AA43">
            <v>10000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PDR250363</v>
          </cell>
          <cell r="AJ43">
            <v>0</v>
          </cell>
          <cell r="AL43">
            <v>10000</v>
          </cell>
          <cell r="AM43"/>
          <cell r="AN43">
            <v>10500</v>
          </cell>
          <cell r="AO43" t="str">
            <v>WSWT1921720</v>
          </cell>
          <cell r="AQ43">
            <v>9359.9000000000015</v>
          </cell>
          <cell r="AR43">
            <v>9359.9000000000015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45974</v>
          </cell>
          <cell r="DP43">
            <v>45969</v>
          </cell>
          <cell r="DQ43"/>
          <cell r="DR43">
            <v>45965</v>
          </cell>
          <cell r="DS43">
            <v>45972</v>
          </cell>
          <cell r="DT43">
            <v>45973</v>
          </cell>
          <cell r="DU43">
            <v>45973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MK68-001330</v>
          </cell>
          <cell r="C44">
            <v>45966</v>
          </cell>
          <cell r="E44" t="str">
            <v>บจก.เคอรี่ฟลาวมิลล์</v>
          </cell>
          <cell r="F44" t="str">
            <v>ถุงทองแซนวิช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45974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PDR250363</v>
          </cell>
          <cell r="AJ44">
            <v>0</v>
          </cell>
          <cell r="AL44">
            <v>10000</v>
          </cell>
          <cell r="AM44"/>
          <cell r="AN44">
            <v>10500</v>
          </cell>
          <cell r="AO44" t="str">
            <v>WSWT1921720</v>
          </cell>
          <cell r="AQ44">
            <v>9359.9000000000015</v>
          </cell>
          <cell r="AR44">
            <v>9359.9000000000015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45974</v>
          </cell>
          <cell r="DP44">
            <v>45969</v>
          </cell>
          <cell r="DQ44"/>
          <cell r="DR44">
            <v>45965</v>
          </cell>
          <cell r="DS44">
            <v>45972</v>
          </cell>
          <cell r="DT44">
            <v>45973</v>
          </cell>
          <cell r="DU44">
            <v>45973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MK68-001330</v>
          </cell>
          <cell r="C45">
            <v>45966</v>
          </cell>
          <cell r="E45" t="str">
            <v>บจก.เคอรี่ฟลาวมิลล์</v>
          </cell>
          <cell r="F45" t="str">
            <v xml:space="preserve">ปลาโลมาแดง 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45974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PDR250363</v>
          </cell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4679.9500000000007</v>
          </cell>
          <cell r="AR45">
            <v>4679.9500000000007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45974</v>
          </cell>
          <cell r="DP45">
            <v>45969</v>
          </cell>
          <cell r="DQ45"/>
          <cell r="DR45">
            <v>45965</v>
          </cell>
          <cell r="DS45">
            <v>45972</v>
          </cell>
          <cell r="DT45">
            <v>45973</v>
          </cell>
          <cell r="DU45">
            <v>45973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MK68-001329</v>
          </cell>
          <cell r="C46">
            <v>45966</v>
          </cell>
          <cell r="E46" t="str">
            <v>บจก.เคอรี่ฟลาวมิลล์</v>
          </cell>
          <cell r="F46" t="str">
            <v>เคเอ็ม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45976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PDR250364</v>
          </cell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4679.9500000000007</v>
          </cell>
          <cell r="AR46">
            <v>4679.9500000000007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45976</v>
          </cell>
          <cell r="DP46">
            <v>45971</v>
          </cell>
          <cell r="DQ46"/>
          <cell r="DR46">
            <v>45967</v>
          </cell>
          <cell r="DS46">
            <v>45974</v>
          </cell>
          <cell r="DT46">
            <v>45975</v>
          </cell>
          <cell r="DU46">
            <v>45975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MK68-001329</v>
          </cell>
          <cell r="C47">
            <v>45966</v>
          </cell>
          <cell r="E47" t="str">
            <v>บจก.เคอรี่ฟลาวมิลล์</v>
          </cell>
          <cell r="F47" t="str">
            <v>HARD FLOUR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45976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PDR250364</v>
          </cell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4679.9500000000007</v>
          </cell>
          <cell r="AR47">
            <v>3190</v>
          </cell>
          <cell r="AS47">
            <v>1489.9500000000007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112.22965600000005</v>
          </cell>
          <cell r="DL47" t="str">
            <v>P7</v>
          </cell>
          <cell r="DM47">
            <v>2</v>
          </cell>
          <cell r="DN47">
            <v>45976</v>
          </cell>
          <cell r="DP47">
            <v>45971</v>
          </cell>
          <cell r="DQ47"/>
          <cell r="DR47">
            <v>45967</v>
          </cell>
          <cell r="DS47">
            <v>45974</v>
          </cell>
          <cell r="DT47">
            <v>45975</v>
          </cell>
          <cell r="DU47">
            <v>45975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MK68-001329</v>
          </cell>
          <cell r="C48">
            <v>45966</v>
          </cell>
          <cell r="E48" t="str">
            <v>บจก.เคอรี่ฟลาวมิลล์</v>
          </cell>
          <cell r="F48" t="str">
            <v>หีบเพลงฟ้า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45976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PDR250364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0</v>
          </cell>
          <cell r="AS48">
            <v>4679.9500000000007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352.51463377777782</v>
          </cell>
          <cell r="DL48" t="str">
            <v>P7</v>
          </cell>
          <cell r="DM48">
            <v>2</v>
          </cell>
          <cell r="DN48">
            <v>45976</v>
          </cell>
          <cell r="DP48">
            <v>45971</v>
          </cell>
          <cell r="DQ48"/>
          <cell r="DR48">
            <v>45967</v>
          </cell>
          <cell r="DS48">
            <v>45974</v>
          </cell>
          <cell r="DT48">
            <v>45975</v>
          </cell>
          <cell r="DU48">
            <v>45975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MK68-001329</v>
          </cell>
          <cell r="C49">
            <v>45966</v>
          </cell>
          <cell r="E49" t="str">
            <v>บจก.เคอรี่ฟลาวมิลล์</v>
          </cell>
          <cell r="F49" t="str">
            <v>แต้มแดง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45976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PDR250364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0</v>
          </cell>
          <cell r="AS49">
            <v>4679.9500000000007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352.51463377777782</v>
          </cell>
          <cell r="DL49" t="str">
            <v>P7</v>
          </cell>
          <cell r="DM49">
            <v>2</v>
          </cell>
          <cell r="DN49">
            <v>45976</v>
          </cell>
          <cell r="DP49">
            <v>45971</v>
          </cell>
          <cell r="DQ49"/>
          <cell r="DR49">
            <v>45967</v>
          </cell>
          <cell r="DS49">
            <v>45974</v>
          </cell>
          <cell r="DT49">
            <v>45975</v>
          </cell>
          <cell r="DU49">
            <v>45975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MK68-001331</v>
          </cell>
          <cell r="C50">
            <v>45966</v>
          </cell>
          <cell r="E50" t="str">
            <v>บจก.เคอรี่ฟลาวมิลล์</v>
          </cell>
          <cell r="F50" t="str">
            <v>ไม่พิมพ์</v>
          </cell>
          <cell r="G50">
            <v>19</v>
          </cell>
          <cell r="H50">
            <v>36</v>
          </cell>
          <cell r="I50" t="str">
            <v>ขาว</v>
          </cell>
          <cell r="J50"/>
          <cell r="L50">
            <v>75</v>
          </cell>
          <cell r="M50" t="str">
            <v>+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45976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PDR250364</v>
          </cell>
          <cell r="AJ50">
            <v>0</v>
          </cell>
          <cell r="AL50">
            <v>5000</v>
          </cell>
          <cell r="AM50"/>
          <cell r="AN50">
            <v>0</v>
          </cell>
          <cell r="AO50" t="str">
            <v>WSWT1921720</v>
          </cell>
          <cell r="AQ50">
            <v>5238.75</v>
          </cell>
          <cell r="AR50">
            <v>0</v>
          </cell>
          <cell r="AS50">
            <v>5238.75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394.60593333333333</v>
          </cell>
          <cell r="DL50" t="str">
            <v>P7</v>
          </cell>
          <cell r="DM50">
            <v>2</v>
          </cell>
          <cell r="DN50">
            <v>45976</v>
          </cell>
          <cell r="DP50">
            <v>45971</v>
          </cell>
          <cell r="DQ50"/>
          <cell r="DR50">
            <v>45967</v>
          </cell>
          <cell r="DS50">
            <v>45974</v>
          </cell>
          <cell r="DT50">
            <v>45975</v>
          </cell>
          <cell r="DU50">
            <v>45975</v>
          </cell>
          <cell r="DW50"/>
          <cell r="DX50"/>
          <cell r="DY50"/>
          <cell r="DZ50"/>
          <cell r="EA50"/>
          <cell r="EB50"/>
          <cell r="EC50" t="str">
            <v>ตัด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MK68-001330</v>
          </cell>
          <cell r="C51">
            <v>45966</v>
          </cell>
          <cell r="E51" t="str">
            <v>บจก.เคอรี่ฟลาวมิลล์</v>
          </cell>
          <cell r="F51" t="str">
            <v>ปลาโลมาแดง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45976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PDR250365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0</v>
          </cell>
          <cell r="AS51">
            <v>4679.9500000000007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352.51463377777782</v>
          </cell>
          <cell r="DL51" t="str">
            <v>P7</v>
          </cell>
          <cell r="DM51">
            <v>2</v>
          </cell>
          <cell r="DN51">
            <v>45976</v>
          </cell>
          <cell r="DP51">
            <v>45971</v>
          </cell>
          <cell r="DQ51"/>
          <cell r="DR51">
            <v>45967</v>
          </cell>
          <cell r="DS51">
            <v>45974</v>
          </cell>
          <cell r="DT51">
            <v>45975</v>
          </cell>
          <cell r="DU51">
            <v>45975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MK68-001330</v>
          </cell>
          <cell r="C52">
            <v>45966</v>
          </cell>
          <cell r="E52" t="str">
            <v>บจก.เคอรี่ฟลาวมิลล์</v>
          </cell>
          <cell r="F52" t="str">
            <v>ดอกไม้เหลือง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45976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PDR250365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0</v>
          </cell>
          <cell r="AS52">
            <v>4679.9500000000007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352.51463377777782</v>
          </cell>
          <cell r="DL52" t="str">
            <v>P7</v>
          </cell>
          <cell r="DM52">
            <v>2</v>
          </cell>
          <cell r="DN52">
            <v>45976</v>
          </cell>
          <cell r="DP52">
            <v>45971</v>
          </cell>
          <cell r="DQ52"/>
          <cell r="DR52">
            <v>45967</v>
          </cell>
          <cell r="DS52">
            <v>45974</v>
          </cell>
          <cell r="DT52">
            <v>45975</v>
          </cell>
          <cell r="DU52">
            <v>45975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MK68-001330</v>
          </cell>
          <cell r="C53">
            <v>45966</v>
          </cell>
          <cell r="E53" t="str">
            <v>บจก.เคอรี่ฟลาวมิลล์</v>
          </cell>
          <cell r="F53" t="str">
            <v>BS(แต้มฟ้า)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45976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PDR250365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0</v>
          </cell>
          <cell r="AS53">
            <v>4679.9500000000007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352.51463377777782</v>
          </cell>
          <cell r="DL53" t="str">
            <v>P7</v>
          </cell>
          <cell r="DM53">
            <v>2</v>
          </cell>
          <cell r="DN53">
            <v>45976</v>
          </cell>
          <cell r="DP53">
            <v>45971</v>
          </cell>
          <cell r="DQ53"/>
          <cell r="DR53">
            <v>45967</v>
          </cell>
          <cell r="DS53">
            <v>45974</v>
          </cell>
          <cell r="DT53">
            <v>45975</v>
          </cell>
          <cell r="DU53">
            <v>45975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MK68-001330</v>
          </cell>
          <cell r="C54">
            <v>45966</v>
          </cell>
          <cell r="E54" t="str">
            <v>บจก.เคอรี่ฟลาวมิลล์</v>
          </cell>
          <cell r="F54" t="str">
            <v>หีบเพลงเหลือง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45976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PDR250365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0</v>
          </cell>
          <cell r="AS54">
            <v>4679.9500000000007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352.51463377777782</v>
          </cell>
          <cell r="DL54" t="str">
            <v>P7</v>
          </cell>
          <cell r="DM54">
            <v>2</v>
          </cell>
          <cell r="DN54">
            <v>45976</v>
          </cell>
          <cell r="DP54">
            <v>45971</v>
          </cell>
          <cell r="DQ54"/>
          <cell r="DR54">
            <v>45967</v>
          </cell>
          <cell r="DS54">
            <v>45974</v>
          </cell>
          <cell r="DT54">
            <v>45975</v>
          </cell>
          <cell r="DU54">
            <v>45975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MK68-001330</v>
          </cell>
          <cell r="C55">
            <v>45966</v>
          </cell>
          <cell r="E55" t="str">
            <v>บจก.เคอรี่ฟลาวมิลล์</v>
          </cell>
          <cell r="F55" t="str">
            <v>WHOLE WHEAT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45976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PDR250365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0</v>
          </cell>
          <cell r="AS55">
            <v>4679.9500000000007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352.51463377777782</v>
          </cell>
          <cell r="DL55" t="str">
            <v>P7</v>
          </cell>
          <cell r="DM55">
            <v>2</v>
          </cell>
          <cell r="DN55">
            <v>45976</v>
          </cell>
          <cell r="DP55">
            <v>45971</v>
          </cell>
          <cell r="DQ55"/>
          <cell r="DR55">
            <v>45967</v>
          </cell>
          <cell r="DS55">
            <v>45974</v>
          </cell>
          <cell r="DT55">
            <v>45975</v>
          </cell>
          <cell r="DU55">
            <v>45975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ประมาณการ</v>
          </cell>
          <cell r="C56" t="str">
            <v>ประมาณการ</v>
          </cell>
          <cell r="E56" t="str">
            <v>บจก.เคอรี่ฟลาวมิลล์</v>
          </cell>
          <cell r="F56" t="str">
            <v>รอแบบ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45991</v>
          </cell>
          <cell r="Z56" t="str">
            <v>ห่ออัดเบลแบน500</v>
          </cell>
          <cell r="AA56">
            <v>125000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125000</v>
          </cell>
          <cell r="AM56"/>
          <cell r="AN56">
            <v>131250</v>
          </cell>
          <cell r="AO56" t="str">
            <v>WSWT1921720</v>
          </cell>
          <cell r="AQ56">
            <v>116998.75000000001</v>
          </cell>
          <cell r="AR56">
            <v>0</v>
          </cell>
          <cell r="AS56">
            <v>116998.75000000001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8812.8658444444463</v>
          </cell>
          <cell r="DL56" t="str">
            <v>P7</v>
          </cell>
          <cell r="DM56">
            <v>2</v>
          </cell>
          <cell r="DN56">
            <v>45991</v>
          </cell>
          <cell r="DP56">
            <v>45986</v>
          </cell>
          <cell r="DQ56"/>
          <cell r="DR56">
            <v>45982</v>
          </cell>
          <cell r="DS56">
            <v>45989</v>
          </cell>
          <cell r="DT56">
            <v>45990</v>
          </cell>
          <cell r="DU56">
            <v>45990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>
            <v>0</v>
          </cell>
          <cell r="C57"/>
          <cell r="E57"/>
          <cell r="F57"/>
          <cell r="G57">
            <v>19</v>
          </cell>
          <cell r="H57">
            <v>30</v>
          </cell>
          <cell r="I57"/>
          <cell r="J57"/>
          <cell r="L57">
            <v>63</v>
          </cell>
          <cell r="M57" t="str">
            <v>+</v>
          </cell>
          <cell r="N57">
            <v>5</v>
          </cell>
          <cell r="R57"/>
          <cell r="T57"/>
          <cell r="U57"/>
          <cell r="V57"/>
          <cell r="X57"/>
          <cell r="Z57"/>
          <cell r="AA57">
            <v>0</v>
          </cell>
          <cell r="AB57"/>
          <cell r="AC57">
            <v>0</v>
          </cell>
          <cell r="AD57"/>
          <cell r="AG57"/>
          <cell r="AI57" t="str">
            <v>ระบุในSD</v>
          </cell>
          <cell r="AJ57">
            <v>0</v>
          </cell>
          <cell r="AL57">
            <v>0</v>
          </cell>
          <cell r="AM57"/>
          <cell r="AN57">
            <v>0</v>
          </cell>
          <cell r="AO57" t="str">
            <v>WSWT1921720</v>
          </cell>
          <cell r="AQ57">
            <v>201796.65</v>
          </cell>
          <cell r="AR57">
            <v>45309.55</v>
          </cell>
          <cell r="AS57">
            <v>156487.10000000003</v>
          </cell>
          <cell r="AT57">
            <v>0</v>
          </cell>
          <cell r="AU57">
            <v>0</v>
          </cell>
          <cell r="BZ57" t="str">
            <v>WRWT190720/WRWT25800</v>
          </cell>
          <cell r="CA57">
            <v>0</v>
          </cell>
          <cell r="DL57"/>
          <cell r="DM57" t="str">
            <v>Lead time</v>
          </cell>
          <cell r="DN57"/>
          <cell r="DP57"/>
          <cell r="DQ57"/>
          <cell r="DR57"/>
          <cell r="DS57"/>
          <cell r="DT57"/>
          <cell r="DU57"/>
          <cell r="DW57"/>
          <cell r="DX57"/>
          <cell r="DY57"/>
          <cell r="DZ57"/>
          <cell r="EA57"/>
          <cell r="EB57"/>
          <cell r="EC57"/>
          <cell r="ED57"/>
          <cell r="EG57"/>
          <cell r="EH57">
            <v>0</v>
          </cell>
          <cell r="EI57">
            <v>0</v>
          </cell>
        </row>
        <row r="58">
          <cell r="B58" t="str">
            <v>MK68-001338</v>
          </cell>
          <cell r="C58">
            <v>45967</v>
          </cell>
          <cell r="E58" t="str">
            <v>บจก.เอเชี่ยนเคมิคัล</v>
          </cell>
          <cell r="F58" t="str">
            <v>A.C.C.ภาษาอังกฤษ 8-118</v>
          </cell>
          <cell r="G58">
            <v>19</v>
          </cell>
          <cell r="H58">
            <v>26</v>
          </cell>
          <cell r="I58" t="str">
            <v>ขาว</v>
          </cell>
          <cell r="J58" t="str">
            <v>ด้าน</v>
          </cell>
          <cell r="L58">
            <v>70</v>
          </cell>
          <cell r="M58" t="str">
            <v>±</v>
          </cell>
          <cell r="N58">
            <v>5</v>
          </cell>
          <cell r="R58" t="str">
            <v>ไม่</v>
          </cell>
          <cell r="T58">
            <v>20</v>
          </cell>
          <cell r="U58">
            <v>28</v>
          </cell>
          <cell r="V58">
            <v>50</v>
          </cell>
          <cell r="X58">
            <v>45978</v>
          </cell>
          <cell r="Z58" t="str">
            <v>มัด100</v>
          </cell>
          <cell r="AA58">
            <v>10000</v>
          </cell>
          <cell r="AB58">
            <v>172.69642879999998</v>
          </cell>
          <cell r="AC58">
            <v>0</v>
          </cell>
          <cell r="AD58">
            <v>172.69642879999998</v>
          </cell>
          <cell r="AG58" t="str">
            <v>เย็น17/11</v>
          </cell>
          <cell r="AI58"/>
          <cell r="AJ58">
            <v>0</v>
          </cell>
          <cell r="AL58">
            <v>10000</v>
          </cell>
          <cell r="AM58"/>
          <cell r="AN58">
            <v>10500</v>
          </cell>
          <cell r="AO58" t="str">
            <v>WSWT1925800SM</v>
          </cell>
          <cell r="AQ58">
            <v>7683.5000000000009</v>
          </cell>
          <cell r="AR58">
            <v>7683.5000000000009</v>
          </cell>
          <cell r="AS58">
            <v>0</v>
          </cell>
          <cell r="AT58">
            <v>2971</v>
          </cell>
          <cell r="AU58">
            <v>4712.5000000000009</v>
          </cell>
          <cell r="BZ58" t="str">
            <v>WRWT25800/WRWT25800</v>
          </cell>
          <cell r="CA58">
            <v>0</v>
          </cell>
          <cell r="DL58" t="str">
            <v>P8</v>
          </cell>
          <cell r="DM58">
            <v>4</v>
          </cell>
          <cell r="DN58">
            <v>45978</v>
          </cell>
          <cell r="DP58">
            <v>45973</v>
          </cell>
          <cell r="DQ58">
            <v>45974</v>
          </cell>
          <cell r="DR58">
            <v>45968</v>
          </cell>
          <cell r="DS58">
            <v>45975</v>
          </cell>
          <cell r="DT58">
            <v>45976</v>
          </cell>
          <cell r="DU58">
            <v>45976</v>
          </cell>
          <cell r="DW58">
            <v>45977</v>
          </cell>
          <cell r="DX58"/>
          <cell r="DY58"/>
          <cell r="DZ58"/>
          <cell r="EA58"/>
          <cell r="EB58"/>
          <cell r="EC58" t="str">
            <v>งานเคลือบ+พิมพ์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MK68-001338</v>
          </cell>
          <cell r="C59">
            <v>45967</v>
          </cell>
          <cell r="E59" t="str">
            <v>บจก.เอเชี่ยนเคมิคัล</v>
          </cell>
          <cell r="F59" t="str">
            <v xml:space="preserve">A.C.C.ภาษาอังกฤษ </v>
          </cell>
          <cell r="G59">
            <v>19</v>
          </cell>
          <cell r="H59">
            <v>26</v>
          </cell>
          <cell r="I59" t="str">
            <v>ขาว</v>
          </cell>
          <cell r="J59" t="str">
            <v>ด้าน</v>
          </cell>
          <cell r="L59">
            <v>70</v>
          </cell>
          <cell r="M59" t="str">
            <v>±</v>
          </cell>
          <cell r="N59">
            <v>5</v>
          </cell>
          <cell r="R59" t="str">
            <v>ไม่</v>
          </cell>
          <cell r="T59">
            <v>20</v>
          </cell>
          <cell r="U59">
            <v>28</v>
          </cell>
          <cell r="V59">
            <v>50</v>
          </cell>
          <cell r="X59">
            <v>45978</v>
          </cell>
          <cell r="Z59" t="str">
            <v>มัด100</v>
          </cell>
          <cell r="AA59">
            <v>10000</v>
          </cell>
          <cell r="AB59">
            <v>172.69642879999998</v>
          </cell>
          <cell r="AC59">
            <v>0</v>
          </cell>
          <cell r="AD59">
            <v>172.69642879999998</v>
          </cell>
          <cell r="AG59" t="str">
            <v>เย็น17/11</v>
          </cell>
          <cell r="AI59" t="str">
            <v>8-111-131</v>
          </cell>
          <cell r="AJ59">
            <v>0</v>
          </cell>
          <cell r="AL59">
            <v>10000</v>
          </cell>
          <cell r="AM59"/>
          <cell r="AN59">
            <v>10500</v>
          </cell>
          <cell r="AO59" t="str">
            <v>WSWT1925800SM</v>
          </cell>
          <cell r="AQ59">
            <v>7683.5000000000009</v>
          </cell>
          <cell r="AR59">
            <v>7349</v>
          </cell>
          <cell r="AS59">
            <v>334.50000000000091</v>
          </cell>
          <cell r="AT59">
            <v>0</v>
          </cell>
          <cell r="AU59">
            <v>7683.5000000000009</v>
          </cell>
          <cell r="BZ59" t="str">
            <v>WRWT25800/WRWT25800</v>
          </cell>
          <cell r="CA59">
            <v>22.597333333333406</v>
          </cell>
          <cell r="DL59" t="str">
            <v>P8</v>
          </cell>
          <cell r="DM59">
            <v>4</v>
          </cell>
          <cell r="DN59">
            <v>45978</v>
          </cell>
          <cell r="DP59">
            <v>45973</v>
          </cell>
          <cell r="DQ59">
            <v>45974</v>
          </cell>
          <cell r="DR59">
            <v>45968</v>
          </cell>
          <cell r="DS59">
            <v>45975</v>
          </cell>
          <cell r="DT59">
            <v>45976</v>
          </cell>
          <cell r="DU59">
            <v>45976</v>
          </cell>
          <cell r="DW59">
            <v>45977</v>
          </cell>
          <cell r="DX59"/>
          <cell r="DY59"/>
          <cell r="DZ59"/>
          <cell r="EA59"/>
          <cell r="EB59"/>
          <cell r="EC59" t="str">
            <v>งานเคลือบ+พิมพ์</v>
          </cell>
          <cell r="ED59" t="str">
            <v xml:space="preserve"> /</v>
          </cell>
          <cell r="EG59"/>
          <cell r="EH59"/>
          <cell r="EI59"/>
        </row>
        <row r="60">
          <cell r="B60">
            <v>0</v>
          </cell>
          <cell r="C60"/>
          <cell r="E60"/>
          <cell r="F60"/>
          <cell r="G60">
            <v>19</v>
          </cell>
          <cell r="H60">
            <v>30</v>
          </cell>
          <cell r="I60"/>
          <cell r="J60"/>
          <cell r="L60">
            <v>56</v>
          </cell>
          <cell r="M60" t="str">
            <v>±</v>
          </cell>
          <cell r="N60">
            <v>5</v>
          </cell>
          <cell r="R60"/>
          <cell r="T60"/>
          <cell r="U60"/>
          <cell r="V60"/>
          <cell r="X60"/>
          <cell r="Z60"/>
          <cell r="AA60">
            <v>0</v>
          </cell>
          <cell r="AB60"/>
          <cell r="AC60">
            <v>0</v>
          </cell>
          <cell r="AD60"/>
          <cell r="AG60"/>
          <cell r="AI60" t="str">
            <v>ระบุในSD</v>
          </cell>
          <cell r="AJ60" t="str">
            <v xml:space="preserve"> </v>
          </cell>
          <cell r="AL60">
            <v>0</v>
          </cell>
          <cell r="AM60"/>
          <cell r="AN60">
            <v>0</v>
          </cell>
          <cell r="AO60" t="str">
            <v>WSWT1925800SM</v>
          </cell>
          <cell r="AQ60">
            <v>15367.000000000002</v>
          </cell>
          <cell r="AR60">
            <v>15032.5</v>
          </cell>
          <cell r="AS60">
            <v>334.50000000000091</v>
          </cell>
          <cell r="AT60">
            <v>2971</v>
          </cell>
          <cell r="AU60">
            <v>12396.000000000002</v>
          </cell>
          <cell r="BZ60" t="str">
            <v>WRWT190800/WRWT25800</v>
          </cell>
          <cell r="CA60">
            <v>0</v>
          </cell>
          <cell r="DL60"/>
          <cell r="DM60" t="str">
            <v>Lead time</v>
          </cell>
          <cell r="DN60"/>
          <cell r="DP60"/>
          <cell r="DQ60"/>
          <cell r="DR60"/>
          <cell r="DS60"/>
          <cell r="DT60"/>
          <cell r="DU60"/>
          <cell r="DW60"/>
          <cell r="DX60"/>
          <cell r="DY60"/>
          <cell r="DZ60"/>
          <cell r="EA60"/>
          <cell r="EB60"/>
          <cell r="EC60"/>
          <cell r="ED60"/>
          <cell r="EG60"/>
          <cell r="EH60">
            <v>0</v>
          </cell>
          <cell r="EI60">
            <v>0</v>
          </cell>
        </row>
        <row r="61">
          <cell r="B61" t="str">
            <v>MK68-001080</v>
          </cell>
          <cell r="C61">
            <v>45905</v>
          </cell>
          <cell r="E61" t="str">
            <v>บจก.อินเทคค์ โกลบอล</v>
          </cell>
          <cell r="F61" t="str">
            <v>เพอเฟคค์104 โกลด์</v>
          </cell>
          <cell r="G61">
            <v>19</v>
          </cell>
          <cell r="H61">
            <v>34</v>
          </cell>
          <cell r="I61" t="str">
            <v>ขาว</v>
          </cell>
          <cell r="J61" t="str">
            <v>ด้าน</v>
          </cell>
          <cell r="L61">
            <v>100</v>
          </cell>
          <cell r="M61" t="str">
            <v>±</v>
          </cell>
          <cell r="N61">
            <v>5</v>
          </cell>
          <cell r="R61" t="str">
            <v>จับจีบ4"</v>
          </cell>
          <cell r="T61" t="str">
            <v>ไม่สวมถุงใน</v>
          </cell>
          <cell r="U61"/>
          <cell r="V61"/>
          <cell r="X61" t="str">
            <v>รอแจ้ง</v>
          </cell>
          <cell r="Z61" t="str">
            <v>มัด80 ใช้สายรัด</v>
          </cell>
          <cell r="AA61">
            <v>109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109</v>
          </cell>
          <cell r="AM61">
            <v>6124</v>
          </cell>
          <cell r="AN61">
            <v>0</v>
          </cell>
          <cell r="AO61" t="str">
            <v>WSWT19251000SM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BZ61" t="str">
            <v>WRWT251000/WRWT251000</v>
          </cell>
          <cell r="CA61">
            <v>0</v>
          </cell>
          <cell r="DL61" t="str">
            <v>P6</v>
          </cell>
          <cell r="DM61">
            <v>4</v>
          </cell>
          <cell r="DN61" t="str">
            <v>รอแจ้ง</v>
          </cell>
          <cell r="DP61" t="e">
            <v>#VALUE!</v>
          </cell>
          <cell r="DQ61" t="e">
            <v>#VALUE!</v>
          </cell>
          <cell r="DR61" t="e">
            <v>#VALUE!</v>
          </cell>
          <cell r="DS61" t="e">
            <v>#VALUE!</v>
          </cell>
          <cell r="DT61" t="e">
            <v>#VALUE!</v>
          </cell>
          <cell r="DU61" t="e">
            <v>#VALUE!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 t="str">
            <v xml:space="preserve"> /</v>
          </cell>
          <cell r="EG61"/>
          <cell r="EH61"/>
          <cell r="EI61"/>
        </row>
        <row r="62">
          <cell r="B62">
            <v>0</v>
          </cell>
          <cell r="C62"/>
          <cell r="E62"/>
          <cell r="F62"/>
          <cell r="G62">
            <v>19</v>
          </cell>
          <cell r="H62">
            <v>34</v>
          </cell>
          <cell r="I62" t="str">
            <v>ขาว</v>
          </cell>
          <cell r="J62"/>
          <cell r="L62">
            <v>80</v>
          </cell>
          <cell r="M62" t="str">
            <v>±</v>
          </cell>
          <cell r="N62">
            <v>5</v>
          </cell>
          <cell r="R62"/>
          <cell r="T62"/>
          <cell r="U62"/>
          <cell r="V62"/>
          <cell r="X62"/>
          <cell r="Z62"/>
          <cell r="AA62"/>
          <cell r="AB62">
            <v>0</v>
          </cell>
          <cell r="AC62">
            <v>0</v>
          </cell>
          <cell r="AD62"/>
          <cell r="AG62"/>
          <cell r="AI62" t="str">
            <v>ระบุในSD</v>
          </cell>
          <cell r="AJ62"/>
          <cell r="AL62">
            <v>0</v>
          </cell>
          <cell r="AM62"/>
          <cell r="AN62">
            <v>0</v>
          </cell>
          <cell r="AO62" t="str">
            <v>WSWT19251000SM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WRWT251000/WRYL251000</v>
          </cell>
          <cell r="CA62">
            <v>0</v>
          </cell>
          <cell r="DL62"/>
          <cell r="DM62" t="str">
            <v>Lead time</v>
          </cell>
          <cell r="DN62"/>
          <cell r="DP62"/>
          <cell r="DQ62"/>
          <cell r="DR62"/>
          <cell r="DS62"/>
          <cell r="DT62"/>
          <cell r="DU62"/>
          <cell r="DW62"/>
          <cell r="DX62"/>
          <cell r="DY62"/>
          <cell r="DZ62"/>
          <cell r="EA62"/>
          <cell r="EB62"/>
          <cell r="EC62"/>
          <cell r="ED62"/>
          <cell r="EG62"/>
          <cell r="EH62"/>
          <cell r="EI62">
            <v>0</v>
          </cell>
        </row>
        <row r="63">
          <cell r="B63">
            <v>0</v>
          </cell>
          <cell r="C63"/>
          <cell r="E63"/>
          <cell r="F63"/>
          <cell r="G63">
            <v>20</v>
          </cell>
          <cell r="H63">
            <v>37</v>
          </cell>
          <cell r="I63" t="str">
            <v>ขาว</v>
          </cell>
          <cell r="J63"/>
          <cell r="L63">
            <v>65</v>
          </cell>
          <cell r="M63" t="str">
            <v>±</v>
          </cell>
          <cell r="N63">
            <v>5</v>
          </cell>
          <cell r="R63"/>
          <cell r="T63"/>
          <cell r="U63"/>
          <cell r="V63"/>
          <cell r="X63"/>
          <cell r="Z63"/>
          <cell r="AA63"/>
          <cell r="AB63">
            <v>0</v>
          </cell>
          <cell r="AC63">
            <v>0</v>
          </cell>
          <cell r="AD63"/>
          <cell r="AG63"/>
          <cell r="AI63" t="str">
            <v>ระบุในSD</v>
          </cell>
          <cell r="AJ63"/>
          <cell r="AL63">
            <v>0</v>
          </cell>
          <cell r="AM63"/>
          <cell r="AN63">
            <v>0</v>
          </cell>
          <cell r="AO63" t="str">
            <v>WSWT2025650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BZ63" t="str">
            <v>WRWT25650/WRWT25650</v>
          </cell>
          <cell r="CA63">
            <v>0</v>
          </cell>
          <cell r="DL63"/>
          <cell r="DM63" t="str">
            <v>Lead time</v>
          </cell>
          <cell r="DN63"/>
          <cell r="DP63"/>
          <cell r="DQ63"/>
          <cell r="DR63"/>
          <cell r="DS63"/>
          <cell r="DT63"/>
          <cell r="DU63"/>
          <cell r="DW63"/>
          <cell r="DX63"/>
          <cell r="DY63"/>
          <cell r="DZ63"/>
          <cell r="EA63"/>
          <cell r="EB63"/>
          <cell r="EC63"/>
          <cell r="ED63"/>
          <cell r="EG63"/>
          <cell r="EH63"/>
          <cell r="EI63">
            <v>0</v>
          </cell>
        </row>
        <row r="64">
          <cell r="B64">
            <v>0</v>
          </cell>
          <cell r="C64"/>
          <cell r="E64"/>
          <cell r="F64"/>
          <cell r="G64">
            <v>20</v>
          </cell>
          <cell r="H64">
            <v>37</v>
          </cell>
          <cell r="I64" t="str">
            <v>ขาว</v>
          </cell>
          <cell r="J64"/>
          <cell r="L64">
            <v>70</v>
          </cell>
          <cell r="M64" t="str">
            <v>±</v>
          </cell>
          <cell r="N64">
            <v>5</v>
          </cell>
          <cell r="R64"/>
          <cell r="T64"/>
          <cell r="U64"/>
          <cell r="V64"/>
          <cell r="X64"/>
          <cell r="Z64"/>
          <cell r="AA64"/>
          <cell r="AB64">
            <v>0</v>
          </cell>
          <cell r="AC64">
            <v>0</v>
          </cell>
          <cell r="AD64"/>
          <cell r="AG64"/>
          <cell r="AI64" t="str">
            <v>ระบุในSD</v>
          </cell>
          <cell r="AJ64"/>
          <cell r="AL64">
            <v>0</v>
          </cell>
          <cell r="AM64"/>
          <cell r="AN64">
            <v>0</v>
          </cell>
          <cell r="AO64" t="str">
            <v>WSWT2025700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BZ64" t="str">
            <v>WRWT25800/WRWT25650</v>
          </cell>
          <cell r="CA64">
            <v>0</v>
          </cell>
          <cell r="DL64"/>
          <cell r="DM64" t="str">
            <v>Lead time</v>
          </cell>
          <cell r="DN64"/>
          <cell r="DP64"/>
          <cell r="DQ64"/>
          <cell r="DR64"/>
          <cell r="DS64"/>
          <cell r="DT64"/>
          <cell r="DU64"/>
          <cell r="DW64"/>
          <cell r="DX64"/>
          <cell r="DY64"/>
          <cell r="DZ64"/>
          <cell r="EA64"/>
          <cell r="EB64"/>
          <cell r="EC64"/>
          <cell r="ED64"/>
          <cell r="EG64"/>
          <cell r="EH64"/>
          <cell r="EI64">
            <v>0</v>
          </cell>
        </row>
        <row r="65">
          <cell r="B65" t="str">
            <v>MK68-001257</v>
          </cell>
          <cell r="C65">
            <v>45951</v>
          </cell>
          <cell r="E65" t="str">
            <v>บจก.อินเทคค์ โกลบอล</v>
          </cell>
          <cell r="F65" t="str">
            <v>เพอเฟคค์ 913</v>
          </cell>
          <cell r="G65">
            <v>20</v>
          </cell>
          <cell r="H65">
            <v>36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จับจีบ4"</v>
          </cell>
          <cell r="T65" t="str">
            <v>ไม่สวมถุงใน</v>
          </cell>
          <cell r="U65"/>
          <cell r="V65"/>
          <cell r="X65" t="str">
            <v>รอแจ้ง</v>
          </cell>
          <cell r="Z65" t="str">
            <v>มัด80 ใช้สายรัด</v>
          </cell>
          <cell r="AA65">
            <v>2880</v>
          </cell>
          <cell r="AB65">
            <v>0</v>
          </cell>
          <cell r="AC65">
            <v>0</v>
          </cell>
          <cell r="AD65">
            <v>0</v>
          </cell>
          <cell r="AG65" t="str">
            <v>3/11,10000  10/11,10000  17/11 ,10000</v>
          </cell>
          <cell r="AI65" t="str">
            <v>รอเก็บ</v>
          </cell>
          <cell r="AJ65">
            <v>0</v>
          </cell>
          <cell r="AL65">
            <v>2880</v>
          </cell>
          <cell r="AM65">
            <v>0</v>
          </cell>
          <cell r="AN65">
            <v>3024</v>
          </cell>
          <cell r="AO65" t="str">
            <v>WSWT2025800SM</v>
          </cell>
          <cell r="AQ65">
            <v>3017.52</v>
          </cell>
          <cell r="AR65">
            <v>3017.52</v>
          </cell>
          <cell r="AS65">
            <v>0</v>
          </cell>
          <cell r="AT65">
            <v>3017.52</v>
          </cell>
          <cell r="AU65">
            <v>0</v>
          </cell>
          <cell r="BZ65" t="str">
            <v>WRWT25850/WRWT25850</v>
          </cell>
          <cell r="CA65">
            <v>0</v>
          </cell>
          <cell r="DL65" t="str">
            <v>P6</v>
          </cell>
          <cell r="DM65">
            <v>4</v>
          </cell>
          <cell r="DN65" t="str">
            <v>รอแจ้ง</v>
          </cell>
          <cell r="DP65" t="e">
            <v>#VALUE!</v>
          </cell>
          <cell r="DQ65" t="e">
            <v>#VALUE!</v>
          </cell>
          <cell r="DR65" t="e">
            <v>#VALUE!</v>
          </cell>
          <cell r="DS65" t="e">
            <v>#VALUE!</v>
          </cell>
          <cell r="DT65" t="e">
            <v>#VALUE!</v>
          </cell>
          <cell r="DU65" t="e">
            <v>#VALUE!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MK68-001256</v>
          </cell>
          <cell r="C66">
            <v>45951</v>
          </cell>
          <cell r="E66" t="str">
            <v>บจก.อินเทคค์ โกลบอล</v>
          </cell>
          <cell r="F66" t="str">
            <v>เพอเฟคค์ 912</v>
          </cell>
          <cell r="G66">
            <v>20</v>
          </cell>
          <cell r="H66">
            <v>36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จับจีบ4"</v>
          </cell>
          <cell r="T66" t="str">
            <v>ไม่สวมถุงใน</v>
          </cell>
          <cell r="U66"/>
          <cell r="V66"/>
          <cell r="X66" t="str">
            <v>รอแจ้ง</v>
          </cell>
          <cell r="Z66" t="str">
            <v>มัด80 ใช้สายรัด</v>
          </cell>
          <cell r="AA66">
            <v>535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บล๊อกแตกเนื่องจากโดนมีดพนักงาน</v>
          </cell>
          <cell r="AJ66">
            <v>0</v>
          </cell>
          <cell r="AL66">
            <v>535</v>
          </cell>
          <cell r="AM66">
            <v>11205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 t="str">
            <v>รอแจ้ง</v>
          </cell>
          <cell r="DP66" t="e">
            <v>#VALUE!</v>
          </cell>
          <cell r="DQ66" t="e">
            <v>#VALUE!</v>
          </cell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MK68-001119</v>
          </cell>
          <cell r="C67">
            <v>45916</v>
          </cell>
          <cell r="E67" t="str">
            <v>บจก.ซันฟีด</v>
          </cell>
          <cell r="F67" t="str">
            <v>007</v>
          </cell>
          <cell r="G67">
            <v>20</v>
          </cell>
          <cell r="H67">
            <v>38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+</v>
          </cell>
          <cell r="N67"/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45975</v>
          </cell>
          <cell r="Z67" t="str">
            <v xml:space="preserve">300กระสอบแบนเต็มใบ </v>
          </cell>
          <cell r="AA67">
            <v>2500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2500</v>
          </cell>
          <cell r="AL67">
            <v>0</v>
          </cell>
          <cell r="AM67">
            <v>2543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>
            <v>45975</v>
          </cell>
          <cell r="DP67">
            <v>45970</v>
          </cell>
          <cell r="DQ67">
            <v>45971</v>
          </cell>
          <cell r="DR67">
            <v>45964</v>
          </cell>
          <cell r="DS67">
            <v>45972</v>
          </cell>
          <cell r="DT67">
            <v>45973</v>
          </cell>
          <cell r="DU67">
            <v>45974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MK68-001119</v>
          </cell>
          <cell r="C68">
            <v>45916</v>
          </cell>
          <cell r="E68" t="str">
            <v>บจก.ซันฟีด</v>
          </cell>
          <cell r="F68" t="str">
            <v>ขุนศึกเบอร์ 1</v>
          </cell>
          <cell r="G68">
            <v>20</v>
          </cell>
          <cell r="H68">
            <v>38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+</v>
          </cell>
          <cell r="N68"/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45971</v>
          </cell>
          <cell r="Z68" t="str">
            <v xml:space="preserve">300กระสอบแบนเต็มใบ </v>
          </cell>
          <cell r="AA68">
            <v>2500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2500</v>
          </cell>
          <cell r="AL68">
            <v>0</v>
          </cell>
          <cell r="AM68">
            <v>5100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>
            <v>45971</v>
          </cell>
          <cell r="DP68">
            <v>45966</v>
          </cell>
          <cell r="DQ68">
            <v>45967</v>
          </cell>
          <cell r="DR68">
            <v>45960</v>
          </cell>
          <cell r="DS68">
            <v>45968</v>
          </cell>
          <cell r="DT68">
            <v>45969</v>
          </cell>
          <cell r="DU68">
            <v>45970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MK68-001119</v>
          </cell>
          <cell r="C69">
            <v>45916</v>
          </cell>
          <cell r="E69" t="str">
            <v>บจก.ซันฟีด</v>
          </cell>
          <cell r="F69">
            <v>953</v>
          </cell>
          <cell r="G69">
            <v>20</v>
          </cell>
          <cell r="H69">
            <v>38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+</v>
          </cell>
          <cell r="N69"/>
          <cell r="R69" t="str">
            <v>ไม่</v>
          </cell>
          <cell r="T69" t="str">
            <v>ไม่สวมถุงใน</v>
          </cell>
          <cell r="U69"/>
          <cell r="V69"/>
          <cell r="X69">
            <v>45972</v>
          </cell>
          <cell r="Z69" t="str">
            <v xml:space="preserve">300กระสอบแบนเต็มใบ 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4489</v>
          </cell>
          <cell r="AL69">
            <v>511</v>
          </cell>
          <cell r="AM69">
            <v>5000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45972</v>
          </cell>
          <cell r="DP69">
            <v>45967</v>
          </cell>
          <cell r="DQ69">
            <v>45968</v>
          </cell>
          <cell r="DR69">
            <v>45961</v>
          </cell>
          <cell r="DS69">
            <v>45969</v>
          </cell>
          <cell r="DT69">
            <v>45970</v>
          </cell>
          <cell r="DU69">
            <v>45971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MK68-001119</v>
          </cell>
          <cell r="C70">
            <v>45916</v>
          </cell>
          <cell r="E70" t="str">
            <v>บจก.ซันฟีด</v>
          </cell>
          <cell r="F70">
            <v>964</v>
          </cell>
          <cell r="G70">
            <v>20</v>
          </cell>
          <cell r="H70">
            <v>39</v>
          </cell>
          <cell r="I70" t="str">
            <v>ขาว</v>
          </cell>
          <cell r="J70" t="str">
            <v>ด้าน</v>
          </cell>
          <cell r="L70">
            <v>102</v>
          </cell>
          <cell r="M70" t="str">
            <v>+</v>
          </cell>
          <cell r="N70"/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45972</v>
          </cell>
          <cell r="Z70" t="str">
            <v xml:space="preserve">300กระสอบแบนเต็มใบ </v>
          </cell>
          <cell r="AA70">
            <v>3500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3500</v>
          </cell>
          <cell r="AM70">
            <v>0</v>
          </cell>
          <cell r="AN70">
            <v>3675</v>
          </cell>
          <cell r="AO70" t="str">
            <v>WSWT2025800SM</v>
          </cell>
          <cell r="AQ70">
            <v>3960.4950000000003</v>
          </cell>
          <cell r="AR70">
            <v>3960.4950000000003</v>
          </cell>
          <cell r="AS70">
            <v>0</v>
          </cell>
          <cell r="AT70">
            <v>3960.4950000000003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45972</v>
          </cell>
          <cell r="DP70">
            <v>45967</v>
          </cell>
          <cell r="DQ70">
            <v>45968</v>
          </cell>
          <cell r="DR70">
            <v>45961</v>
          </cell>
          <cell r="DS70">
            <v>45969</v>
          </cell>
          <cell r="DT70">
            <v>45970</v>
          </cell>
          <cell r="DU70">
            <v>45971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MK68-001119</v>
          </cell>
          <cell r="C71">
            <v>45916</v>
          </cell>
          <cell r="E71" t="str">
            <v>บจก.ซันฟีด</v>
          </cell>
          <cell r="F71" t="str">
            <v>ขุนศึกเบอร์ 2</v>
          </cell>
          <cell r="G71">
            <v>20</v>
          </cell>
          <cell r="H71">
            <v>38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+</v>
          </cell>
          <cell r="N71"/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45972</v>
          </cell>
          <cell r="Z71" t="str">
            <v xml:space="preserve">300กระสอบแบนเต็มใบ 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5000</v>
          </cell>
          <cell r="AL71">
            <v>0</v>
          </cell>
          <cell r="AM71">
            <v>5363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45972</v>
          </cell>
          <cell r="DP71">
            <v>45967</v>
          </cell>
          <cell r="DQ71">
            <v>45968</v>
          </cell>
          <cell r="DR71">
            <v>45961</v>
          </cell>
          <cell r="DS71">
            <v>45969</v>
          </cell>
          <cell r="DT71">
            <v>45970</v>
          </cell>
          <cell r="DU71">
            <v>45971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MK68-001158</v>
          </cell>
          <cell r="C72">
            <v>45923</v>
          </cell>
          <cell r="E72" t="str">
            <v>บจก.เอสพีเอ็ม อาหารสัตว์</v>
          </cell>
          <cell r="F72" t="str">
            <v>SW 441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ใส</v>
          </cell>
          <cell r="L72">
            <v>100</v>
          </cell>
          <cell r="M72" t="str">
            <v>±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45972</v>
          </cell>
          <cell r="Z72" t="str">
            <v>500กระสอบแบน</v>
          </cell>
          <cell r="AA72">
            <v>12000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12000</v>
          </cell>
          <cell r="AL72">
            <v>0</v>
          </cell>
          <cell r="AM72">
            <v>12440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45972</v>
          </cell>
          <cell r="DP72">
            <v>45967</v>
          </cell>
          <cell r="DQ72">
            <v>45968</v>
          </cell>
          <cell r="DR72">
            <v>45961</v>
          </cell>
          <cell r="DS72">
            <v>45969</v>
          </cell>
          <cell r="DT72">
            <v>45970</v>
          </cell>
          <cell r="DU72">
            <v>45971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 </v>
          </cell>
          <cell r="EG72"/>
          <cell r="EH72"/>
          <cell r="EI72"/>
        </row>
        <row r="73">
          <cell r="B73" t="str">
            <v>MK68-001119</v>
          </cell>
          <cell r="C73">
            <v>45916</v>
          </cell>
          <cell r="E73" t="str">
            <v>บจก.ซันฟีด</v>
          </cell>
          <cell r="F73">
            <v>952</v>
          </cell>
          <cell r="G73">
            <v>20</v>
          </cell>
          <cell r="H73">
            <v>38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+</v>
          </cell>
          <cell r="N73"/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45973</v>
          </cell>
          <cell r="Z73" t="str">
            <v xml:space="preserve">300กระสอบแบนเต็มใบ 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5000</v>
          </cell>
          <cell r="AM73">
            <v>5286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45973</v>
          </cell>
          <cell r="DP73">
            <v>45968</v>
          </cell>
          <cell r="DQ73">
            <v>45969</v>
          </cell>
          <cell r="DR73">
            <v>45962</v>
          </cell>
          <cell r="DS73">
            <v>45970</v>
          </cell>
          <cell r="DT73">
            <v>45971</v>
          </cell>
          <cell r="DU73">
            <v>45972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MK68-001119</v>
          </cell>
          <cell r="C74">
            <v>45916</v>
          </cell>
          <cell r="E74" t="str">
            <v>บจก.ซันฟีด</v>
          </cell>
          <cell r="F74" t="str">
            <v>007</v>
          </cell>
          <cell r="G74">
            <v>20</v>
          </cell>
          <cell r="H74">
            <v>38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+</v>
          </cell>
          <cell r="N74"/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45979</v>
          </cell>
          <cell r="Z74" t="str">
            <v xml:space="preserve">300กระสอบแบนเต็มใบ </v>
          </cell>
          <cell r="AA74">
            <v>2500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2500</v>
          </cell>
          <cell r="AL74">
            <v>0</v>
          </cell>
          <cell r="AM74">
            <v>2543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45979</v>
          </cell>
          <cell r="DP74">
            <v>45974</v>
          </cell>
          <cell r="DQ74">
            <v>45975</v>
          </cell>
          <cell r="DR74">
            <v>45968</v>
          </cell>
          <cell r="DS74">
            <v>45976</v>
          </cell>
          <cell r="DT74">
            <v>45977</v>
          </cell>
          <cell r="DU74">
            <v>45978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MK68-001040</v>
          </cell>
          <cell r="C75">
            <v>45896</v>
          </cell>
          <cell r="E75" t="str">
            <v>บจก.เอสพีเอ็ม อาหารสัตว์</v>
          </cell>
          <cell r="F75" t="str">
            <v>ฟิล กู๊ด พี4</v>
          </cell>
          <cell r="G75">
            <v>20</v>
          </cell>
          <cell r="H75">
            <v>38</v>
          </cell>
          <cell r="I75" t="str">
            <v>ขาว</v>
          </cell>
          <cell r="J75" t="str">
            <v>ใส</v>
          </cell>
          <cell r="L75">
            <v>100</v>
          </cell>
          <cell r="M75" t="str">
            <v>±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45975</v>
          </cell>
          <cell r="Z75" t="str">
            <v>500กระสอบแบน</v>
          </cell>
          <cell r="AA75">
            <v>3000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3194</v>
          </cell>
          <cell r="AL75">
            <v>0</v>
          </cell>
          <cell r="AM75">
            <v>8100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5</v>
          </cell>
          <cell r="DN75">
            <v>45975</v>
          </cell>
          <cell r="DP75">
            <v>45970</v>
          </cell>
          <cell r="DQ75">
            <v>45970</v>
          </cell>
          <cell r="DR75">
            <v>45963</v>
          </cell>
          <cell r="DS75">
            <v>45971</v>
          </cell>
          <cell r="DT75">
            <v>45972</v>
          </cell>
          <cell r="DU75">
            <v>45973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MK68-001317</v>
          </cell>
          <cell r="C76">
            <v>45964</v>
          </cell>
          <cell r="E76" t="str">
            <v>บจก.วีซีเอฟ</v>
          </cell>
          <cell r="F76" t="str">
            <v>VC 105</v>
          </cell>
          <cell r="G76">
            <v>20</v>
          </cell>
          <cell r="H76">
            <v>38</v>
          </cell>
          <cell r="I76" t="str">
            <v>ขาว</v>
          </cell>
          <cell r="J76" t="str">
            <v>ใส</v>
          </cell>
          <cell r="L76">
            <v>100</v>
          </cell>
          <cell r="M76" t="str">
            <v>±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45975</v>
          </cell>
          <cell r="Z76" t="str">
            <v>500กระสอบแบน</v>
          </cell>
          <cell r="AA76">
            <v>10000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10000</v>
          </cell>
          <cell r="AM76"/>
          <cell r="AN76">
            <v>10500</v>
          </cell>
          <cell r="AO76" t="str">
            <v>WSWT2025800SM</v>
          </cell>
          <cell r="AQ76">
            <v>11036.3</v>
          </cell>
          <cell r="AR76">
            <v>11036.3</v>
          </cell>
          <cell r="AS76">
            <v>0</v>
          </cell>
          <cell r="AT76">
            <v>11036.3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5</v>
          </cell>
          <cell r="DN76">
            <v>45975</v>
          </cell>
          <cell r="DP76">
            <v>45970</v>
          </cell>
          <cell r="DQ76">
            <v>45970</v>
          </cell>
          <cell r="DR76">
            <v>45963</v>
          </cell>
          <cell r="DS76">
            <v>45971</v>
          </cell>
          <cell r="DT76">
            <v>45972</v>
          </cell>
          <cell r="DU76">
            <v>45973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MK68-001317</v>
          </cell>
          <cell r="C77">
            <v>45964</v>
          </cell>
          <cell r="E77" t="str">
            <v>บจก.วีซีเอฟ</v>
          </cell>
          <cell r="F77" t="str">
            <v>VC 108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ใส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45975</v>
          </cell>
          <cell r="Z77" t="str">
            <v>500กระสอบแบน</v>
          </cell>
          <cell r="AA77">
            <v>10000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10000</v>
          </cell>
          <cell r="AM77"/>
          <cell r="AN77">
            <v>10500</v>
          </cell>
          <cell r="AO77" t="str">
            <v>WSWT2025800SM</v>
          </cell>
          <cell r="AQ77">
            <v>11036.3</v>
          </cell>
          <cell r="AR77">
            <v>11036.3</v>
          </cell>
          <cell r="AS77">
            <v>0</v>
          </cell>
          <cell r="AT77">
            <v>11036.3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5</v>
          </cell>
          <cell r="DN77">
            <v>45975</v>
          </cell>
          <cell r="DP77">
            <v>45970</v>
          </cell>
          <cell r="DQ77">
            <v>45970</v>
          </cell>
          <cell r="DR77">
            <v>45963</v>
          </cell>
          <cell r="DS77">
            <v>45971</v>
          </cell>
          <cell r="DT77">
            <v>45972</v>
          </cell>
          <cell r="DU77">
            <v>45973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MK68-001296</v>
          </cell>
          <cell r="C78">
            <v>45958</v>
          </cell>
          <cell r="E78" t="str">
            <v>บจก.เอสพีเอ็ม อาหารสัตว์</v>
          </cell>
          <cell r="F78" t="str">
            <v>NOVA S2</v>
          </cell>
          <cell r="G78">
            <v>20</v>
          </cell>
          <cell r="H78">
            <v>38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45977</v>
          </cell>
          <cell r="Z78" t="str">
            <v>500กระสอบแบน</v>
          </cell>
          <cell r="AA78">
            <v>3000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3000</v>
          </cell>
          <cell r="AM78"/>
          <cell r="AN78">
            <v>3150</v>
          </cell>
          <cell r="AO78" t="str">
            <v>WSWT2025800SM</v>
          </cell>
          <cell r="AQ78">
            <v>3310.89</v>
          </cell>
          <cell r="AR78">
            <v>3310.89</v>
          </cell>
          <cell r="AS78">
            <v>0</v>
          </cell>
          <cell r="AT78">
            <v>3310.89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45977</v>
          </cell>
          <cell r="DP78">
            <v>45972</v>
          </cell>
          <cell r="DQ78">
            <v>45973</v>
          </cell>
          <cell r="DR78">
            <v>45966</v>
          </cell>
          <cell r="DS78">
            <v>45974</v>
          </cell>
          <cell r="DT78">
            <v>45975</v>
          </cell>
          <cell r="DU78">
            <v>45976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MK68-001119</v>
          </cell>
          <cell r="C79">
            <v>45916</v>
          </cell>
          <cell r="E79" t="str">
            <v>บจก.ซันฟีด</v>
          </cell>
          <cell r="F79" t="str">
            <v>ขุนศึกเบอร์ 1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+</v>
          </cell>
          <cell r="N79"/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45978</v>
          </cell>
          <cell r="Z79" t="str">
            <v xml:space="preserve">300กระสอบแบนเต็มใบ 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5000</v>
          </cell>
          <cell r="AL79">
            <v>0</v>
          </cell>
          <cell r="AM79">
            <v>6000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45978</v>
          </cell>
          <cell r="DP79">
            <v>45973</v>
          </cell>
          <cell r="DQ79">
            <v>45974</v>
          </cell>
          <cell r="DR79">
            <v>45967</v>
          </cell>
          <cell r="DS79">
            <v>45975</v>
          </cell>
          <cell r="DT79">
            <v>45976</v>
          </cell>
          <cell r="DU79">
            <v>45977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MK68-001119</v>
          </cell>
          <cell r="C80">
            <v>45916</v>
          </cell>
          <cell r="E80" t="str">
            <v>บจก.ซันฟีด</v>
          </cell>
          <cell r="F80">
            <v>952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+</v>
          </cell>
          <cell r="N80"/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45978</v>
          </cell>
          <cell r="Z80" t="str">
            <v xml:space="preserve">300กระสอบแบนเต็มใบ 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5000</v>
          </cell>
          <cell r="AM80">
            <v>5286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45978</v>
          </cell>
          <cell r="DP80">
            <v>45973</v>
          </cell>
          <cell r="DQ80">
            <v>45974</v>
          </cell>
          <cell r="DR80">
            <v>45967</v>
          </cell>
          <cell r="DS80">
            <v>45975</v>
          </cell>
          <cell r="DT80">
            <v>45976</v>
          </cell>
          <cell r="DU80">
            <v>45977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MK68-001249</v>
          </cell>
          <cell r="C81">
            <v>45948</v>
          </cell>
          <cell r="E81" t="str">
            <v>บจก.เอพีเอ็ม อะโกร</v>
          </cell>
          <cell r="F81" t="str">
            <v>U-FEED U4(เอส)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ใส</v>
          </cell>
          <cell r="L81">
            <v>100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45978</v>
          </cell>
          <cell r="Z81" t="str">
            <v>500กระสอบแบน</v>
          </cell>
          <cell r="AA81">
            <v>6000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6000</v>
          </cell>
          <cell r="AM81"/>
          <cell r="AN81">
            <v>6300</v>
          </cell>
          <cell r="AO81" t="str">
            <v>WSWT2025800SM</v>
          </cell>
          <cell r="AQ81">
            <v>6621.78</v>
          </cell>
          <cell r="AR81">
            <v>6621.78</v>
          </cell>
          <cell r="AS81">
            <v>0</v>
          </cell>
          <cell r="AT81">
            <v>6621.78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45978</v>
          </cell>
          <cell r="DP81">
            <v>45973</v>
          </cell>
          <cell r="DQ81">
            <v>45974</v>
          </cell>
          <cell r="DR81">
            <v>45967</v>
          </cell>
          <cell r="DS81">
            <v>45975</v>
          </cell>
          <cell r="DT81">
            <v>45976</v>
          </cell>
          <cell r="DU81">
            <v>45977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MK68-001204</v>
          </cell>
          <cell r="C82">
            <v>45933</v>
          </cell>
          <cell r="E82" t="str">
            <v>บจก.เอพีเอ็ม อะโกร</v>
          </cell>
          <cell r="F82" t="str">
            <v>นีโอ พี3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45978</v>
          </cell>
          <cell r="Z82" t="str">
            <v>500กระสอบแบน</v>
          </cell>
          <cell r="AA82">
            <v>3000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3000</v>
          </cell>
          <cell r="AM82"/>
          <cell r="AN82">
            <v>3150</v>
          </cell>
          <cell r="AO82" t="str">
            <v>WSWT2025800SM</v>
          </cell>
          <cell r="AQ82">
            <v>3310.89</v>
          </cell>
          <cell r="AR82">
            <v>3310.89</v>
          </cell>
          <cell r="AS82">
            <v>0</v>
          </cell>
          <cell r="AT82">
            <v>3310.89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45978</v>
          </cell>
          <cell r="DP82">
            <v>45973</v>
          </cell>
          <cell r="DQ82">
            <v>45974</v>
          </cell>
          <cell r="DR82">
            <v>45967</v>
          </cell>
          <cell r="DS82">
            <v>45975</v>
          </cell>
          <cell r="DT82">
            <v>45976</v>
          </cell>
          <cell r="DU82">
            <v>45977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MK68-001119</v>
          </cell>
          <cell r="C83">
            <v>45916</v>
          </cell>
          <cell r="E83" t="str">
            <v>บจก.ซันฟีด</v>
          </cell>
          <cell r="F83">
            <v>953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+</v>
          </cell>
          <cell r="N83"/>
          <cell r="R83" t="str">
            <v>ไม่</v>
          </cell>
          <cell r="T83" t="str">
            <v>ไม่สวมถุงใน</v>
          </cell>
          <cell r="U83"/>
          <cell r="V83"/>
          <cell r="X83">
            <v>45979</v>
          </cell>
          <cell r="Z83" t="str">
            <v xml:space="preserve">300กระสอบแบนเต็มใบ 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5000</v>
          </cell>
          <cell r="AM83">
            <v>5333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45979</v>
          </cell>
          <cell r="DP83">
            <v>45974</v>
          </cell>
          <cell r="DQ83">
            <v>45975</v>
          </cell>
          <cell r="DR83">
            <v>45968</v>
          </cell>
          <cell r="DS83">
            <v>45976</v>
          </cell>
          <cell r="DT83">
            <v>45977</v>
          </cell>
          <cell r="DU83">
            <v>45978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MK68-001293</v>
          </cell>
          <cell r="C84">
            <v>45958</v>
          </cell>
          <cell r="E84" t="str">
            <v>บจก.เอสพีเอ็ม อาหารสัตว์</v>
          </cell>
          <cell r="F84" t="str">
            <v>นีโอ ดีอาร์ 03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ไม่</v>
          </cell>
          <cell r="T84" t="str">
            <v>ไม่สวมถุงใน</v>
          </cell>
          <cell r="U84"/>
          <cell r="V84"/>
          <cell r="X84">
            <v>45979</v>
          </cell>
          <cell r="Z84" t="str">
            <v>500กระสอบแบน</v>
          </cell>
          <cell r="AA84">
            <v>3000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3000</v>
          </cell>
          <cell r="AM84"/>
          <cell r="AN84">
            <v>3150</v>
          </cell>
          <cell r="AO84" t="str">
            <v>WSWT2025800SM</v>
          </cell>
          <cell r="AQ84">
            <v>3310.89</v>
          </cell>
          <cell r="AR84">
            <v>3310.89</v>
          </cell>
          <cell r="AS84">
            <v>0</v>
          </cell>
          <cell r="AT84">
            <v>3310.89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45979</v>
          </cell>
          <cell r="DP84">
            <v>45974</v>
          </cell>
          <cell r="DQ84">
            <v>45975</v>
          </cell>
          <cell r="DR84">
            <v>45968</v>
          </cell>
          <cell r="DS84">
            <v>45976</v>
          </cell>
          <cell r="DT84">
            <v>45977</v>
          </cell>
          <cell r="DU84">
            <v>45978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MK68-001119</v>
          </cell>
          <cell r="C85">
            <v>45916</v>
          </cell>
          <cell r="E85" t="str">
            <v>บจก.ซันฟีด</v>
          </cell>
          <cell r="F85">
            <v>956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+</v>
          </cell>
          <cell r="N85"/>
          <cell r="R85" t="str">
            <v>ไม่</v>
          </cell>
          <cell r="T85" t="str">
            <v>ไม่สวมถุงใน</v>
          </cell>
          <cell r="U85"/>
          <cell r="V85"/>
          <cell r="X85">
            <v>45979</v>
          </cell>
          <cell r="Z85" t="str">
            <v xml:space="preserve">300กระสอบแบนเต็มใบ </v>
          </cell>
          <cell r="AA85">
            <v>2500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1728</v>
          </cell>
          <cell r="AL85">
            <v>772</v>
          </cell>
          <cell r="AM85">
            <v>2600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45979</v>
          </cell>
          <cell r="DP85">
            <v>45974</v>
          </cell>
          <cell r="DQ85">
            <v>45975</v>
          </cell>
          <cell r="DR85">
            <v>45968</v>
          </cell>
          <cell r="DS85">
            <v>45976</v>
          </cell>
          <cell r="DT85">
            <v>45977</v>
          </cell>
          <cell r="DU85">
            <v>45978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MK68-001119</v>
          </cell>
          <cell r="C86">
            <v>45916</v>
          </cell>
          <cell r="E86" t="str">
            <v>บจก.ซันฟีด</v>
          </cell>
          <cell r="F86">
            <v>953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ไม่</v>
          </cell>
          <cell r="T86" t="str">
            <v>ไม่สวมถุงใน</v>
          </cell>
          <cell r="U86"/>
          <cell r="V86"/>
          <cell r="X86">
            <v>45979</v>
          </cell>
          <cell r="Z86" t="str">
            <v xml:space="preserve">300กระสอบแบนเต็มใบ 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5000</v>
          </cell>
          <cell r="AM86">
            <v>5333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45979</v>
          </cell>
          <cell r="DP86">
            <v>45974</v>
          </cell>
          <cell r="DQ86">
            <v>45975</v>
          </cell>
          <cell r="DR86">
            <v>45968</v>
          </cell>
          <cell r="DS86">
            <v>45976</v>
          </cell>
          <cell r="DT86">
            <v>45977</v>
          </cell>
          <cell r="DU86">
            <v>45978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MK68-001119</v>
          </cell>
          <cell r="C87">
            <v>45916</v>
          </cell>
          <cell r="E87" t="str">
            <v>บจก.ซันฟีด</v>
          </cell>
          <cell r="F87" t="str">
            <v>ขุนศึกเบอร์ 2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+</v>
          </cell>
          <cell r="N87"/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45979</v>
          </cell>
          <cell r="Z87" t="str">
            <v xml:space="preserve">300กระสอบแบนเต็มใบ 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5000</v>
          </cell>
          <cell r="AM87">
            <v>5363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45979</v>
          </cell>
          <cell r="DP87">
            <v>45974</v>
          </cell>
          <cell r="DQ87">
            <v>45975</v>
          </cell>
          <cell r="DR87">
            <v>45968</v>
          </cell>
          <cell r="DS87">
            <v>45976</v>
          </cell>
          <cell r="DT87">
            <v>45977</v>
          </cell>
          <cell r="DU87">
            <v>45978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MK68-001317</v>
          </cell>
          <cell r="C88">
            <v>45964</v>
          </cell>
          <cell r="E88" t="str">
            <v>บจก.วีซีเอฟ</v>
          </cell>
          <cell r="F88" t="str">
            <v>JET 153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ไม่</v>
          </cell>
          <cell r="T88" t="str">
            <v>ไม่สวมถุงใน</v>
          </cell>
          <cell r="U88"/>
          <cell r="V88"/>
          <cell r="X88">
            <v>45980</v>
          </cell>
          <cell r="Z88" t="str">
            <v>500กระสอบแบน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5000</v>
          </cell>
          <cell r="AM88"/>
          <cell r="AN88">
            <v>5250</v>
          </cell>
          <cell r="AO88" t="str">
            <v>WSWT2025800SM</v>
          </cell>
          <cell r="AQ88">
            <v>5518.15</v>
          </cell>
          <cell r="AR88">
            <v>5518.15</v>
          </cell>
          <cell r="AS88">
            <v>0</v>
          </cell>
          <cell r="AT88">
            <v>0</v>
          </cell>
          <cell r="AU88">
            <v>5518.15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5</v>
          </cell>
          <cell r="DN88">
            <v>45980</v>
          </cell>
          <cell r="DP88">
            <v>45975</v>
          </cell>
          <cell r="DQ88">
            <v>45975</v>
          </cell>
          <cell r="DR88">
            <v>45968</v>
          </cell>
          <cell r="DS88">
            <v>45976</v>
          </cell>
          <cell r="DT88">
            <v>45977</v>
          </cell>
          <cell r="DU88">
            <v>45978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MK68-001119</v>
          </cell>
          <cell r="C89">
            <v>45916</v>
          </cell>
          <cell r="E89" t="str">
            <v>บจก.ซันฟีด</v>
          </cell>
          <cell r="F89">
            <v>952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+</v>
          </cell>
          <cell r="N89"/>
          <cell r="R89" t="str">
            <v>ไม่</v>
          </cell>
          <cell r="T89" t="str">
            <v>ไม่สวมถุงใน</v>
          </cell>
          <cell r="U89"/>
          <cell r="V89"/>
          <cell r="X89">
            <v>45981</v>
          </cell>
          <cell r="Z89" t="str">
            <v xml:space="preserve">300กระสอบแบนเต็มใบ </v>
          </cell>
          <cell r="AA89">
            <v>5000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5000</v>
          </cell>
          <cell r="AM89">
            <v>5286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45981</v>
          </cell>
          <cell r="DP89">
            <v>45976</v>
          </cell>
          <cell r="DQ89">
            <v>45977</v>
          </cell>
          <cell r="DR89">
            <v>45970</v>
          </cell>
          <cell r="DS89">
            <v>45978</v>
          </cell>
          <cell r="DT89">
            <v>45979</v>
          </cell>
          <cell r="DU89">
            <v>45980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MK68-001119</v>
          </cell>
          <cell r="C90">
            <v>45916</v>
          </cell>
          <cell r="E90" t="str">
            <v>บจก.ซันฟีด</v>
          </cell>
          <cell r="F90" t="str">
            <v>ขุนศึกเบอร์ 1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+</v>
          </cell>
          <cell r="N90"/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45982</v>
          </cell>
          <cell r="Z90" t="str">
            <v xml:space="preserve">300กระสอบแบนเต็มใบ </v>
          </cell>
          <cell r="AA90">
            <v>5000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5000</v>
          </cell>
          <cell r="AL90">
            <v>0</v>
          </cell>
          <cell r="AM90">
            <v>6000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45982</v>
          </cell>
          <cell r="DP90">
            <v>45977</v>
          </cell>
          <cell r="DQ90">
            <v>45978</v>
          </cell>
          <cell r="DR90">
            <v>45971</v>
          </cell>
          <cell r="DS90">
            <v>45979</v>
          </cell>
          <cell r="DT90">
            <v>45980</v>
          </cell>
          <cell r="DU90">
            <v>45981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MK68-001119</v>
          </cell>
          <cell r="C91">
            <v>45916</v>
          </cell>
          <cell r="E91" t="str">
            <v>บจก.ซันฟีด</v>
          </cell>
          <cell r="F91">
            <v>575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+</v>
          </cell>
          <cell r="N91"/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45982</v>
          </cell>
          <cell r="Z91" t="str">
            <v xml:space="preserve">300กระสอบแบนเต็มใบ </v>
          </cell>
          <cell r="AA91">
            <v>3500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3500</v>
          </cell>
          <cell r="AM91">
            <v>0</v>
          </cell>
          <cell r="AN91">
            <v>3675</v>
          </cell>
          <cell r="AO91" t="str">
            <v>WSWT2025800SM</v>
          </cell>
          <cell r="AQ91">
            <v>3862.7049999999999</v>
          </cell>
          <cell r="AR91">
            <v>3862.7049999999999</v>
          </cell>
          <cell r="AS91">
            <v>0</v>
          </cell>
          <cell r="AT91">
            <v>0</v>
          </cell>
          <cell r="AU91">
            <v>3862.7049999999999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45982</v>
          </cell>
          <cell r="DP91">
            <v>45977</v>
          </cell>
          <cell r="DQ91">
            <v>45978</v>
          </cell>
          <cell r="DR91">
            <v>45971</v>
          </cell>
          <cell r="DS91">
            <v>45979</v>
          </cell>
          <cell r="DT91">
            <v>45980</v>
          </cell>
          <cell r="DU91">
            <v>45981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MK68-001202</v>
          </cell>
          <cell r="C92">
            <v>45933</v>
          </cell>
          <cell r="E92" t="str">
            <v>บจก.เอพีเอ็ม อะโกร</v>
          </cell>
          <cell r="F92" t="str">
            <v>ยู-ฟีด รวมหมู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ใส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45985</v>
          </cell>
          <cell r="Z92" t="str">
            <v>500กระสอบแบน</v>
          </cell>
          <cell r="AA92">
            <v>3000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3000</v>
          </cell>
          <cell r="AM92"/>
          <cell r="AN92">
            <v>3150</v>
          </cell>
          <cell r="AO92" t="str">
            <v>WSWT2025800SM</v>
          </cell>
          <cell r="AQ92">
            <v>3310.89</v>
          </cell>
          <cell r="AR92">
            <v>3310.89</v>
          </cell>
          <cell r="AS92">
            <v>0</v>
          </cell>
          <cell r="AT92">
            <v>0</v>
          </cell>
          <cell r="AU92">
            <v>3310.89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45985</v>
          </cell>
          <cell r="DP92">
            <v>45980</v>
          </cell>
          <cell r="DQ92">
            <v>45981</v>
          </cell>
          <cell r="DR92">
            <v>45974</v>
          </cell>
          <cell r="DS92">
            <v>45982</v>
          </cell>
          <cell r="DT92">
            <v>45983</v>
          </cell>
          <cell r="DU92">
            <v>45984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MK68-001039</v>
          </cell>
          <cell r="C93">
            <v>45896</v>
          </cell>
          <cell r="E93" t="str">
            <v>บจก.เอสพีเอ็ม อาหารสัตว์</v>
          </cell>
          <cell r="F93" t="str">
            <v>U-GOAT14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ใส</v>
          </cell>
          <cell r="L93">
            <v>100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45985</v>
          </cell>
          <cell r="Z93" t="str">
            <v>500กระสอบแบน</v>
          </cell>
          <cell r="AA93">
            <v>3000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3000</v>
          </cell>
          <cell r="AM93"/>
          <cell r="AN93">
            <v>3150</v>
          </cell>
          <cell r="AO93" t="str">
            <v>WSWT2025800SM</v>
          </cell>
          <cell r="AQ93">
            <v>3310.89</v>
          </cell>
          <cell r="AR93">
            <v>3310.89</v>
          </cell>
          <cell r="AS93">
            <v>0</v>
          </cell>
          <cell r="AT93">
            <v>0</v>
          </cell>
          <cell r="AU93">
            <v>3310.89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5</v>
          </cell>
          <cell r="DN93">
            <v>45985</v>
          </cell>
          <cell r="DP93">
            <v>45980</v>
          </cell>
          <cell r="DQ93">
            <v>45980</v>
          </cell>
          <cell r="DR93">
            <v>45973</v>
          </cell>
          <cell r="DS93">
            <v>45981</v>
          </cell>
          <cell r="DT93">
            <v>45982</v>
          </cell>
          <cell r="DU93">
            <v>45983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 </v>
          </cell>
          <cell r="EG93"/>
          <cell r="EH93"/>
          <cell r="EI93"/>
        </row>
        <row r="94">
          <cell r="B94" t="str">
            <v>MK68-001119</v>
          </cell>
          <cell r="C94">
            <v>45916</v>
          </cell>
          <cell r="E94" t="str">
            <v>บจก.ซันฟีด</v>
          </cell>
          <cell r="F94" t="str">
            <v>ขุนศึกเบอร์ 1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+</v>
          </cell>
          <cell r="N94"/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45986</v>
          </cell>
          <cell r="Z94" t="str">
            <v xml:space="preserve">300กระสอบแบนเต็มใบ </v>
          </cell>
          <cell r="AA94">
            <v>5000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5000</v>
          </cell>
          <cell r="AM94">
            <v>0</v>
          </cell>
          <cell r="AN94">
            <v>5250</v>
          </cell>
          <cell r="AO94" t="str">
            <v>WSWT2025800SM</v>
          </cell>
          <cell r="AQ94">
            <v>5518.15</v>
          </cell>
          <cell r="AR94">
            <v>5518.15</v>
          </cell>
          <cell r="AS94">
            <v>0</v>
          </cell>
          <cell r="AT94">
            <v>0</v>
          </cell>
          <cell r="AU94">
            <v>5518.15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45986</v>
          </cell>
          <cell r="DP94">
            <v>45981</v>
          </cell>
          <cell r="DQ94">
            <v>45982</v>
          </cell>
          <cell r="DR94">
            <v>45975</v>
          </cell>
          <cell r="DS94">
            <v>45983</v>
          </cell>
          <cell r="DT94">
            <v>45984</v>
          </cell>
          <cell r="DU94">
            <v>45985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MK68-001093</v>
          </cell>
          <cell r="C95">
            <v>45909</v>
          </cell>
          <cell r="E95" t="str">
            <v>บจก.เอสพีเอ็ม อาหารสัตว์</v>
          </cell>
          <cell r="F95" t="str">
            <v>เอส ฟาร์ม115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45986</v>
          </cell>
          <cell r="Z95" t="str">
            <v>500กระสอบแบน</v>
          </cell>
          <cell r="AA95">
            <v>3179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2531</v>
          </cell>
          <cell r="AL95">
            <v>648</v>
          </cell>
          <cell r="AM95">
            <v>6100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45986</v>
          </cell>
          <cell r="DP95">
            <v>45981</v>
          </cell>
          <cell r="DQ95">
            <v>45982</v>
          </cell>
          <cell r="DR95">
            <v>45975</v>
          </cell>
          <cell r="DS95">
            <v>45983</v>
          </cell>
          <cell r="DT95">
            <v>45984</v>
          </cell>
          <cell r="DU95">
            <v>45985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 </v>
          </cell>
          <cell r="EG95"/>
          <cell r="EH95"/>
          <cell r="EI95"/>
        </row>
        <row r="96">
          <cell r="B96" t="str">
            <v>MK68-001119</v>
          </cell>
          <cell r="C96">
            <v>45916</v>
          </cell>
          <cell r="E96" t="str">
            <v>บจก.ซันฟีด</v>
          </cell>
          <cell r="F96">
            <v>952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+</v>
          </cell>
          <cell r="N96"/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45986</v>
          </cell>
          <cell r="Z96" t="str">
            <v xml:space="preserve">300กระสอบแบนเต็มใบ </v>
          </cell>
          <cell r="AA96">
            <v>5000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5000</v>
          </cell>
          <cell r="AM96">
            <v>0</v>
          </cell>
          <cell r="AN96">
            <v>5250</v>
          </cell>
          <cell r="AO96" t="str">
            <v>WSWT2025800SM</v>
          </cell>
          <cell r="AQ96">
            <v>5518.15</v>
          </cell>
          <cell r="AR96">
            <v>5518.15</v>
          </cell>
          <cell r="AS96">
            <v>0</v>
          </cell>
          <cell r="AT96">
            <v>5518.15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45986</v>
          </cell>
          <cell r="DP96">
            <v>45981</v>
          </cell>
          <cell r="DQ96">
            <v>45982</v>
          </cell>
          <cell r="DR96">
            <v>45975</v>
          </cell>
          <cell r="DS96">
            <v>45983</v>
          </cell>
          <cell r="DT96">
            <v>45984</v>
          </cell>
          <cell r="DU96">
            <v>45985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MK68-001119</v>
          </cell>
          <cell r="C97">
            <v>45916</v>
          </cell>
          <cell r="E97" t="str">
            <v>บจก.ซันฟีด</v>
          </cell>
          <cell r="F97" t="str">
            <v>ขุนศึกเบอร์ 2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+</v>
          </cell>
          <cell r="N97"/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45986</v>
          </cell>
          <cell r="Z97" t="str">
            <v xml:space="preserve">300กระสอบแบนเต็มใบ </v>
          </cell>
          <cell r="AA97">
            <v>5000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5000</v>
          </cell>
          <cell r="AM97">
            <v>5363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45986</v>
          </cell>
          <cell r="DP97">
            <v>45981</v>
          </cell>
          <cell r="DQ97">
            <v>45982</v>
          </cell>
          <cell r="DR97">
            <v>45975</v>
          </cell>
          <cell r="DS97">
            <v>45983</v>
          </cell>
          <cell r="DT97">
            <v>45984</v>
          </cell>
          <cell r="DU97">
            <v>45985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MK68-001119</v>
          </cell>
          <cell r="C98">
            <v>45916</v>
          </cell>
          <cell r="E98" t="str">
            <v>บจก.ซันฟีด</v>
          </cell>
          <cell r="F98">
            <v>953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+</v>
          </cell>
          <cell r="N98"/>
          <cell r="R98" t="str">
            <v>ไม่</v>
          </cell>
          <cell r="T98" t="str">
            <v>ไม่สวมถุงใน</v>
          </cell>
          <cell r="U98"/>
          <cell r="V98"/>
          <cell r="X98">
            <v>45987</v>
          </cell>
          <cell r="Z98" t="str">
            <v xml:space="preserve">300กระสอบแบนเต็มใบ </v>
          </cell>
          <cell r="AA98">
            <v>5000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5000</v>
          </cell>
          <cell r="AM98">
            <v>5333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45987</v>
          </cell>
          <cell r="DP98">
            <v>45982</v>
          </cell>
          <cell r="DQ98">
            <v>45983</v>
          </cell>
          <cell r="DR98">
            <v>45976</v>
          </cell>
          <cell r="DS98">
            <v>45984</v>
          </cell>
          <cell r="DT98">
            <v>45985</v>
          </cell>
          <cell r="DU98">
            <v>45986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MK68-001203</v>
          </cell>
          <cell r="C99">
            <v>45933</v>
          </cell>
          <cell r="E99" t="str">
            <v>บจก.เอพีเอ็ม อะโกร</v>
          </cell>
          <cell r="F99" t="str">
            <v>SPM190 GOAL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45987</v>
          </cell>
          <cell r="Z99" t="str">
            <v>500กระสอบแบน</v>
          </cell>
          <cell r="AA99">
            <v>4000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4000</v>
          </cell>
          <cell r="AM99"/>
          <cell r="AN99">
            <v>4200</v>
          </cell>
          <cell r="AO99" t="str">
            <v>WSWT2025800SM</v>
          </cell>
          <cell r="AQ99">
            <v>4414.5199999999995</v>
          </cell>
          <cell r="AR99">
            <v>4414.5199999999995</v>
          </cell>
          <cell r="AS99">
            <v>0</v>
          </cell>
          <cell r="AT99">
            <v>0</v>
          </cell>
          <cell r="AU99">
            <v>4414.5199999999995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45987</v>
          </cell>
          <cell r="DP99">
            <v>45982</v>
          </cell>
          <cell r="DQ99">
            <v>45983</v>
          </cell>
          <cell r="DR99">
            <v>45976</v>
          </cell>
          <cell r="DS99">
            <v>45984</v>
          </cell>
          <cell r="DT99">
            <v>45985</v>
          </cell>
          <cell r="DU99">
            <v>45986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MK68-001033</v>
          </cell>
          <cell r="C100">
            <v>45891</v>
          </cell>
          <cell r="E100" t="str">
            <v>บจก.เอสพีเอ็ม อาหารสัตว์</v>
          </cell>
          <cell r="F100" t="str">
            <v>นาโน 03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45988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>
            <v>8447</v>
          </cell>
          <cell r="AI100"/>
          <cell r="AJ100">
            <v>3000</v>
          </cell>
          <cell r="AL100">
            <v>0</v>
          </cell>
          <cell r="AM100">
            <v>9150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5</v>
          </cell>
          <cell r="DN100">
            <v>45988</v>
          </cell>
          <cell r="DP100">
            <v>45983</v>
          </cell>
          <cell r="DQ100">
            <v>45983</v>
          </cell>
          <cell r="DR100">
            <v>45976</v>
          </cell>
          <cell r="DS100">
            <v>45984</v>
          </cell>
          <cell r="DT100">
            <v>45985</v>
          </cell>
          <cell r="DU100">
            <v>45986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MK68-001226</v>
          </cell>
          <cell r="C101">
            <v>45941</v>
          </cell>
          <cell r="E101" t="str">
            <v>บจก.เอพีเอ็ม อะโกร</v>
          </cell>
          <cell r="F101" t="str">
            <v>APM 914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45989</v>
          </cell>
          <cell r="Z101" t="str">
            <v>500กระสอบแบน</v>
          </cell>
          <cell r="AA101">
            <v>3000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3000</v>
          </cell>
          <cell r="AM101"/>
          <cell r="AN101">
            <v>3150</v>
          </cell>
          <cell r="AO101" t="str">
            <v>WSWT2025800SM</v>
          </cell>
          <cell r="AQ101">
            <v>3310.89</v>
          </cell>
          <cell r="AR101">
            <v>3310.89</v>
          </cell>
          <cell r="AS101">
            <v>0</v>
          </cell>
          <cell r="AT101">
            <v>0</v>
          </cell>
          <cell r="AU101">
            <v>3310.89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45989</v>
          </cell>
          <cell r="DP101">
            <v>45984</v>
          </cell>
          <cell r="DQ101">
            <v>45985</v>
          </cell>
          <cell r="DR101">
            <v>45978</v>
          </cell>
          <cell r="DS101">
            <v>45986</v>
          </cell>
          <cell r="DT101">
            <v>45987</v>
          </cell>
          <cell r="DU101">
            <v>45988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MK68-001119</v>
          </cell>
          <cell r="C102">
            <v>45916</v>
          </cell>
          <cell r="E102" t="str">
            <v>บจก.ซันฟีด</v>
          </cell>
          <cell r="F102">
            <v>956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+</v>
          </cell>
          <cell r="N102"/>
          <cell r="R102" t="str">
            <v>ไม่</v>
          </cell>
          <cell r="T102" t="str">
            <v>ไม่สวมถุงใน</v>
          </cell>
          <cell r="U102"/>
          <cell r="V102"/>
          <cell r="X102">
            <v>45989</v>
          </cell>
          <cell r="Z102" t="str">
            <v xml:space="preserve">300กระสอบแบนเต็มใบ </v>
          </cell>
          <cell r="AA102">
            <v>2500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1671</v>
          </cell>
          <cell r="AL102">
            <v>829</v>
          </cell>
          <cell r="AM102">
            <v>2600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45989</v>
          </cell>
          <cell r="DP102">
            <v>45984</v>
          </cell>
          <cell r="DQ102">
            <v>45985</v>
          </cell>
          <cell r="DR102">
            <v>45978</v>
          </cell>
          <cell r="DS102">
            <v>45986</v>
          </cell>
          <cell r="DT102">
            <v>45987</v>
          </cell>
          <cell r="DU102">
            <v>45988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MK68-001119</v>
          </cell>
          <cell r="C103">
            <v>45916</v>
          </cell>
          <cell r="E103" t="str">
            <v>บจก.ซันฟีด</v>
          </cell>
          <cell r="F103">
            <v>952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+</v>
          </cell>
          <cell r="N103"/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45989</v>
          </cell>
          <cell r="Z103" t="str">
            <v xml:space="preserve">300กระสอบแบนเต็มใบ 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5000</v>
          </cell>
          <cell r="AM103">
            <v>0</v>
          </cell>
          <cell r="AN103">
            <v>5250</v>
          </cell>
          <cell r="AO103" t="str">
            <v>WSWT2025800SM</v>
          </cell>
          <cell r="AQ103">
            <v>5518.15</v>
          </cell>
          <cell r="AR103">
            <v>5518.15</v>
          </cell>
          <cell r="AS103">
            <v>0</v>
          </cell>
          <cell r="AT103">
            <v>5518.15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45989</v>
          </cell>
          <cell r="DP103">
            <v>45984</v>
          </cell>
          <cell r="DQ103">
            <v>45985</v>
          </cell>
          <cell r="DR103">
            <v>45978</v>
          </cell>
          <cell r="DS103">
            <v>45986</v>
          </cell>
          <cell r="DT103">
            <v>45987</v>
          </cell>
          <cell r="DU103">
            <v>45988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MK68-001119</v>
          </cell>
          <cell r="C104">
            <v>45916</v>
          </cell>
          <cell r="E104" t="str">
            <v>บจก.ซันฟีด</v>
          </cell>
          <cell r="F104" t="str">
            <v>007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+</v>
          </cell>
          <cell r="N104"/>
          <cell r="R104" t="str">
            <v>ไม่</v>
          </cell>
          <cell r="T104" t="str">
            <v>ไม่สวมถุงใน</v>
          </cell>
          <cell r="U104"/>
          <cell r="V104"/>
          <cell r="X104">
            <v>45989</v>
          </cell>
          <cell r="Z104" t="str">
            <v xml:space="preserve">300กระสอบแบนเต็มใบ </v>
          </cell>
          <cell r="AA104">
            <v>2500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2181</v>
          </cell>
          <cell r="AL104">
            <v>319</v>
          </cell>
          <cell r="AM104">
            <v>2543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45989</v>
          </cell>
          <cell r="DP104">
            <v>45984</v>
          </cell>
          <cell r="DQ104">
            <v>45985</v>
          </cell>
          <cell r="DR104">
            <v>45978</v>
          </cell>
          <cell r="DS104">
            <v>45986</v>
          </cell>
          <cell r="DT104">
            <v>45987</v>
          </cell>
          <cell r="DU104">
            <v>45988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MK68-001119</v>
          </cell>
          <cell r="C105">
            <v>45916</v>
          </cell>
          <cell r="E105" t="str">
            <v>บจก.ซันฟีด</v>
          </cell>
          <cell r="F105">
            <v>957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+</v>
          </cell>
          <cell r="N105"/>
          <cell r="R105" t="str">
            <v>ไม่</v>
          </cell>
          <cell r="T105" t="str">
            <v>ไม่สวมถุงใน</v>
          </cell>
          <cell r="U105"/>
          <cell r="V105"/>
          <cell r="X105">
            <v>45989</v>
          </cell>
          <cell r="Z105" t="str">
            <v xml:space="preserve">300กระสอบแบนเต็มใบ </v>
          </cell>
          <cell r="AA105">
            <v>2500</v>
          </cell>
          <cell r="AB105">
            <v>0</v>
          </cell>
          <cell r="AC105">
            <v>0</v>
          </cell>
          <cell r="AD105">
            <v>0</v>
          </cell>
          <cell r="AG105"/>
          <cell r="AI105">
            <v>2000</v>
          </cell>
          <cell r="AJ105">
            <v>2500</v>
          </cell>
          <cell r="AL105">
            <v>0</v>
          </cell>
          <cell r="AM105">
            <v>2500</v>
          </cell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45989</v>
          </cell>
          <cell r="DP105">
            <v>45984</v>
          </cell>
          <cell r="DQ105">
            <v>45985</v>
          </cell>
          <cell r="DR105">
            <v>45978</v>
          </cell>
          <cell r="DS105">
            <v>45986</v>
          </cell>
          <cell r="DT105">
            <v>45987</v>
          </cell>
          <cell r="DU105">
            <v>45988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MK68-001285</v>
          </cell>
          <cell r="C106">
            <v>45958</v>
          </cell>
          <cell r="E106" t="str">
            <v>บจก.เอพีเอ็ม อะโกร</v>
          </cell>
          <cell r="F106" t="str">
            <v>U-FEED U2(เอส)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45989</v>
          </cell>
          <cell r="Z106" t="str">
            <v>500กระสอบแบน</v>
          </cell>
          <cell r="AA106">
            <v>3000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3000</v>
          </cell>
          <cell r="AM106"/>
          <cell r="AN106">
            <v>3150</v>
          </cell>
          <cell r="AO106" t="str">
            <v>WSWT2025800SM</v>
          </cell>
          <cell r="AQ106">
            <v>3310.89</v>
          </cell>
          <cell r="AR106">
            <v>3310.89</v>
          </cell>
          <cell r="AS106">
            <v>0</v>
          </cell>
          <cell r="AT106">
            <v>0</v>
          </cell>
          <cell r="AU106">
            <v>3310.89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45989</v>
          </cell>
          <cell r="DP106">
            <v>45984</v>
          </cell>
          <cell r="DQ106">
            <v>45985</v>
          </cell>
          <cell r="DR106">
            <v>45978</v>
          </cell>
          <cell r="DS106">
            <v>45986</v>
          </cell>
          <cell r="DT106">
            <v>45987</v>
          </cell>
          <cell r="DU106">
            <v>45988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MK68-001035</v>
          </cell>
          <cell r="C107">
            <v>45891</v>
          </cell>
          <cell r="E107" t="str">
            <v>บจก.เอสพีเอ็ม อาหารสัตว์</v>
          </cell>
          <cell r="F107" t="str">
            <v>นาโน 02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45990</v>
          </cell>
          <cell r="Z107" t="str">
            <v>500กระสอบแบน</v>
          </cell>
          <cell r="AA107">
            <v>3000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2500</v>
          </cell>
          <cell r="AL107">
            <v>500</v>
          </cell>
          <cell r="AM107">
            <v>9455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5</v>
          </cell>
          <cell r="DN107">
            <v>45990</v>
          </cell>
          <cell r="DP107">
            <v>45985</v>
          </cell>
          <cell r="DQ107">
            <v>45985</v>
          </cell>
          <cell r="DR107">
            <v>45978</v>
          </cell>
          <cell r="DS107">
            <v>45986</v>
          </cell>
          <cell r="DT107">
            <v>45987</v>
          </cell>
          <cell r="DU107">
            <v>45988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MK68-001256</v>
          </cell>
          <cell r="C108">
            <v>45951</v>
          </cell>
          <cell r="E108" t="str">
            <v>บจก.อินเทคค์ โกลบอล</v>
          </cell>
          <cell r="F108" t="str">
            <v>เพอเฟคค์ 914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จับจีบ4"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304</v>
          </cell>
          <cell r="AB108">
            <v>0</v>
          </cell>
          <cell r="AC108">
            <v>0</v>
          </cell>
          <cell r="AD108">
            <v>0</v>
          </cell>
          <cell r="AG108" t="str">
            <v>3/11  10000    10/11   10000</v>
          </cell>
          <cell r="AI108" t="str">
            <v>รอเก็บ</v>
          </cell>
          <cell r="AJ108">
            <v>0</v>
          </cell>
          <cell r="AL108">
            <v>304</v>
          </cell>
          <cell r="AM108">
            <v>22300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MK68-001254</v>
          </cell>
          <cell r="C109">
            <v>45951</v>
          </cell>
          <cell r="E109" t="str">
            <v>บจก.อินเทคค์ โกลบอล</v>
          </cell>
          <cell r="F109" t="str">
            <v>เฟิร์สช้อย 913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จับจีบ4"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229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229</v>
          </cell>
          <cell r="AM109">
            <v>11095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MK68-001027</v>
          </cell>
          <cell r="C110">
            <v>45892</v>
          </cell>
          <cell r="E110" t="str">
            <v>บจก.เอสพีเอ็ม อาหารสัตว์</v>
          </cell>
          <cell r="F110" t="str">
            <v>นีโอ 05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ไม่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500กระสอบแบน</v>
          </cell>
          <cell r="AA110">
            <v>3000</v>
          </cell>
          <cell r="AB110">
            <v>0</v>
          </cell>
          <cell r="AC110">
            <v>0</v>
          </cell>
          <cell r="AD110">
            <v>0</v>
          </cell>
          <cell r="AG110">
            <v>3000</v>
          </cell>
          <cell r="AI110"/>
          <cell r="AJ110">
            <v>3000</v>
          </cell>
          <cell r="AL110">
            <v>0</v>
          </cell>
          <cell r="AM110">
            <v>6100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MK68-001254</v>
          </cell>
          <cell r="C111">
            <v>45951</v>
          </cell>
          <cell r="E111" t="str">
            <v>บจก.อินเทคค์ โกลบอล</v>
          </cell>
          <cell r="F111" t="str">
            <v>เฟิร์สช้อย 912</v>
          </cell>
          <cell r="G111">
            <v>20</v>
          </cell>
          <cell r="H111">
            <v>36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จับจีบ4"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886</v>
          </cell>
          <cell r="AB111">
            <v>0</v>
          </cell>
          <cell r="AC111">
            <v>0</v>
          </cell>
          <cell r="AD111">
            <v>0</v>
          </cell>
          <cell r="AG111" t="str">
            <v>4/11 10000   10/11   10000</v>
          </cell>
          <cell r="AI111"/>
          <cell r="AJ111">
            <v>0</v>
          </cell>
          <cell r="AL111">
            <v>886</v>
          </cell>
          <cell r="AM111">
            <v>21560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MK68-001295</v>
          </cell>
          <cell r="C112">
            <v>45958</v>
          </cell>
          <cell r="E112" t="str">
            <v>บจก.เอสพีเอ็ม อาหารสัตว์</v>
          </cell>
          <cell r="F112" t="str">
            <v>SPM 312</v>
          </cell>
          <cell r="G112">
            <v>20</v>
          </cell>
          <cell r="H112">
            <v>37</v>
          </cell>
          <cell r="I112" t="str">
            <v>ขาว</v>
          </cell>
          <cell r="J112" t="str">
            <v>ด้าน</v>
          </cell>
          <cell r="L112">
            <v>97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500กระสอบแบน</v>
          </cell>
          <cell r="AA112">
            <v>3000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3000</v>
          </cell>
          <cell r="AM112"/>
          <cell r="AN112">
            <v>3150</v>
          </cell>
          <cell r="AO112" t="str">
            <v>WSWT2025800SM</v>
          </cell>
          <cell r="AQ112">
            <v>3227.07</v>
          </cell>
          <cell r="AR112">
            <v>3227.07</v>
          </cell>
          <cell r="AS112">
            <v>0</v>
          </cell>
          <cell r="AT112">
            <v>0</v>
          </cell>
          <cell r="AU112">
            <v>3227.07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>รอART</v>
          </cell>
          <cell r="EG112"/>
          <cell r="EH112"/>
          <cell r="EI112"/>
        </row>
        <row r="113">
          <cell r="B113" t="str">
            <v>MK68-001033</v>
          </cell>
          <cell r="C113">
            <v>45891</v>
          </cell>
          <cell r="E113" t="str">
            <v>บจก.เอสพีเอ็ม อาหารสัตว์</v>
          </cell>
          <cell r="F113" t="str">
            <v>นาโน 03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500กระสอบแบน</v>
          </cell>
          <cell r="AA113">
            <v>3000</v>
          </cell>
          <cell r="AB113">
            <v>0</v>
          </cell>
          <cell r="AC113">
            <v>0</v>
          </cell>
          <cell r="AD113">
            <v>0</v>
          </cell>
          <cell r="AG113">
            <v>8447</v>
          </cell>
          <cell r="AI113"/>
          <cell r="AJ113">
            <v>2447</v>
          </cell>
          <cell r="AL113">
            <v>553</v>
          </cell>
          <cell r="AM113">
            <v>3000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5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ใบรับคำสั่งซื้อ</v>
          </cell>
          <cell r="C114">
            <v>45969</v>
          </cell>
          <cell r="E114" t="str">
            <v>บจก.อินเทคค์ โกลบอล</v>
          </cell>
          <cell r="F114" t="str">
            <v>เพอเฟคค์ 000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>
            <v>45981</v>
          </cell>
          <cell r="Z114" t="str">
            <v>มัด80 ใช้สายรัด</v>
          </cell>
          <cell r="AA114">
            <v>10000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10000</v>
          </cell>
          <cell r="AM114"/>
          <cell r="AN114">
            <v>10500</v>
          </cell>
          <cell r="AO114" t="str">
            <v>WSWT2025800SM</v>
          </cell>
          <cell r="AQ114">
            <v>10477.5</v>
          </cell>
          <cell r="AR114">
            <v>10477.5</v>
          </cell>
          <cell r="AS114">
            <v>0</v>
          </cell>
          <cell r="AT114">
            <v>0</v>
          </cell>
          <cell r="AU114">
            <v>10477.5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45981</v>
          </cell>
          <cell r="DP114">
            <v>45976</v>
          </cell>
          <cell r="DQ114">
            <v>45977</v>
          </cell>
          <cell r="DR114">
            <v>45970</v>
          </cell>
          <cell r="DS114">
            <v>45978</v>
          </cell>
          <cell r="DT114">
            <v>45979</v>
          </cell>
          <cell r="DU114">
            <v>45980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>รอART</v>
          </cell>
          <cell r="EG114"/>
          <cell r="EH114"/>
          <cell r="EI114"/>
        </row>
        <row r="115">
          <cell r="B115" t="str">
            <v>ประมาณการ</v>
          </cell>
          <cell r="C115" t="str">
            <v>ประมาณการ</v>
          </cell>
          <cell r="E115" t="str">
            <v>บจก.อินเทคค์ โกลบอล</v>
          </cell>
          <cell r="F115" t="str">
            <v>รอแบบ</v>
          </cell>
          <cell r="G115">
            <v>20</v>
          </cell>
          <cell r="H115">
            <v>36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จับจีบ</v>
          </cell>
          <cell r="T115" t="str">
            <v>ไม่สวมถุงใน</v>
          </cell>
          <cell r="U115"/>
          <cell r="V115"/>
          <cell r="X115">
            <v>45991</v>
          </cell>
          <cell r="Z115" t="str">
            <v>มัด80 ใช้สายรัด</v>
          </cell>
          <cell r="AA115">
            <v>90000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90000</v>
          </cell>
          <cell r="AM115"/>
          <cell r="AN115">
            <v>94500</v>
          </cell>
          <cell r="AO115" t="str">
            <v>WSWT2025800SM</v>
          </cell>
          <cell r="AQ115">
            <v>94297.500000000015</v>
          </cell>
          <cell r="AR115">
            <v>12346</v>
          </cell>
          <cell r="AS115">
            <v>81951.500000000015</v>
          </cell>
          <cell r="AT115">
            <v>0</v>
          </cell>
          <cell r="AU115">
            <v>94297.500000000015</v>
          </cell>
          <cell r="BZ115" t="str">
            <v>WRWT25850/WRWT25850</v>
          </cell>
          <cell r="CA115">
            <v>6191.8911111111111</v>
          </cell>
          <cell r="DL115" t="str">
            <v>P6</v>
          </cell>
          <cell r="DM115">
            <v>4</v>
          </cell>
          <cell r="DN115">
            <v>45991</v>
          </cell>
          <cell r="DP115">
            <v>45986</v>
          </cell>
          <cell r="DQ115">
            <v>45987</v>
          </cell>
          <cell r="DR115">
            <v>45980</v>
          </cell>
          <cell r="DS115">
            <v>45988</v>
          </cell>
          <cell r="DT115">
            <v>45989</v>
          </cell>
          <cell r="DU115">
            <v>45990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>รอART</v>
          </cell>
          <cell r="EG115"/>
          <cell r="EH115"/>
          <cell r="EI115"/>
        </row>
        <row r="116">
          <cell r="B116" t="str">
            <v>MK68-001206</v>
          </cell>
          <cell r="C116">
            <v>45933</v>
          </cell>
          <cell r="E116" t="str">
            <v>บจก.เอสพีเอ็ม อาหารสัตว์</v>
          </cell>
          <cell r="F116" t="str">
            <v>นาโน 06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500กระสอบแบน</v>
          </cell>
          <cell r="AA116">
            <v>3000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3000</v>
          </cell>
          <cell r="AM116"/>
          <cell r="AN116">
            <v>3150</v>
          </cell>
          <cell r="AO116" t="str">
            <v>WSWT2025800SM</v>
          </cell>
          <cell r="AQ116">
            <v>3310.89</v>
          </cell>
          <cell r="AR116">
            <v>0</v>
          </cell>
          <cell r="AS116">
            <v>3310.89</v>
          </cell>
          <cell r="AT116">
            <v>0</v>
          </cell>
          <cell r="AU116">
            <v>3310.89</v>
          </cell>
          <cell r="BZ116" t="str">
            <v>WRWT25850/WRWT25850</v>
          </cell>
          <cell r="CA116">
            <v>250.15613333333337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ประมาณการ</v>
          </cell>
          <cell r="C117" t="str">
            <v>ประมาณการ</v>
          </cell>
          <cell r="E117" t="str">
            <v>บจก.เอสพีเอ็ม อาหารสัตว์</v>
          </cell>
          <cell r="F117" t="str">
            <v>รอแบบ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ใส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500กระสอบแบน</v>
          </cell>
          <cell r="AA117">
            <v>20000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20000</v>
          </cell>
          <cell r="AM117"/>
          <cell r="AN117">
            <v>21000</v>
          </cell>
          <cell r="AO117" t="str">
            <v>WSWT2025800SM</v>
          </cell>
          <cell r="AQ117">
            <v>22072.6</v>
          </cell>
          <cell r="AR117">
            <v>0</v>
          </cell>
          <cell r="AS117">
            <v>22072.6</v>
          </cell>
          <cell r="AT117">
            <v>0</v>
          </cell>
          <cell r="AU117">
            <v>22072.6</v>
          </cell>
          <cell r="BZ117" t="str">
            <v>WRWT25850/WRWT25850</v>
          </cell>
          <cell r="CA117">
            <v>1667.7075555555555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ประมาณการ</v>
          </cell>
          <cell r="C118" t="str">
            <v>ประมาณการ</v>
          </cell>
          <cell r="E118" t="str">
            <v>บจก.ไทยธรรมดี</v>
          </cell>
          <cell r="F118" t="str">
            <v>รอแบบ</v>
          </cell>
          <cell r="G118">
            <v>20</v>
          </cell>
          <cell r="H118">
            <v>37</v>
          </cell>
          <cell r="I118" t="str">
            <v>ขาว</v>
          </cell>
          <cell r="J118" t="str">
            <v>ด้าน</v>
          </cell>
          <cell r="L118">
            <v>97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500กระสอบ</v>
          </cell>
          <cell r="AA118">
            <v>20000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20000</v>
          </cell>
          <cell r="AM118"/>
          <cell r="AN118">
            <v>21000</v>
          </cell>
          <cell r="AO118" t="str">
            <v>WSWT2025800SM</v>
          </cell>
          <cell r="AQ118">
            <v>21513.800000000003</v>
          </cell>
          <cell r="AR118">
            <v>0</v>
          </cell>
          <cell r="AS118">
            <v>21513.800000000003</v>
          </cell>
          <cell r="AT118">
            <v>0</v>
          </cell>
          <cell r="AU118">
            <v>21513.800000000003</v>
          </cell>
          <cell r="BZ118" t="str">
            <v>WRWT25850/WRWT25850</v>
          </cell>
          <cell r="CA118">
            <v>1625.4871111111113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ประมาณการ</v>
          </cell>
          <cell r="C119" t="str">
            <v>ประมาณการ</v>
          </cell>
          <cell r="E119" t="str">
            <v>บจก.ซันฟีด</v>
          </cell>
          <cell r="F119" t="str">
            <v>รอแบบ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+</v>
          </cell>
          <cell r="N119"/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 xml:space="preserve">300กระสอบแบนเต็มใบ </v>
          </cell>
          <cell r="AA119">
            <v>305000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305000</v>
          </cell>
          <cell r="AM119"/>
          <cell r="AN119">
            <v>320250</v>
          </cell>
          <cell r="AO119" t="str">
            <v>WSWT2025800SM</v>
          </cell>
          <cell r="AQ119">
            <v>336607.14999999997</v>
          </cell>
          <cell r="AR119">
            <v>0</v>
          </cell>
          <cell r="AS119">
            <v>336607.14999999997</v>
          </cell>
          <cell r="AT119">
            <v>0</v>
          </cell>
          <cell r="AU119">
            <v>336607.14999999997</v>
          </cell>
          <cell r="BZ119" t="str">
            <v>WRWT25850/WRWT25850</v>
          </cell>
          <cell r="CA119">
            <v>25432.540222222222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MK68-001205</v>
          </cell>
          <cell r="C120">
            <v>45933</v>
          </cell>
          <cell r="E120" t="str">
            <v>บจก.เอพีเอ็ม อะโกร</v>
          </cell>
          <cell r="F120" t="str">
            <v>นีโอ พี4(เอส)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ใส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500กระสอบแบน</v>
          </cell>
          <cell r="AA120">
            <v>3000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3000</v>
          </cell>
          <cell r="AM120"/>
          <cell r="AN120">
            <v>3150</v>
          </cell>
          <cell r="AO120" t="str">
            <v>WSWT2025800SM</v>
          </cell>
          <cell r="AQ120">
            <v>3310.89</v>
          </cell>
          <cell r="AR120">
            <v>0</v>
          </cell>
          <cell r="AS120">
            <v>3310.89</v>
          </cell>
          <cell r="AT120">
            <v>0</v>
          </cell>
          <cell r="AU120">
            <v>3310.89</v>
          </cell>
          <cell r="BZ120" t="str">
            <v>WRWT25850/WRWT25850</v>
          </cell>
          <cell r="CA120">
            <v>250.15613333333337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MK68-001124</v>
          </cell>
          <cell r="C121">
            <v>45919</v>
          </cell>
          <cell r="E121" t="str">
            <v>บจก.อินเทคค์ โกลบอล</v>
          </cell>
          <cell r="F121" t="str">
            <v>เพอเฟคค์ 916</v>
          </cell>
          <cell r="G121">
            <v>20</v>
          </cell>
          <cell r="H121">
            <v>36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จับจีบ4"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1172</v>
          </cell>
          <cell r="AB121">
            <v>0</v>
          </cell>
          <cell r="AC121">
            <v>0</v>
          </cell>
          <cell r="AD121">
            <v>0</v>
          </cell>
          <cell r="AG121" t="str">
            <v>4/10   10/10</v>
          </cell>
          <cell r="AI121"/>
          <cell r="AJ121">
            <v>0</v>
          </cell>
          <cell r="AL121">
            <v>1172</v>
          </cell>
          <cell r="AM121">
            <v>21290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MK68-001158</v>
          </cell>
          <cell r="C122">
            <v>45923</v>
          </cell>
          <cell r="E122" t="str">
            <v>บจก.เอสพีเอ็ม อาหารสัตว์</v>
          </cell>
          <cell r="F122" t="str">
            <v>SW 441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ใส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500กระสอบแบน</v>
          </cell>
          <cell r="AA122">
            <v>13000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13000</v>
          </cell>
          <cell r="AM122"/>
          <cell r="AN122">
            <v>13650</v>
          </cell>
          <cell r="AO122" t="str">
            <v>WSWT2025800SM</v>
          </cell>
          <cell r="AQ122">
            <v>14347.189999999999</v>
          </cell>
          <cell r="AR122">
            <v>0</v>
          </cell>
          <cell r="AS122">
            <v>14347.189999999999</v>
          </cell>
          <cell r="AT122">
            <v>0</v>
          </cell>
          <cell r="AU122">
            <v>14347.189999999999</v>
          </cell>
          <cell r="BZ122" t="str">
            <v>WRWT25850/WRWT25850</v>
          </cell>
          <cell r="CA122">
            <v>1084.009911111111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 </v>
          </cell>
          <cell r="EG122"/>
          <cell r="EH122"/>
          <cell r="EI122"/>
        </row>
        <row r="123">
          <cell r="B123" t="str">
            <v>MK68-000990</v>
          </cell>
          <cell r="C123">
            <v>45877</v>
          </cell>
          <cell r="E123" t="str">
            <v>บจก.เอสพีเอ็ม อาหารสัตว์</v>
          </cell>
          <cell r="F123" t="str">
            <v>SW 441 PLUS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ใส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500กระสอบแบน</v>
          </cell>
          <cell r="AA123">
            <v>3500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1217</v>
          </cell>
          <cell r="AL123">
            <v>2283</v>
          </cell>
          <cell r="AM123">
            <v>0</v>
          </cell>
          <cell r="AN123">
            <v>2397.15</v>
          </cell>
          <cell r="AO123" t="str">
            <v>WSWT2025800SM</v>
          </cell>
          <cell r="AQ123">
            <v>2519.5872899999999</v>
          </cell>
          <cell r="AR123">
            <v>0</v>
          </cell>
          <cell r="AS123">
            <v>2519.5872899999999</v>
          </cell>
          <cell r="AT123">
            <v>0</v>
          </cell>
          <cell r="AU123">
            <v>2519.5872899999999</v>
          </cell>
          <cell r="BZ123" t="str">
            <v>WRWT25850/WRWT25850</v>
          </cell>
          <cell r="CA123">
            <v>190.36881746666666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MK68-000673</v>
          </cell>
          <cell r="C124">
            <v>45796</v>
          </cell>
          <cell r="E124" t="str">
            <v>บจก.อินเทคค์ โกลบอล</v>
          </cell>
          <cell r="F124" t="str">
            <v>เพอเฟคค์ 902</v>
          </cell>
          <cell r="G124">
            <v>20</v>
          </cell>
          <cell r="H124">
            <v>36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จับจีบ4"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302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363</v>
          </cell>
          <cell r="AL124">
            <v>0</v>
          </cell>
          <cell r="AM124">
            <v>5300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MK68-000093</v>
          </cell>
          <cell r="C125">
            <v>45674</v>
          </cell>
          <cell r="E125" t="str">
            <v>บจก.อินเทคค์ โกลบอล</v>
          </cell>
          <cell r="F125" t="str">
            <v>เฟิร์สคลาส 902</v>
          </cell>
          <cell r="G125">
            <v>20</v>
          </cell>
          <cell r="H125">
            <v>35</v>
          </cell>
          <cell r="I125" t="str">
            <v>ขาว</v>
          </cell>
          <cell r="J125" t="str">
            <v>ด้าน</v>
          </cell>
          <cell r="L125">
            <v>97</v>
          </cell>
          <cell r="M125" t="str">
            <v>±</v>
          </cell>
          <cell r="N125">
            <v>5</v>
          </cell>
          <cell r="R125" t="str">
            <v>จับจีบ4"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มัด80 ใช้สายรัด</v>
          </cell>
          <cell r="AA125">
            <v>152</v>
          </cell>
          <cell r="AB125">
            <v>0</v>
          </cell>
          <cell r="AC125">
            <v>0</v>
          </cell>
          <cell r="AD125">
            <v>0</v>
          </cell>
          <cell r="AG125" t="str">
            <v>ลบสี 5040</v>
          </cell>
          <cell r="AI125">
            <v>5987</v>
          </cell>
          <cell r="AJ125">
            <v>0</v>
          </cell>
          <cell r="AL125">
            <v>152</v>
          </cell>
          <cell r="AM125">
            <v>6000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MK67-001532</v>
          </cell>
          <cell r="C126">
            <v>45611</v>
          </cell>
          <cell r="E126" t="str">
            <v>บจก.อินเทคค์ โกลบอล</v>
          </cell>
          <cell r="F126" t="str">
            <v>เฟิร์สช้อย 903</v>
          </cell>
          <cell r="G126">
            <v>20</v>
          </cell>
          <cell r="H126">
            <v>36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จับจีบ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มัด80 ใช้สายรัด</v>
          </cell>
          <cell r="AA126">
            <v>117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117</v>
          </cell>
          <cell r="AM126">
            <v>10065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MK67-001153</v>
          </cell>
          <cell r="C127">
            <v>45523</v>
          </cell>
          <cell r="E127" t="str">
            <v>บจก.อินเทคค์ โกลบอล</v>
          </cell>
          <cell r="F127" t="str">
            <v>สุบรรณ 777</v>
          </cell>
          <cell r="G127">
            <v>20</v>
          </cell>
          <cell r="H127">
            <v>36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มัด80 ใช้สายรัด</v>
          </cell>
          <cell r="AA127">
            <v>1260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1260</v>
          </cell>
          <cell r="AM127">
            <v>11095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MK68-001105</v>
          </cell>
          <cell r="C128">
            <v>45911</v>
          </cell>
          <cell r="E128" t="str">
            <v>บจก.เอพีเอ็ม อะโกร</v>
          </cell>
          <cell r="F128" t="str">
            <v>ฟีล-กู๊ด พี6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ใส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รอส่ง</v>
          </cell>
          <cell r="Z128" t="str">
            <v>500กระสอบแบน</v>
          </cell>
          <cell r="AA128">
            <v>3000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2477</v>
          </cell>
          <cell r="AL128">
            <v>523</v>
          </cell>
          <cell r="AM128">
            <v>8465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รอส่ง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MK68-001086</v>
          </cell>
          <cell r="C129">
            <v>45908</v>
          </cell>
          <cell r="E129" t="str">
            <v>บจก.เอ.เจ.ฟาร์ม่าแล็บ</v>
          </cell>
          <cell r="F129" t="str">
            <v>เบส-มิน</v>
          </cell>
          <cell r="G129">
            <v>20</v>
          </cell>
          <cell r="H129">
            <v>34</v>
          </cell>
          <cell r="I129" t="str">
            <v>ขาว</v>
          </cell>
          <cell r="J129" t="str">
            <v>ใส</v>
          </cell>
          <cell r="L129">
            <v>95</v>
          </cell>
          <cell r="M129" t="str">
            <v>±</v>
          </cell>
          <cell r="N129">
            <v>5</v>
          </cell>
          <cell r="R129" t="str">
            <v>จับจีบ</v>
          </cell>
          <cell r="T129" t="str">
            <v>ไม่สวมถุงใน</v>
          </cell>
          <cell r="U129"/>
          <cell r="V129"/>
          <cell r="X129">
            <v>45991</v>
          </cell>
          <cell r="Z129" t="str">
            <v>500กระสอบ</v>
          </cell>
          <cell r="AA129">
            <v>4000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4000</v>
          </cell>
          <cell r="AL129">
            <v>0</v>
          </cell>
          <cell r="AM129">
            <v>4060</v>
          </cell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>
            <v>45991</v>
          </cell>
          <cell r="DP129">
            <v>45986</v>
          </cell>
          <cell r="DQ129">
            <v>45987</v>
          </cell>
          <cell r="DR129">
            <v>45980</v>
          </cell>
          <cell r="DS129">
            <v>45988</v>
          </cell>
          <cell r="DT129">
            <v>45989</v>
          </cell>
          <cell r="DU129">
            <v>45990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MK68-001086</v>
          </cell>
          <cell r="C130">
            <v>45908</v>
          </cell>
          <cell r="E130" t="str">
            <v>บจก.เอ.เจ.ฟาร์ม่าแล็บ</v>
          </cell>
          <cell r="F130" t="str">
            <v>เวท-มิน</v>
          </cell>
          <cell r="G130">
            <v>20</v>
          </cell>
          <cell r="H130">
            <v>34</v>
          </cell>
          <cell r="I130" t="str">
            <v>ขาว</v>
          </cell>
          <cell r="J130" t="str">
            <v>ใส</v>
          </cell>
          <cell r="L130">
            <v>95</v>
          </cell>
          <cell r="M130" t="str">
            <v>±</v>
          </cell>
          <cell r="N130">
            <v>5</v>
          </cell>
          <cell r="R130" t="str">
            <v>จับจีบ</v>
          </cell>
          <cell r="T130" t="str">
            <v>ไม่สวมถุงใน</v>
          </cell>
          <cell r="U130"/>
          <cell r="V130"/>
          <cell r="X130">
            <v>45991</v>
          </cell>
          <cell r="Z130" t="str">
            <v>500กระสอบ</v>
          </cell>
          <cell r="AA130">
            <v>4000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4000</v>
          </cell>
          <cell r="AL130">
            <v>0</v>
          </cell>
          <cell r="AM130">
            <v>4060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>
            <v>45991</v>
          </cell>
          <cell r="DP130">
            <v>45986</v>
          </cell>
          <cell r="DQ130">
            <v>45987</v>
          </cell>
          <cell r="DR130">
            <v>45980</v>
          </cell>
          <cell r="DS130">
            <v>45988</v>
          </cell>
          <cell r="DT130">
            <v>45989</v>
          </cell>
          <cell r="DU130">
            <v>45990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MK68-000694</v>
          </cell>
          <cell r="C131">
            <v>45799</v>
          </cell>
          <cell r="E131" t="str">
            <v>บจก.เอ.เจ.ฟาร์ม่าแล็บ</v>
          </cell>
          <cell r="F131" t="str">
            <v>เบส-มิน</v>
          </cell>
          <cell r="G131">
            <v>20</v>
          </cell>
          <cell r="H131">
            <v>34</v>
          </cell>
          <cell r="I131" t="str">
            <v>ขาว</v>
          </cell>
          <cell r="J131" t="str">
            <v>ใส</v>
          </cell>
          <cell r="L131">
            <v>95</v>
          </cell>
          <cell r="M131" t="str">
            <v>±</v>
          </cell>
          <cell r="N131">
            <v>5</v>
          </cell>
          <cell r="R131" t="str">
            <v>จับจีบ</v>
          </cell>
          <cell r="T131" t="str">
            <v>ไม่สวมถุงใน</v>
          </cell>
          <cell r="U131"/>
          <cell r="V131"/>
          <cell r="X131">
            <v>45991</v>
          </cell>
          <cell r="Z131" t="str">
            <v>500กระสอบ</v>
          </cell>
          <cell r="AA131">
            <v>4000</v>
          </cell>
          <cell r="AB131">
            <v>0</v>
          </cell>
          <cell r="AC131">
            <v>0</v>
          </cell>
          <cell r="AD131">
            <v>0</v>
          </cell>
          <cell r="AG131"/>
          <cell r="AI131" t="str">
            <v>ห้ามขาด-ห้ามเกิน</v>
          </cell>
          <cell r="AJ131">
            <v>3975</v>
          </cell>
          <cell r="AL131">
            <v>25</v>
          </cell>
          <cell r="AM131">
            <v>4140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>
            <v>45991</v>
          </cell>
          <cell r="DP131">
            <v>45986</v>
          </cell>
          <cell r="DQ131">
            <v>45987</v>
          </cell>
          <cell r="DR131">
            <v>45980</v>
          </cell>
          <cell r="DS131">
            <v>45988</v>
          </cell>
          <cell r="DT131">
            <v>45989</v>
          </cell>
          <cell r="DU131">
            <v>45990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MK68-000694</v>
          </cell>
          <cell r="C132">
            <v>45799</v>
          </cell>
          <cell r="E132" t="str">
            <v>บจก.เอ.เจ.ฟาร์ม่าแล็บ</v>
          </cell>
          <cell r="F132" t="str">
            <v>เวท-มิน</v>
          </cell>
          <cell r="G132">
            <v>20</v>
          </cell>
          <cell r="H132">
            <v>34</v>
          </cell>
          <cell r="I132" t="str">
            <v>ขาว</v>
          </cell>
          <cell r="J132" t="str">
            <v>ใส</v>
          </cell>
          <cell r="L132">
            <v>95</v>
          </cell>
          <cell r="M132" t="str">
            <v>±</v>
          </cell>
          <cell r="N132">
            <v>5</v>
          </cell>
          <cell r="R132" t="str">
            <v>จับจีบ</v>
          </cell>
          <cell r="T132" t="str">
            <v>ไม่สวมถุงใน</v>
          </cell>
          <cell r="U132"/>
          <cell r="V132"/>
          <cell r="X132">
            <v>45991</v>
          </cell>
          <cell r="Z132" t="str">
            <v>500กระสอบ</v>
          </cell>
          <cell r="AA132">
            <v>4000</v>
          </cell>
          <cell r="AB132">
            <v>0</v>
          </cell>
          <cell r="AC132">
            <v>0</v>
          </cell>
          <cell r="AD132">
            <v>0</v>
          </cell>
          <cell r="AG132"/>
          <cell r="AI132" t="str">
            <v>ห้ามขาด-ห้ามเกิน</v>
          </cell>
          <cell r="AJ132">
            <v>4056</v>
          </cell>
          <cell r="AL132">
            <v>0</v>
          </cell>
          <cell r="AM132">
            <v>4404</v>
          </cell>
          <cell r="AN132">
            <v>0</v>
          </cell>
          <cell r="AO132" t="str">
            <v>WSWT2025800SM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>
            <v>45991</v>
          </cell>
          <cell r="DP132">
            <v>45986</v>
          </cell>
          <cell r="DQ132">
            <v>45987</v>
          </cell>
          <cell r="DR132">
            <v>45980</v>
          </cell>
          <cell r="DS132">
            <v>45988</v>
          </cell>
          <cell r="DT132">
            <v>45989</v>
          </cell>
          <cell r="DU132">
            <v>45990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MK67-001236</v>
          </cell>
          <cell r="C133">
            <v>45541</v>
          </cell>
          <cell r="E133" t="str">
            <v>บจก.เอพีเอ็ม อะโกร</v>
          </cell>
          <cell r="F133" t="str">
            <v>ยูฟีด รวมไก่ วัว</v>
          </cell>
          <cell r="G133">
            <v>20</v>
          </cell>
          <cell r="H133">
            <v>40</v>
          </cell>
          <cell r="I133" t="str">
            <v>ขาว</v>
          </cell>
          <cell r="J133" t="str">
            <v>ด้าน</v>
          </cell>
          <cell r="L133">
            <v>108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รอส่ง</v>
          </cell>
          <cell r="Z133" t="str">
            <v>500กระสอบแบน</v>
          </cell>
          <cell r="AA133">
            <v>3000</v>
          </cell>
          <cell r="AB133">
            <v>0</v>
          </cell>
          <cell r="AC133">
            <v>0</v>
          </cell>
          <cell r="AD133">
            <v>0</v>
          </cell>
          <cell r="AG133" t="str">
            <v>ลูกค้าต้องการเคลือบใส แต่เปิดมาเคลือบด้าน</v>
          </cell>
          <cell r="AI133" t="str">
            <v>ลูกค้าสั่งผิดเอาไปส่งเดือน10</v>
          </cell>
          <cell r="AJ133">
            <v>3318</v>
          </cell>
          <cell r="AL133">
            <v>0</v>
          </cell>
          <cell r="AM133"/>
          <cell r="AN133">
            <v>0</v>
          </cell>
          <cell r="AO133" t="str">
            <v>WSWT2025800SM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รอส่ง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/>
          <cell r="EG133"/>
          <cell r="EH133"/>
          <cell r="EI133"/>
        </row>
        <row r="134">
          <cell r="B134">
            <v>0</v>
          </cell>
          <cell r="C134"/>
          <cell r="E134"/>
          <cell r="F134"/>
          <cell r="G134">
            <v>20</v>
          </cell>
          <cell r="H134">
            <v>38</v>
          </cell>
          <cell r="I134"/>
          <cell r="J134"/>
          <cell r="L134">
            <v>84</v>
          </cell>
          <cell r="M134" t="str">
            <v>±</v>
          </cell>
          <cell r="N134">
            <v>5</v>
          </cell>
          <cell r="R134"/>
          <cell r="T134"/>
          <cell r="U134"/>
          <cell r="V134"/>
          <cell r="X134"/>
          <cell r="Z134"/>
          <cell r="AA134"/>
          <cell r="AB134">
            <v>0</v>
          </cell>
          <cell r="AC134">
            <v>0</v>
          </cell>
          <cell r="AD134"/>
          <cell r="AG134"/>
          <cell r="AI134" t="str">
            <v>ระบุในSD</v>
          </cell>
          <cell r="AJ134"/>
          <cell r="AL134">
            <v>0</v>
          </cell>
          <cell r="AM134"/>
          <cell r="AN134">
            <v>0</v>
          </cell>
          <cell r="AO134" t="str">
            <v>WSWT2025800SM</v>
          </cell>
          <cell r="AQ134">
            <v>600882.62728999997</v>
          </cell>
          <cell r="AR134">
            <v>115249.01999999999</v>
          </cell>
          <cell r="AS134">
            <v>485633.60729000001</v>
          </cell>
          <cell r="AT134">
            <v>56641.364999999998</v>
          </cell>
          <cell r="AU134">
            <v>544241.26228999998</v>
          </cell>
          <cell r="BZ134" t="str">
            <v>WRWT25850/WRWT25850</v>
          </cell>
          <cell r="CA134">
            <v>0</v>
          </cell>
          <cell r="DL134"/>
          <cell r="DM134" t="str">
            <v>Lead time</v>
          </cell>
          <cell r="DN134"/>
          <cell r="DP134"/>
          <cell r="DQ134"/>
          <cell r="DR134"/>
          <cell r="DS134"/>
          <cell r="DT134"/>
          <cell r="DU134"/>
          <cell r="DW134"/>
          <cell r="DX134"/>
          <cell r="DY134"/>
          <cell r="DZ134"/>
          <cell r="EA134"/>
          <cell r="EB134"/>
          <cell r="EC134"/>
          <cell r="ED134"/>
          <cell r="EG134"/>
          <cell r="EH134">
            <v>0</v>
          </cell>
          <cell r="EI134">
            <v>0</v>
          </cell>
        </row>
        <row r="135">
          <cell r="B135" t="str">
            <v>MK68-001118</v>
          </cell>
          <cell r="C135">
            <v>45916</v>
          </cell>
          <cell r="E135" t="str">
            <v>บจก.ซันฟีด</v>
          </cell>
          <cell r="F135" t="str">
            <v>954 แอล</v>
          </cell>
          <cell r="G135">
            <v>20</v>
          </cell>
          <cell r="H135">
            <v>39</v>
          </cell>
          <cell r="I135" t="str">
            <v>ขาว</v>
          </cell>
          <cell r="J135"/>
          <cell r="L135">
            <v>84</v>
          </cell>
          <cell r="M135" t="str">
            <v>+</v>
          </cell>
          <cell r="N135"/>
          <cell r="R135" t="str">
            <v>ไม่</v>
          </cell>
          <cell r="T135" t="str">
            <v>ไม่สวมถุงใน</v>
          </cell>
          <cell r="U135"/>
          <cell r="V135"/>
          <cell r="X135">
            <v>45968</v>
          </cell>
          <cell r="Z135" t="str">
            <v xml:space="preserve">300กระสอบแบนเต็มใบ </v>
          </cell>
          <cell r="AA135">
            <v>2500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2500</v>
          </cell>
          <cell r="AL135">
            <v>0</v>
          </cell>
          <cell r="AM135">
            <v>2600</v>
          </cell>
          <cell r="AN135">
            <v>0</v>
          </cell>
          <cell r="AO135" t="str">
            <v>WSWT2025850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WRWT25850/WRWT25800</v>
          </cell>
          <cell r="CA135">
            <v>0</v>
          </cell>
          <cell r="DL135" t="str">
            <v>P7</v>
          </cell>
          <cell r="DM135">
            <v>2</v>
          </cell>
          <cell r="DN135">
            <v>45968</v>
          </cell>
          <cell r="DP135">
            <v>45963</v>
          </cell>
          <cell r="DQ135"/>
          <cell r="DR135">
            <v>45959</v>
          </cell>
          <cell r="DS135">
            <v>45966</v>
          </cell>
          <cell r="DT135">
            <v>45967</v>
          </cell>
          <cell r="DU135">
            <v>45967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MK68-001118</v>
          </cell>
          <cell r="C136">
            <v>45916</v>
          </cell>
          <cell r="E136" t="str">
            <v>บจก.ซันฟีด</v>
          </cell>
          <cell r="F136" t="str">
            <v>915 เอ็ม</v>
          </cell>
          <cell r="G136">
            <v>20</v>
          </cell>
          <cell r="H136">
            <v>39</v>
          </cell>
          <cell r="I136" t="str">
            <v>ขาว</v>
          </cell>
          <cell r="J136"/>
          <cell r="L136">
            <v>84</v>
          </cell>
          <cell r="M136" t="str">
            <v>+</v>
          </cell>
          <cell r="N136"/>
          <cell r="R136" t="str">
            <v>ไม่</v>
          </cell>
          <cell r="T136" t="str">
            <v>ไม่สวมถุงใน</v>
          </cell>
          <cell r="U136"/>
          <cell r="V136"/>
          <cell r="X136">
            <v>45971</v>
          </cell>
          <cell r="Z136" t="str">
            <v xml:space="preserve">300กระสอบแบนเต็มใบ </v>
          </cell>
          <cell r="AA136">
            <v>10000</v>
          </cell>
          <cell r="AB136">
            <v>0</v>
          </cell>
          <cell r="AC136">
            <v>0</v>
          </cell>
          <cell r="AD136">
            <v>0</v>
          </cell>
          <cell r="AG136" t="str">
            <v>เย็น8</v>
          </cell>
          <cell r="AI136"/>
          <cell r="AJ136">
            <v>10200</v>
          </cell>
          <cell r="AL136">
            <v>0</v>
          </cell>
          <cell r="AM136">
            <v>10200</v>
          </cell>
          <cell r="AN136">
            <v>0</v>
          </cell>
          <cell r="AO136" t="str">
            <v>WSWT2025850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WRWT25850/WRWT25800</v>
          </cell>
          <cell r="CA136">
            <v>0</v>
          </cell>
          <cell r="DL136" t="str">
            <v>P7</v>
          </cell>
          <cell r="DM136">
            <v>2</v>
          </cell>
          <cell r="DN136">
            <v>45971</v>
          </cell>
          <cell r="DP136">
            <v>45966</v>
          </cell>
          <cell r="DQ136"/>
          <cell r="DR136">
            <v>45962</v>
          </cell>
          <cell r="DS136">
            <v>45969</v>
          </cell>
          <cell r="DT136">
            <v>45970</v>
          </cell>
          <cell r="DU136">
            <v>45970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MK68-001118</v>
          </cell>
          <cell r="C137">
            <v>45916</v>
          </cell>
          <cell r="E137" t="str">
            <v>บจก.ซันฟีด</v>
          </cell>
          <cell r="F137" t="str">
            <v>935 เอ</v>
          </cell>
          <cell r="G137">
            <v>20</v>
          </cell>
          <cell r="H137">
            <v>37</v>
          </cell>
          <cell r="I137" t="str">
            <v>ขาว</v>
          </cell>
          <cell r="J137"/>
          <cell r="L137">
            <v>80</v>
          </cell>
          <cell r="M137" t="str">
            <v>+</v>
          </cell>
          <cell r="N137"/>
          <cell r="R137" t="str">
            <v>บิด</v>
          </cell>
          <cell r="T137" t="str">
            <v>ไม่สวมถุงใน</v>
          </cell>
          <cell r="U137"/>
          <cell r="V137"/>
          <cell r="X137">
            <v>45971</v>
          </cell>
          <cell r="Z137" t="str">
            <v xml:space="preserve">300กระสอบแบนเต็มใบ </v>
          </cell>
          <cell r="AA137">
            <v>10000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10000</v>
          </cell>
          <cell r="AL137">
            <v>0</v>
          </cell>
          <cell r="AM137">
            <v>10200</v>
          </cell>
          <cell r="AN137">
            <v>0</v>
          </cell>
          <cell r="AO137" t="str">
            <v>WSWT2025850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WRWT25850/WRWT25800</v>
          </cell>
          <cell r="CA137">
            <v>0</v>
          </cell>
          <cell r="DL137" t="str">
            <v>P7</v>
          </cell>
          <cell r="DM137">
            <v>2</v>
          </cell>
          <cell r="DN137">
            <v>45971</v>
          </cell>
          <cell r="DP137">
            <v>45966</v>
          </cell>
          <cell r="DQ137"/>
          <cell r="DR137">
            <v>45962</v>
          </cell>
          <cell r="DS137">
            <v>45969</v>
          </cell>
          <cell r="DT137">
            <v>45970</v>
          </cell>
          <cell r="DU137">
            <v>45970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MK68-001118</v>
          </cell>
          <cell r="C138">
            <v>45916</v>
          </cell>
          <cell r="E138" t="str">
            <v>บจก.ซันฟีด</v>
          </cell>
          <cell r="F138" t="str">
            <v>915 พี</v>
          </cell>
          <cell r="G138">
            <v>20</v>
          </cell>
          <cell r="H138">
            <v>39</v>
          </cell>
          <cell r="I138" t="str">
            <v>ขาว</v>
          </cell>
          <cell r="J138"/>
          <cell r="L138">
            <v>84</v>
          </cell>
          <cell r="M138" t="str">
            <v>+</v>
          </cell>
          <cell r="N138"/>
          <cell r="R138" t="str">
            <v>ไม่</v>
          </cell>
          <cell r="T138" t="str">
            <v>ไม่สวมถุงใน</v>
          </cell>
          <cell r="U138"/>
          <cell r="V138"/>
          <cell r="X138">
            <v>45971</v>
          </cell>
          <cell r="Z138" t="str">
            <v xml:space="preserve">300กระสอบแบนเต็มใบ </v>
          </cell>
          <cell r="AA138">
            <v>12000</v>
          </cell>
          <cell r="AB138">
            <v>0</v>
          </cell>
          <cell r="AC138">
            <v>0</v>
          </cell>
          <cell r="AD138">
            <v>0</v>
          </cell>
          <cell r="AG138" t="str">
            <v>เย็น8</v>
          </cell>
          <cell r="AI138"/>
          <cell r="AJ138">
            <v>12000</v>
          </cell>
          <cell r="AL138">
            <v>0</v>
          </cell>
          <cell r="AM138">
            <v>13500</v>
          </cell>
          <cell r="AN138">
            <v>0</v>
          </cell>
          <cell r="AO138" t="str">
            <v>WSWT2025850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WRWT25850/WRWT25800</v>
          </cell>
          <cell r="CA138">
            <v>0</v>
          </cell>
          <cell r="DL138" t="str">
            <v>P7</v>
          </cell>
          <cell r="DM138">
            <v>2</v>
          </cell>
          <cell r="DN138">
            <v>45971</v>
          </cell>
          <cell r="DP138">
            <v>45966</v>
          </cell>
          <cell r="DQ138"/>
          <cell r="DR138">
            <v>45962</v>
          </cell>
          <cell r="DS138">
            <v>45969</v>
          </cell>
          <cell r="DT138">
            <v>45970</v>
          </cell>
          <cell r="DU138">
            <v>45970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MK68-001118</v>
          </cell>
          <cell r="C139">
            <v>45916</v>
          </cell>
          <cell r="E139" t="str">
            <v>บจก.ซันฟีด</v>
          </cell>
          <cell r="F139" t="str">
            <v>ไอฟีดเป็ดไข่เบอร์ 5 เอ</v>
          </cell>
          <cell r="G139">
            <v>20</v>
          </cell>
          <cell r="H139">
            <v>37</v>
          </cell>
          <cell r="I139" t="str">
            <v>ขาว</v>
          </cell>
          <cell r="J139"/>
          <cell r="L139">
            <v>80</v>
          </cell>
          <cell r="M139" t="str">
            <v>+</v>
          </cell>
          <cell r="N139"/>
          <cell r="R139" t="str">
            <v>บิด</v>
          </cell>
          <cell r="T139" t="str">
            <v>ไม่สวมถุงใน</v>
          </cell>
          <cell r="U139"/>
          <cell r="V139"/>
          <cell r="X139">
            <v>45971</v>
          </cell>
          <cell r="Z139" t="str">
            <v xml:space="preserve">300กระสอบแบนเต็มใบ </v>
          </cell>
          <cell r="AA139">
            <v>2500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2026</v>
          </cell>
          <cell r="AL139">
            <v>474</v>
          </cell>
          <cell r="AM139">
            <v>2550</v>
          </cell>
          <cell r="AN139">
            <v>0</v>
          </cell>
          <cell r="AO139" t="str">
            <v>WSWT2025850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WRWT25850/WRWT25800</v>
          </cell>
          <cell r="CA139">
            <v>0</v>
          </cell>
          <cell r="DL139" t="str">
            <v>P7</v>
          </cell>
          <cell r="DM139">
            <v>2</v>
          </cell>
          <cell r="DN139">
            <v>45971</v>
          </cell>
          <cell r="DP139">
            <v>45966</v>
          </cell>
          <cell r="DQ139"/>
          <cell r="DR139">
            <v>45962</v>
          </cell>
          <cell r="DS139">
            <v>45969</v>
          </cell>
          <cell r="DT139">
            <v>45970</v>
          </cell>
          <cell r="DU139">
            <v>45970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MK68-001118</v>
          </cell>
          <cell r="C140">
            <v>45916</v>
          </cell>
          <cell r="E140" t="str">
            <v>บจก.ซันฟีด</v>
          </cell>
          <cell r="F140" t="str">
            <v>ไอฟีดไก่ไข่เบอร์ 5 เอ็ม</v>
          </cell>
          <cell r="G140">
            <v>20</v>
          </cell>
          <cell r="H140">
            <v>39</v>
          </cell>
          <cell r="I140" t="str">
            <v>ขาว</v>
          </cell>
          <cell r="J140"/>
          <cell r="L140">
            <v>84</v>
          </cell>
          <cell r="M140" t="str">
            <v>+</v>
          </cell>
          <cell r="N140"/>
          <cell r="R140" t="str">
            <v>บิด</v>
          </cell>
          <cell r="T140" t="str">
            <v>ไม่สวมถุงใน</v>
          </cell>
          <cell r="U140"/>
          <cell r="V140"/>
          <cell r="X140">
            <v>45971</v>
          </cell>
          <cell r="Z140" t="str">
            <v xml:space="preserve">300กระสอบแบนเต็มใบ </v>
          </cell>
          <cell r="AA140">
            <v>5000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5000</v>
          </cell>
          <cell r="AL140">
            <v>0</v>
          </cell>
          <cell r="AM140">
            <v>5200</v>
          </cell>
          <cell r="AN140">
            <v>0</v>
          </cell>
          <cell r="AO140" t="str">
            <v>WSWT2025850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WRWT25850/WRWT25800</v>
          </cell>
          <cell r="CA140">
            <v>0</v>
          </cell>
          <cell r="DL140" t="str">
            <v>P7</v>
          </cell>
          <cell r="DM140">
            <v>2</v>
          </cell>
          <cell r="DN140">
            <v>45971</v>
          </cell>
          <cell r="DP140">
            <v>45966</v>
          </cell>
          <cell r="DQ140"/>
          <cell r="DR140">
            <v>45962</v>
          </cell>
          <cell r="DS140">
            <v>45969</v>
          </cell>
          <cell r="DT140">
            <v>45970</v>
          </cell>
          <cell r="DU140">
            <v>45970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MK68-001118</v>
          </cell>
          <cell r="C141">
            <v>45916</v>
          </cell>
          <cell r="E141" t="str">
            <v>บจก.ซันฟีด</v>
          </cell>
          <cell r="F141">
            <v>331</v>
          </cell>
          <cell r="G141">
            <v>20</v>
          </cell>
          <cell r="H141">
            <v>39</v>
          </cell>
          <cell r="I141" t="str">
            <v>ขาว</v>
          </cell>
          <cell r="J141"/>
          <cell r="L141">
            <v>84</v>
          </cell>
          <cell r="M141" t="str">
            <v>+</v>
          </cell>
          <cell r="N141"/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45971</v>
          </cell>
          <cell r="Z141" t="str">
            <v xml:space="preserve">300กระสอบแบนเต็มใบ </v>
          </cell>
          <cell r="AA141">
            <v>2500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2500</v>
          </cell>
          <cell r="AM141"/>
          <cell r="AN141">
            <v>2625</v>
          </cell>
          <cell r="AO141" t="str">
            <v>WSWT2025850</v>
          </cell>
          <cell r="AQ141">
            <v>2828.9250000000002</v>
          </cell>
          <cell r="AR141">
            <v>2828.9250000000002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WRWT25850/WRWT25800</v>
          </cell>
          <cell r="CA141">
            <v>0</v>
          </cell>
          <cell r="DL141" t="str">
            <v>P7</v>
          </cell>
          <cell r="DM141">
            <v>2</v>
          </cell>
          <cell r="DN141">
            <v>45971</v>
          </cell>
          <cell r="DP141">
            <v>45966</v>
          </cell>
          <cell r="DQ141"/>
          <cell r="DR141">
            <v>45962</v>
          </cell>
          <cell r="DS141">
            <v>45969</v>
          </cell>
          <cell r="DT141">
            <v>45970</v>
          </cell>
          <cell r="DU141">
            <v>45970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MK68-001118</v>
          </cell>
          <cell r="C142">
            <v>45916</v>
          </cell>
          <cell r="E142" t="str">
            <v>บจก.ซันฟีด</v>
          </cell>
          <cell r="F142" t="str">
            <v>915 เอ็ม</v>
          </cell>
          <cell r="G142">
            <v>20</v>
          </cell>
          <cell r="H142">
            <v>39</v>
          </cell>
          <cell r="I142" t="str">
            <v>ขาว</v>
          </cell>
          <cell r="J142"/>
          <cell r="L142">
            <v>84</v>
          </cell>
          <cell r="M142" t="str">
            <v>+</v>
          </cell>
          <cell r="N142"/>
          <cell r="R142" t="str">
            <v>ไม่</v>
          </cell>
          <cell r="T142" t="str">
            <v>ไม่สวมถุงใน</v>
          </cell>
          <cell r="U142"/>
          <cell r="V142"/>
          <cell r="X142">
            <v>45972</v>
          </cell>
          <cell r="Z142" t="str">
            <v xml:space="preserve">300กระสอบแบนเต็มใบ </v>
          </cell>
          <cell r="AA142">
            <v>10000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10200</v>
          </cell>
          <cell r="AL142">
            <v>0</v>
          </cell>
          <cell r="AM142">
            <v>10200</v>
          </cell>
          <cell r="AN142">
            <v>0</v>
          </cell>
          <cell r="AO142" t="str">
            <v>WSWT2025850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WRWT25850/WRWT25800</v>
          </cell>
          <cell r="CA142">
            <v>0</v>
          </cell>
          <cell r="DL142" t="str">
            <v>P7</v>
          </cell>
          <cell r="DM142">
            <v>2</v>
          </cell>
          <cell r="DN142">
            <v>45972</v>
          </cell>
          <cell r="DP142">
            <v>45967</v>
          </cell>
          <cell r="DQ142"/>
          <cell r="DR142">
            <v>45963</v>
          </cell>
          <cell r="DS142">
            <v>45970</v>
          </cell>
          <cell r="DT142">
            <v>45971</v>
          </cell>
          <cell r="DU142">
            <v>45971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MK68-001118</v>
          </cell>
          <cell r="C143">
            <v>45916</v>
          </cell>
          <cell r="E143" t="str">
            <v>บจก.ซันฟีด</v>
          </cell>
          <cell r="F143">
            <v>21</v>
          </cell>
          <cell r="G143">
            <v>20</v>
          </cell>
          <cell r="H143">
            <v>39</v>
          </cell>
          <cell r="I143" t="str">
            <v>ขาว</v>
          </cell>
          <cell r="J143"/>
          <cell r="L143">
            <v>84</v>
          </cell>
          <cell r="M143" t="str">
            <v>+</v>
          </cell>
          <cell r="N143"/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45972</v>
          </cell>
          <cell r="Z143" t="str">
            <v xml:space="preserve">300กระสอบแบนเต็มใบ </v>
          </cell>
          <cell r="AA143">
            <v>5000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5100</v>
          </cell>
          <cell r="AL143">
            <v>0</v>
          </cell>
          <cell r="AM143">
            <v>5373</v>
          </cell>
          <cell r="AN143">
            <v>0</v>
          </cell>
          <cell r="AO143" t="str">
            <v>WSWT2025850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WRWT25850/WRWT25800</v>
          </cell>
          <cell r="CA143">
            <v>0</v>
          </cell>
          <cell r="DL143" t="str">
            <v>P7</v>
          </cell>
          <cell r="DM143">
            <v>2</v>
          </cell>
          <cell r="DN143">
            <v>45972</v>
          </cell>
          <cell r="DP143">
            <v>45967</v>
          </cell>
          <cell r="DQ143"/>
          <cell r="DR143">
            <v>45963</v>
          </cell>
          <cell r="DS143">
            <v>45970</v>
          </cell>
          <cell r="DT143">
            <v>45971</v>
          </cell>
          <cell r="DU143">
            <v>45971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MK68-001118</v>
          </cell>
          <cell r="C144">
            <v>45916</v>
          </cell>
          <cell r="E144" t="str">
            <v>บจก.ซันฟีด</v>
          </cell>
          <cell r="F144">
            <v>935</v>
          </cell>
          <cell r="G144">
            <v>20</v>
          </cell>
          <cell r="H144">
            <v>37</v>
          </cell>
          <cell r="I144" t="str">
            <v>ขาว</v>
          </cell>
          <cell r="J144"/>
          <cell r="L144">
            <v>80</v>
          </cell>
          <cell r="M144" t="str">
            <v>+</v>
          </cell>
          <cell r="N144"/>
          <cell r="R144" t="str">
            <v>บิด</v>
          </cell>
          <cell r="T144" t="str">
            <v>ไม่สวมถุงใน</v>
          </cell>
          <cell r="U144"/>
          <cell r="V144"/>
          <cell r="X144">
            <v>45972</v>
          </cell>
          <cell r="Z144" t="str">
            <v xml:space="preserve">300กระสอบแบนเต็มใบ </v>
          </cell>
          <cell r="AA144">
            <v>10000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10000</v>
          </cell>
          <cell r="AM144">
            <v>0</v>
          </cell>
          <cell r="AN144">
            <v>10500</v>
          </cell>
          <cell r="AO144" t="str">
            <v>WSWT2025850</v>
          </cell>
          <cell r="AQ144">
            <v>10756.900000000001</v>
          </cell>
          <cell r="AR144">
            <v>10756.900000000001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WRWT25850/WRWT25800</v>
          </cell>
          <cell r="CA144">
            <v>0</v>
          </cell>
          <cell r="DL144" t="str">
            <v>P7</v>
          </cell>
          <cell r="DM144">
            <v>2</v>
          </cell>
          <cell r="DN144">
            <v>45972</v>
          </cell>
          <cell r="DP144">
            <v>45967</v>
          </cell>
          <cell r="DQ144"/>
          <cell r="DR144">
            <v>45963</v>
          </cell>
          <cell r="DS144">
            <v>45970</v>
          </cell>
          <cell r="DT144">
            <v>45971</v>
          </cell>
          <cell r="DU144">
            <v>45971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MK68-001118</v>
          </cell>
          <cell r="C145">
            <v>45916</v>
          </cell>
          <cell r="E145" t="str">
            <v>บจก.ซันฟีด</v>
          </cell>
          <cell r="F145" t="str">
            <v>ไก่เนื้อ เบอร์1</v>
          </cell>
          <cell r="G145">
            <v>20</v>
          </cell>
          <cell r="H145">
            <v>39</v>
          </cell>
          <cell r="I145" t="str">
            <v>ขาว</v>
          </cell>
          <cell r="J145"/>
          <cell r="L145">
            <v>84</v>
          </cell>
          <cell r="M145" t="str">
            <v>+</v>
          </cell>
          <cell r="N145"/>
          <cell r="R145" t="str">
            <v>บิด</v>
          </cell>
          <cell r="T145" t="str">
            <v>ไม่สวมถุงใน</v>
          </cell>
          <cell r="U145"/>
          <cell r="V145"/>
          <cell r="X145">
            <v>45972</v>
          </cell>
          <cell r="Z145" t="str">
            <v xml:space="preserve">300กระสอบแบนเต็มใบ </v>
          </cell>
          <cell r="AA145">
            <v>2500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2500</v>
          </cell>
          <cell r="AL145">
            <v>0</v>
          </cell>
          <cell r="AM145">
            <v>2550</v>
          </cell>
          <cell r="AN145">
            <v>0</v>
          </cell>
          <cell r="AO145" t="str">
            <v>WSWT2025850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WRWT25850/WRWT25800</v>
          </cell>
          <cell r="CA145">
            <v>0</v>
          </cell>
          <cell r="DL145" t="str">
            <v>P7</v>
          </cell>
          <cell r="DM145">
            <v>2</v>
          </cell>
          <cell r="DN145">
            <v>45972</v>
          </cell>
          <cell r="DP145">
            <v>45967</v>
          </cell>
          <cell r="DQ145"/>
          <cell r="DR145">
            <v>45963</v>
          </cell>
          <cell r="DS145">
            <v>45970</v>
          </cell>
          <cell r="DT145">
            <v>45971</v>
          </cell>
          <cell r="DU145">
            <v>45971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MK68-001118</v>
          </cell>
          <cell r="C146">
            <v>45916</v>
          </cell>
          <cell r="E146" t="str">
            <v>บจก.ซันฟีด</v>
          </cell>
          <cell r="F146" t="str">
            <v>954 แอล</v>
          </cell>
          <cell r="G146">
            <v>20</v>
          </cell>
          <cell r="H146">
            <v>39</v>
          </cell>
          <cell r="I146" t="str">
            <v>ขาว</v>
          </cell>
          <cell r="J146"/>
          <cell r="L146">
            <v>84</v>
          </cell>
          <cell r="M146" t="str">
            <v>+</v>
          </cell>
          <cell r="N146"/>
          <cell r="R146" t="str">
            <v>ไม่</v>
          </cell>
          <cell r="T146" t="str">
            <v>ไม่สวมถุงใน</v>
          </cell>
          <cell r="U146"/>
          <cell r="V146"/>
          <cell r="X146">
            <v>45972</v>
          </cell>
          <cell r="Z146" t="str">
            <v xml:space="preserve">300กระสอบแบนเต็มใบ </v>
          </cell>
          <cell r="AA146">
            <v>2500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2500</v>
          </cell>
          <cell r="AL146">
            <v>0</v>
          </cell>
          <cell r="AM146">
            <v>2600</v>
          </cell>
          <cell r="AN146">
            <v>0</v>
          </cell>
          <cell r="AO146" t="str">
            <v>WSWT2025850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WRWT25850/WRWT25800</v>
          </cell>
          <cell r="CA146">
            <v>0</v>
          </cell>
          <cell r="DL146" t="str">
            <v>P7</v>
          </cell>
          <cell r="DM146">
            <v>2</v>
          </cell>
          <cell r="DN146">
            <v>45972</v>
          </cell>
          <cell r="DP146">
            <v>45967</v>
          </cell>
          <cell r="DQ146"/>
          <cell r="DR146">
            <v>45963</v>
          </cell>
          <cell r="DS146">
            <v>45970</v>
          </cell>
          <cell r="DT146">
            <v>45971</v>
          </cell>
          <cell r="DU146">
            <v>45971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MK68-001118</v>
          </cell>
          <cell r="C147">
            <v>45916</v>
          </cell>
          <cell r="E147" t="str">
            <v>บจก.ซันฟีด</v>
          </cell>
          <cell r="F147" t="str">
            <v>935 แอล</v>
          </cell>
          <cell r="G147">
            <v>20</v>
          </cell>
          <cell r="H147">
            <v>37</v>
          </cell>
          <cell r="I147" t="str">
            <v>ขาว</v>
          </cell>
          <cell r="J147"/>
          <cell r="L147">
            <v>80</v>
          </cell>
          <cell r="M147" t="str">
            <v>+</v>
          </cell>
          <cell r="N147"/>
          <cell r="R147" t="str">
            <v>บิด</v>
          </cell>
          <cell r="T147" t="str">
            <v>ไม่สวมถุงใน</v>
          </cell>
          <cell r="U147"/>
          <cell r="V147"/>
          <cell r="X147">
            <v>45973</v>
          </cell>
          <cell r="Z147" t="str">
            <v xml:space="preserve">300กระสอบแบนเต็มใบ </v>
          </cell>
          <cell r="AA147">
            <v>5000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5000</v>
          </cell>
          <cell r="AL147">
            <v>0</v>
          </cell>
          <cell r="AM147">
            <v>5100</v>
          </cell>
          <cell r="AN147">
            <v>0</v>
          </cell>
          <cell r="AO147" t="str">
            <v>WSWT2025850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WRWT25850/WRWT25800</v>
          </cell>
          <cell r="CA147">
            <v>0</v>
          </cell>
          <cell r="DL147" t="str">
            <v>P7</v>
          </cell>
          <cell r="DM147">
            <v>2</v>
          </cell>
          <cell r="DN147">
            <v>45973</v>
          </cell>
          <cell r="DP147">
            <v>45968</v>
          </cell>
          <cell r="DQ147"/>
          <cell r="DR147">
            <v>45964</v>
          </cell>
          <cell r="DS147">
            <v>45971</v>
          </cell>
          <cell r="DT147">
            <v>45972</v>
          </cell>
          <cell r="DU147">
            <v>45972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MK68-001118</v>
          </cell>
          <cell r="C148">
            <v>45916</v>
          </cell>
          <cell r="E148" t="str">
            <v>บจก.ซันฟีด</v>
          </cell>
          <cell r="F148" t="str">
            <v>ไก่ไข่</v>
          </cell>
          <cell r="G148">
            <v>20</v>
          </cell>
          <cell r="H148">
            <v>39</v>
          </cell>
          <cell r="I148" t="str">
            <v>ขาว</v>
          </cell>
          <cell r="J148"/>
          <cell r="L148">
            <v>84</v>
          </cell>
          <cell r="M148" t="str">
            <v>+</v>
          </cell>
          <cell r="N148"/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45973</v>
          </cell>
          <cell r="Z148" t="str">
            <v xml:space="preserve">300กระสอบแบนเต็มใบ </v>
          </cell>
          <cell r="AA148">
            <v>5000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5000</v>
          </cell>
          <cell r="AM148">
            <v>0</v>
          </cell>
          <cell r="AN148">
            <v>5250</v>
          </cell>
          <cell r="AO148" t="str">
            <v>WSWT2025850</v>
          </cell>
          <cell r="AQ148">
            <v>5657.85</v>
          </cell>
          <cell r="AR148">
            <v>0</v>
          </cell>
          <cell r="AS148">
            <v>5657.85</v>
          </cell>
          <cell r="AT148">
            <v>0</v>
          </cell>
          <cell r="AU148">
            <v>0</v>
          </cell>
          <cell r="BZ148" t="str">
            <v>WRWT25850/WRWT25800</v>
          </cell>
          <cell r="CA148">
            <v>445.71285000000012</v>
          </cell>
          <cell r="DL148" t="str">
            <v>P7</v>
          </cell>
          <cell r="DM148">
            <v>2</v>
          </cell>
          <cell r="DN148">
            <v>45973</v>
          </cell>
          <cell r="DP148">
            <v>45968</v>
          </cell>
          <cell r="DQ148"/>
          <cell r="DR148">
            <v>45964</v>
          </cell>
          <cell r="DS148">
            <v>45971</v>
          </cell>
          <cell r="DT148">
            <v>45972</v>
          </cell>
          <cell r="DU148">
            <v>45972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MK68-001118</v>
          </cell>
          <cell r="C149">
            <v>45916</v>
          </cell>
          <cell r="E149" t="str">
            <v>บจก.ซันฟีด</v>
          </cell>
          <cell r="F149">
            <v>959</v>
          </cell>
          <cell r="G149">
            <v>20</v>
          </cell>
          <cell r="H149">
            <v>38</v>
          </cell>
          <cell r="I149" t="str">
            <v>ขาว</v>
          </cell>
          <cell r="J149"/>
          <cell r="L149">
            <v>82</v>
          </cell>
          <cell r="M149" t="str">
            <v>+</v>
          </cell>
          <cell r="N149"/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45973</v>
          </cell>
          <cell r="Z149" t="str">
            <v xml:space="preserve">300กระสอบแบนเต็มใบ </v>
          </cell>
          <cell r="AA149">
            <v>2500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2300</v>
          </cell>
          <cell r="AL149">
            <v>200</v>
          </cell>
          <cell r="AM149">
            <v>2500</v>
          </cell>
          <cell r="AN149">
            <v>0</v>
          </cell>
          <cell r="AO149" t="str">
            <v>WSWT2025850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45973</v>
          </cell>
          <cell r="DP149">
            <v>45968</v>
          </cell>
          <cell r="DQ149"/>
          <cell r="DR149">
            <v>45964</v>
          </cell>
          <cell r="DS149">
            <v>45971</v>
          </cell>
          <cell r="DT149">
            <v>45972</v>
          </cell>
          <cell r="DU149">
            <v>45972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MK68-001118</v>
          </cell>
          <cell r="C150">
            <v>45916</v>
          </cell>
          <cell r="E150" t="str">
            <v>บจก.ซันฟีด</v>
          </cell>
          <cell r="F150" t="str">
            <v>935 เอ</v>
          </cell>
          <cell r="G150">
            <v>20</v>
          </cell>
          <cell r="H150">
            <v>37</v>
          </cell>
          <cell r="I150" t="str">
            <v>ขาว</v>
          </cell>
          <cell r="J150"/>
          <cell r="L150">
            <v>80</v>
          </cell>
          <cell r="M150" t="str">
            <v>+</v>
          </cell>
          <cell r="N150"/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45975</v>
          </cell>
          <cell r="Z150" t="str">
            <v xml:space="preserve">300กระสอบแบนเต็มใบ </v>
          </cell>
          <cell r="AA150">
            <v>5000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5000</v>
          </cell>
          <cell r="AL150">
            <v>0</v>
          </cell>
          <cell r="AM150">
            <v>5050</v>
          </cell>
          <cell r="AN150">
            <v>0</v>
          </cell>
          <cell r="AO150" t="str">
            <v>WSWT2025850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45975</v>
          </cell>
          <cell r="DP150">
            <v>45970</v>
          </cell>
          <cell r="DQ150"/>
          <cell r="DR150">
            <v>45966</v>
          </cell>
          <cell r="DS150">
            <v>45973</v>
          </cell>
          <cell r="DT150">
            <v>45974</v>
          </cell>
          <cell r="DU150">
            <v>45974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MK68-001118</v>
          </cell>
          <cell r="C151">
            <v>45916</v>
          </cell>
          <cell r="E151" t="str">
            <v>บจก.ซันฟีด</v>
          </cell>
          <cell r="F151" t="str">
            <v>935 เอ</v>
          </cell>
          <cell r="G151">
            <v>20</v>
          </cell>
          <cell r="H151">
            <v>37</v>
          </cell>
          <cell r="I151" t="str">
            <v>ขาว</v>
          </cell>
          <cell r="J151"/>
          <cell r="L151">
            <v>80</v>
          </cell>
          <cell r="M151" t="str">
            <v>+</v>
          </cell>
          <cell r="N151"/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45975</v>
          </cell>
          <cell r="Z151" t="str">
            <v xml:space="preserve">300กระสอบแบนเต็มใบ 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5000</v>
          </cell>
          <cell r="AL151">
            <v>0</v>
          </cell>
          <cell r="AM151">
            <v>5050</v>
          </cell>
          <cell r="AN151">
            <v>0</v>
          </cell>
          <cell r="AO151" t="str">
            <v>WSWT2025850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45975</v>
          </cell>
          <cell r="DP151">
            <v>45970</v>
          </cell>
          <cell r="DQ151"/>
          <cell r="DR151">
            <v>45966</v>
          </cell>
          <cell r="DS151">
            <v>45973</v>
          </cell>
          <cell r="DT151">
            <v>45974</v>
          </cell>
          <cell r="DU151">
            <v>45974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MK68-001118</v>
          </cell>
          <cell r="C152">
            <v>45916</v>
          </cell>
          <cell r="E152" t="str">
            <v>บจก.ซันฟีด</v>
          </cell>
          <cell r="F152" t="str">
            <v>เป็ด</v>
          </cell>
          <cell r="G152">
            <v>20</v>
          </cell>
          <cell r="H152">
            <v>38</v>
          </cell>
          <cell r="I152" t="str">
            <v>ขาว</v>
          </cell>
          <cell r="J152"/>
          <cell r="L152">
            <v>82</v>
          </cell>
          <cell r="M152" t="str">
            <v>+</v>
          </cell>
          <cell r="N152"/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45975</v>
          </cell>
          <cell r="Z152" t="str">
            <v xml:space="preserve">300กระสอบแบนเต็มใบ </v>
          </cell>
          <cell r="AA152">
            <v>3500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3500</v>
          </cell>
          <cell r="AM152">
            <v>0</v>
          </cell>
          <cell r="AN152">
            <v>3675</v>
          </cell>
          <cell r="AO152" t="str">
            <v>WSWT2025850</v>
          </cell>
          <cell r="AQ152">
            <v>3862.7049999999999</v>
          </cell>
          <cell r="AR152">
            <v>0</v>
          </cell>
          <cell r="AS152">
            <v>3862.7049999999999</v>
          </cell>
          <cell r="AT152">
            <v>0</v>
          </cell>
          <cell r="AU152">
            <v>0</v>
          </cell>
          <cell r="BZ152" t="str">
            <v>WRWT25850/WRWT25800</v>
          </cell>
          <cell r="CA152">
            <v>304.29531611111116</v>
          </cell>
          <cell r="DL152" t="str">
            <v>P7</v>
          </cell>
          <cell r="DM152">
            <v>2</v>
          </cell>
          <cell r="DN152">
            <v>45975</v>
          </cell>
          <cell r="DP152">
            <v>45970</v>
          </cell>
          <cell r="DQ152"/>
          <cell r="DR152">
            <v>45966</v>
          </cell>
          <cell r="DS152">
            <v>45973</v>
          </cell>
          <cell r="DT152">
            <v>45974</v>
          </cell>
          <cell r="DU152">
            <v>45974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MK68-001118</v>
          </cell>
          <cell r="C153">
            <v>45916</v>
          </cell>
          <cell r="E153" t="str">
            <v>บจก.ซันฟีด</v>
          </cell>
          <cell r="F153">
            <v>935</v>
          </cell>
          <cell r="G153">
            <v>20</v>
          </cell>
          <cell r="H153">
            <v>37</v>
          </cell>
          <cell r="I153" t="str">
            <v>ขาว</v>
          </cell>
          <cell r="J153"/>
          <cell r="L153">
            <v>80</v>
          </cell>
          <cell r="M153" t="str">
            <v>+</v>
          </cell>
          <cell r="N153"/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45975</v>
          </cell>
          <cell r="Z153" t="str">
            <v xml:space="preserve">300กระสอบแบนเต็มใบ </v>
          </cell>
          <cell r="AA153">
            <v>5000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5000</v>
          </cell>
          <cell r="AM153">
            <v>0</v>
          </cell>
          <cell r="AN153">
            <v>5250</v>
          </cell>
          <cell r="AO153" t="str">
            <v>WSWT2025850</v>
          </cell>
          <cell r="AQ153">
            <v>5378.4500000000007</v>
          </cell>
          <cell r="AR153">
            <v>5378.4500000000007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45975</v>
          </cell>
          <cell r="DP153">
            <v>45970</v>
          </cell>
          <cell r="DQ153"/>
          <cell r="DR153">
            <v>45966</v>
          </cell>
          <cell r="DS153">
            <v>45973</v>
          </cell>
          <cell r="DT153">
            <v>45974</v>
          </cell>
          <cell r="DU153">
            <v>45974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MK68-001118</v>
          </cell>
          <cell r="C154">
            <v>45916</v>
          </cell>
          <cell r="E154" t="str">
            <v>บจก.ซันฟีด</v>
          </cell>
          <cell r="F154" t="str">
            <v>952 เอส</v>
          </cell>
          <cell r="G154">
            <v>20</v>
          </cell>
          <cell r="H154">
            <v>39</v>
          </cell>
          <cell r="I154" t="str">
            <v>ขาว</v>
          </cell>
          <cell r="J154"/>
          <cell r="L154">
            <v>84</v>
          </cell>
          <cell r="M154" t="str">
            <v>+</v>
          </cell>
          <cell r="N154"/>
          <cell r="R154" t="str">
            <v>ไม่</v>
          </cell>
          <cell r="T154" t="str">
            <v>ไม่สวมถุงใน</v>
          </cell>
          <cell r="U154"/>
          <cell r="V154"/>
          <cell r="X154">
            <v>45975</v>
          </cell>
          <cell r="Z154" t="str">
            <v xml:space="preserve">300กระสอบแบนเต็มใบ </v>
          </cell>
          <cell r="AA154">
            <v>2500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2500</v>
          </cell>
          <cell r="AL154">
            <v>0</v>
          </cell>
          <cell r="AM154">
            <v>2575</v>
          </cell>
          <cell r="AN154">
            <v>0</v>
          </cell>
          <cell r="AO154" t="str">
            <v>WSWT2025850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45975</v>
          </cell>
          <cell r="DP154">
            <v>45970</v>
          </cell>
          <cell r="DQ154"/>
          <cell r="DR154">
            <v>45966</v>
          </cell>
          <cell r="DS154">
            <v>45973</v>
          </cell>
          <cell r="DT154">
            <v>45974</v>
          </cell>
          <cell r="DU154">
            <v>45974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MK68-001118</v>
          </cell>
          <cell r="C155">
            <v>45916</v>
          </cell>
          <cell r="E155" t="str">
            <v>บจก.ซันฟีด</v>
          </cell>
          <cell r="F155" t="str">
            <v>935 แอล</v>
          </cell>
          <cell r="G155">
            <v>20</v>
          </cell>
          <cell r="H155">
            <v>37</v>
          </cell>
          <cell r="I155" t="str">
            <v>ขาว</v>
          </cell>
          <cell r="J155"/>
          <cell r="L155">
            <v>80</v>
          </cell>
          <cell r="M155" t="str">
            <v>+</v>
          </cell>
          <cell r="N155"/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45975</v>
          </cell>
          <cell r="Z155" t="str">
            <v xml:space="preserve">300กระสอบแบนเต็มใบ 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5000</v>
          </cell>
          <cell r="AM155">
            <v>0</v>
          </cell>
          <cell r="AN155">
            <v>5250</v>
          </cell>
          <cell r="AO155" t="str">
            <v>WSWT2025850</v>
          </cell>
          <cell r="AQ155">
            <v>5378.4500000000007</v>
          </cell>
          <cell r="AR155">
            <v>0</v>
          </cell>
          <cell r="AS155">
            <v>5378.4500000000007</v>
          </cell>
          <cell r="AT155">
            <v>0</v>
          </cell>
          <cell r="AU155">
            <v>0</v>
          </cell>
          <cell r="BZ155" t="str">
            <v>WRWT25850/WRWT25800</v>
          </cell>
          <cell r="CA155">
            <v>423.7023388888889</v>
          </cell>
          <cell r="DL155" t="str">
            <v>P7</v>
          </cell>
          <cell r="DM155">
            <v>2</v>
          </cell>
          <cell r="DN155">
            <v>45975</v>
          </cell>
          <cell r="DP155">
            <v>45970</v>
          </cell>
          <cell r="DQ155"/>
          <cell r="DR155">
            <v>45966</v>
          </cell>
          <cell r="DS155">
            <v>45973</v>
          </cell>
          <cell r="DT155">
            <v>45974</v>
          </cell>
          <cell r="DU155">
            <v>45974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MK68-001118</v>
          </cell>
          <cell r="C156">
            <v>45916</v>
          </cell>
          <cell r="E156" t="str">
            <v>บจก.ซันฟีด</v>
          </cell>
          <cell r="F156" t="str">
            <v>แถบเขียว</v>
          </cell>
          <cell r="G156">
            <v>20</v>
          </cell>
          <cell r="H156">
            <v>38</v>
          </cell>
          <cell r="I156" t="str">
            <v>ขาว</v>
          </cell>
          <cell r="J156"/>
          <cell r="L156">
            <v>82</v>
          </cell>
          <cell r="M156" t="str">
            <v>+</v>
          </cell>
          <cell r="N156"/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45975</v>
          </cell>
          <cell r="Z156" t="str">
            <v xml:space="preserve">300กระสอบแบนเต็มใบ </v>
          </cell>
          <cell r="AA156">
            <v>5000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4800</v>
          </cell>
          <cell r="AL156">
            <v>200</v>
          </cell>
          <cell r="AM156">
            <v>5100</v>
          </cell>
          <cell r="AN156">
            <v>0</v>
          </cell>
          <cell r="AO156" t="str">
            <v>WSWT2025850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45975</v>
          </cell>
          <cell r="DP156">
            <v>45970</v>
          </cell>
          <cell r="DQ156"/>
          <cell r="DR156">
            <v>45966</v>
          </cell>
          <cell r="DS156">
            <v>45973</v>
          </cell>
          <cell r="DT156">
            <v>45974</v>
          </cell>
          <cell r="DU156">
            <v>45974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MK68-001118</v>
          </cell>
          <cell r="C157">
            <v>45916</v>
          </cell>
          <cell r="E157" t="str">
            <v>บจก.ซันฟีด</v>
          </cell>
          <cell r="F157" t="str">
            <v>915 เอ็ม</v>
          </cell>
          <cell r="G157">
            <v>20</v>
          </cell>
          <cell r="H157">
            <v>39</v>
          </cell>
          <cell r="I157" t="str">
            <v>ขาว</v>
          </cell>
          <cell r="J157"/>
          <cell r="L157">
            <v>84</v>
          </cell>
          <cell r="M157" t="str">
            <v>+</v>
          </cell>
          <cell r="N157"/>
          <cell r="R157" t="str">
            <v>ไม่</v>
          </cell>
          <cell r="T157" t="str">
            <v>ไม่สวมถุงใน</v>
          </cell>
          <cell r="U157"/>
          <cell r="V157"/>
          <cell r="X157">
            <v>45975</v>
          </cell>
          <cell r="Z157" t="str">
            <v xml:space="preserve">300กระสอบแบนเต็มใบ </v>
          </cell>
          <cell r="AA157">
            <v>5000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5100</v>
          </cell>
          <cell r="AL157">
            <v>0</v>
          </cell>
          <cell r="AM157">
            <v>5540</v>
          </cell>
          <cell r="AN157">
            <v>0</v>
          </cell>
          <cell r="AO157" t="str">
            <v>WSWT2025850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45975</v>
          </cell>
          <cell r="DP157">
            <v>45970</v>
          </cell>
          <cell r="DQ157"/>
          <cell r="DR157">
            <v>45966</v>
          </cell>
          <cell r="DS157">
            <v>45973</v>
          </cell>
          <cell r="DT157">
            <v>45974</v>
          </cell>
          <cell r="DU157">
            <v>45974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MK68-001118</v>
          </cell>
          <cell r="C158">
            <v>45916</v>
          </cell>
          <cell r="E158" t="str">
            <v>บจก.ซันฟีด</v>
          </cell>
          <cell r="F158" t="str">
            <v>915 พี</v>
          </cell>
          <cell r="G158">
            <v>20</v>
          </cell>
          <cell r="H158">
            <v>39</v>
          </cell>
          <cell r="I158" t="str">
            <v>ขาว</v>
          </cell>
          <cell r="J158"/>
          <cell r="L158">
            <v>84</v>
          </cell>
          <cell r="M158" t="str">
            <v>+</v>
          </cell>
          <cell r="N158"/>
          <cell r="R158" t="str">
            <v>ไม่</v>
          </cell>
          <cell r="T158" t="str">
            <v>ไม่สวมถุงใน</v>
          </cell>
          <cell r="U158"/>
          <cell r="V158"/>
          <cell r="X158">
            <v>45975</v>
          </cell>
          <cell r="Z158" t="str">
            <v xml:space="preserve">300กระสอบแบนเต็มใบ </v>
          </cell>
          <cell r="AA158">
            <v>5000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5000</v>
          </cell>
          <cell r="AM158"/>
          <cell r="AN158">
            <v>5250</v>
          </cell>
          <cell r="AO158" t="str">
            <v>WSWT2025850</v>
          </cell>
          <cell r="AQ158">
            <v>5657.85</v>
          </cell>
          <cell r="AR158">
            <v>0</v>
          </cell>
          <cell r="AS158">
            <v>5657.85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445.71285000000012</v>
          </cell>
          <cell r="DL158" t="str">
            <v>P7</v>
          </cell>
          <cell r="DM158">
            <v>2</v>
          </cell>
          <cell r="DN158">
            <v>45975</v>
          </cell>
          <cell r="DP158">
            <v>45970</v>
          </cell>
          <cell r="DQ158"/>
          <cell r="DR158">
            <v>45966</v>
          </cell>
          <cell r="DS158">
            <v>45973</v>
          </cell>
          <cell r="DT158">
            <v>45974</v>
          </cell>
          <cell r="DU158">
            <v>45974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MK68-001118</v>
          </cell>
          <cell r="C159">
            <v>45916</v>
          </cell>
          <cell r="E159" t="str">
            <v>บจก.ซันฟีด</v>
          </cell>
          <cell r="F159" t="str">
            <v>953 เอส</v>
          </cell>
          <cell r="G159">
            <v>20</v>
          </cell>
          <cell r="H159">
            <v>39</v>
          </cell>
          <cell r="I159" t="str">
            <v>ขาว</v>
          </cell>
          <cell r="J159"/>
          <cell r="L159">
            <v>84</v>
          </cell>
          <cell r="M159" t="str">
            <v>+</v>
          </cell>
          <cell r="N159"/>
          <cell r="R159" t="str">
            <v>ไม่</v>
          </cell>
          <cell r="T159" t="str">
            <v>ไม่สวมถุงใน</v>
          </cell>
          <cell r="U159"/>
          <cell r="V159"/>
          <cell r="X159">
            <v>45975</v>
          </cell>
          <cell r="Z159" t="str">
            <v xml:space="preserve">300กระสอบแบนเต็มใบ </v>
          </cell>
          <cell r="AA159">
            <v>2500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2500</v>
          </cell>
          <cell r="AM159">
            <v>0</v>
          </cell>
          <cell r="AN159">
            <v>2625</v>
          </cell>
          <cell r="AO159" t="str">
            <v>WSWT2025850</v>
          </cell>
          <cell r="AQ159">
            <v>2828.9250000000002</v>
          </cell>
          <cell r="AR159">
            <v>0</v>
          </cell>
          <cell r="AS159">
            <v>2828.9250000000002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222.85642500000006</v>
          </cell>
          <cell r="DL159" t="str">
            <v>P7</v>
          </cell>
          <cell r="DM159">
            <v>2</v>
          </cell>
          <cell r="DN159">
            <v>45975</v>
          </cell>
          <cell r="DP159">
            <v>45970</v>
          </cell>
          <cell r="DQ159"/>
          <cell r="DR159">
            <v>45966</v>
          </cell>
          <cell r="DS159">
            <v>45973</v>
          </cell>
          <cell r="DT159">
            <v>45974</v>
          </cell>
          <cell r="DU159">
            <v>45974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MK68-001118</v>
          </cell>
          <cell r="C160">
            <v>45916</v>
          </cell>
          <cell r="E160" t="str">
            <v>บจก.ซันฟีด</v>
          </cell>
          <cell r="F160" t="str">
            <v>935 เอ</v>
          </cell>
          <cell r="G160">
            <v>20</v>
          </cell>
          <cell r="H160">
            <v>37</v>
          </cell>
          <cell r="I160" t="str">
            <v>ขาว</v>
          </cell>
          <cell r="J160"/>
          <cell r="L160">
            <v>80</v>
          </cell>
          <cell r="M160" t="str">
            <v>+</v>
          </cell>
          <cell r="N160"/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45978</v>
          </cell>
          <cell r="Z160" t="str">
            <v xml:space="preserve">300กระสอบแบนเต็มใบ </v>
          </cell>
          <cell r="AA160">
            <v>5000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3925</v>
          </cell>
          <cell r="AL160">
            <v>1075</v>
          </cell>
          <cell r="AM160">
            <v>6400</v>
          </cell>
          <cell r="AN160">
            <v>0</v>
          </cell>
          <cell r="AO160" t="str">
            <v>WSWT2025850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45978</v>
          </cell>
          <cell r="DP160">
            <v>45973</v>
          </cell>
          <cell r="DQ160"/>
          <cell r="DR160">
            <v>45969</v>
          </cell>
          <cell r="DS160">
            <v>45976</v>
          </cell>
          <cell r="DT160">
            <v>45977</v>
          </cell>
          <cell r="DU160">
            <v>45977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MK68-001118</v>
          </cell>
          <cell r="C161">
            <v>45916</v>
          </cell>
          <cell r="E161" t="str">
            <v>บจก.ซันฟีด</v>
          </cell>
          <cell r="F161" t="str">
            <v>ไก่ไข่</v>
          </cell>
          <cell r="G161">
            <v>20</v>
          </cell>
          <cell r="H161">
            <v>39</v>
          </cell>
          <cell r="I161" t="str">
            <v>ขาว</v>
          </cell>
          <cell r="J161"/>
          <cell r="L161">
            <v>84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45978</v>
          </cell>
          <cell r="Z161" t="str">
            <v xml:space="preserve">300กระสอบแบนเต็มใบ 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5000</v>
          </cell>
          <cell r="AM161"/>
          <cell r="AN161">
            <v>5250</v>
          </cell>
          <cell r="AO161" t="str">
            <v>WSWT2025850</v>
          </cell>
          <cell r="AQ161">
            <v>5657.85</v>
          </cell>
          <cell r="AR161">
            <v>0</v>
          </cell>
          <cell r="AS161">
            <v>5657.85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445.71285000000012</v>
          </cell>
          <cell r="DL161" t="str">
            <v>P7</v>
          </cell>
          <cell r="DM161">
            <v>2</v>
          </cell>
          <cell r="DN161">
            <v>45978</v>
          </cell>
          <cell r="DP161">
            <v>45973</v>
          </cell>
          <cell r="DQ161"/>
          <cell r="DR161">
            <v>45969</v>
          </cell>
          <cell r="DS161">
            <v>45976</v>
          </cell>
          <cell r="DT161">
            <v>45977</v>
          </cell>
          <cell r="DU161">
            <v>45977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MK68-001118</v>
          </cell>
          <cell r="C162">
            <v>45916</v>
          </cell>
          <cell r="E162" t="str">
            <v>บจก.ซันฟีด</v>
          </cell>
          <cell r="F162" t="str">
            <v>935 เอ</v>
          </cell>
          <cell r="G162">
            <v>20</v>
          </cell>
          <cell r="H162">
            <v>37</v>
          </cell>
          <cell r="I162" t="str">
            <v>ขาว</v>
          </cell>
          <cell r="J162"/>
          <cell r="L162">
            <v>80</v>
          </cell>
          <cell r="M162" t="str">
            <v>+</v>
          </cell>
          <cell r="N162"/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45978</v>
          </cell>
          <cell r="Z162" t="str">
            <v xml:space="preserve">300กระสอบแบนเต็มใบ </v>
          </cell>
          <cell r="AA162">
            <v>5000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5000</v>
          </cell>
          <cell r="AM162">
            <v>0</v>
          </cell>
          <cell r="AN162">
            <v>5250</v>
          </cell>
          <cell r="AO162" t="str">
            <v>WSWT2025850</v>
          </cell>
          <cell r="AQ162">
            <v>5378.4500000000007</v>
          </cell>
          <cell r="AR162">
            <v>0</v>
          </cell>
          <cell r="AS162">
            <v>5378.4500000000007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423.7023388888889</v>
          </cell>
          <cell r="DL162" t="str">
            <v>P7</v>
          </cell>
          <cell r="DM162">
            <v>2</v>
          </cell>
          <cell r="DN162">
            <v>45978</v>
          </cell>
          <cell r="DP162">
            <v>45973</v>
          </cell>
          <cell r="DQ162"/>
          <cell r="DR162">
            <v>45969</v>
          </cell>
          <cell r="DS162">
            <v>45976</v>
          </cell>
          <cell r="DT162">
            <v>45977</v>
          </cell>
          <cell r="DU162">
            <v>45977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MK68-001118</v>
          </cell>
          <cell r="C163">
            <v>45916</v>
          </cell>
          <cell r="E163" t="str">
            <v>บจก.ซันฟีด</v>
          </cell>
          <cell r="F163">
            <v>932</v>
          </cell>
          <cell r="G163">
            <v>20</v>
          </cell>
          <cell r="H163">
            <v>38</v>
          </cell>
          <cell r="I163" t="str">
            <v>ขาว</v>
          </cell>
          <cell r="J163"/>
          <cell r="L163">
            <v>82</v>
          </cell>
          <cell r="M163" t="str">
            <v>+</v>
          </cell>
          <cell r="N163"/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45972</v>
          </cell>
          <cell r="Z163" t="str">
            <v xml:space="preserve">300กระสอบแบนเต็มใบ </v>
          </cell>
          <cell r="AA163">
            <v>2500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2500</v>
          </cell>
          <cell r="AM163">
            <v>0</v>
          </cell>
          <cell r="AN163">
            <v>2625</v>
          </cell>
          <cell r="AO163" t="str">
            <v>WSWT2025850</v>
          </cell>
          <cell r="AQ163">
            <v>2759.0749999999998</v>
          </cell>
          <cell r="AR163">
            <v>2759.0749999999998</v>
          </cell>
          <cell r="AS163">
            <v>0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0</v>
          </cell>
          <cell r="DL163" t="str">
            <v>P7</v>
          </cell>
          <cell r="DM163">
            <v>2</v>
          </cell>
          <cell r="DN163">
            <v>45972</v>
          </cell>
          <cell r="DP163">
            <v>45967</v>
          </cell>
          <cell r="DQ163"/>
          <cell r="DR163">
            <v>45963</v>
          </cell>
          <cell r="DS163">
            <v>45970</v>
          </cell>
          <cell r="DT163">
            <v>45971</v>
          </cell>
          <cell r="DU163">
            <v>45971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 t="str">
            <v>915 เอ็ม</v>
          </cell>
          <cell r="G164">
            <v>20</v>
          </cell>
          <cell r="H164">
            <v>39</v>
          </cell>
          <cell r="I164" t="str">
            <v>ขาว</v>
          </cell>
          <cell r="J164"/>
          <cell r="L164">
            <v>84</v>
          </cell>
          <cell r="M164" t="str">
            <v>+</v>
          </cell>
          <cell r="N164"/>
          <cell r="R164" t="str">
            <v>ไม่</v>
          </cell>
          <cell r="T164" t="str">
            <v>ไม่สวมถุงใน</v>
          </cell>
          <cell r="U164"/>
          <cell r="V164"/>
          <cell r="X164">
            <v>45978</v>
          </cell>
          <cell r="Z164" t="str">
            <v xml:space="preserve">300กระสอบแบนเต็มใบ </v>
          </cell>
          <cell r="AA164">
            <v>10000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10000</v>
          </cell>
          <cell r="AM164"/>
          <cell r="AN164">
            <v>10500</v>
          </cell>
          <cell r="AO164" t="str">
            <v>WSWT2025850</v>
          </cell>
          <cell r="AQ164">
            <v>11315.7</v>
          </cell>
          <cell r="AR164">
            <v>0</v>
          </cell>
          <cell r="AS164">
            <v>11315.7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891.42570000000023</v>
          </cell>
          <cell r="DL164" t="str">
            <v>P7</v>
          </cell>
          <cell r="DM164">
            <v>2</v>
          </cell>
          <cell r="DN164">
            <v>45978</v>
          </cell>
          <cell r="DP164">
            <v>45973</v>
          </cell>
          <cell r="DQ164"/>
          <cell r="DR164">
            <v>45969</v>
          </cell>
          <cell r="DS164">
            <v>45976</v>
          </cell>
          <cell r="DT164">
            <v>45977</v>
          </cell>
          <cell r="DU164">
            <v>45977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 t="str">
            <v>915 พี</v>
          </cell>
          <cell r="G165">
            <v>20</v>
          </cell>
          <cell r="H165">
            <v>39</v>
          </cell>
          <cell r="I165" t="str">
            <v>ขาว</v>
          </cell>
          <cell r="J165"/>
          <cell r="L165">
            <v>84</v>
          </cell>
          <cell r="M165" t="str">
            <v>+</v>
          </cell>
          <cell r="N165"/>
          <cell r="R165" t="str">
            <v>ไม่</v>
          </cell>
          <cell r="T165" t="str">
            <v>ไม่สวมถุงใน</v>
          </cell>
          <cell r="U165"/>
          <cell r="V165"/>
          <cell r="X165">
            <v>45978</v>
          </cell>
          <cell r="Z165" t="str">
            <v xml:space="preserve">300กระสอบแบนเต็มใบ </v>
          </cell>
          <cell r="AA165">
            <v>5000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5000</v>
          </cell>
          <cell r="AM165"/>
          <cell r="AN165">
            <v>5250</v>
          </cell>
          <cell r="AO165" t="str">
            <v>WSWT2025850</v>
          </cell>
          <cell r="AQ165">
            <v>5657.85</v>
          </cell>
          <cell r="AR165">
            <v>0</v>
          </cell>
          <cell r="AS165">
            <v>5657.85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445.71285000000012</v>
          </cell>
          <cell r="DL165" t="str">
            <v>P7</v>
          </cell>
          <cell r="DM165">
            <v>2</v>
          </cell>
          <cell r="DN165">
            <v>45978</v>
          </cell>
          <cell r="DP165">
            <v>45973</v>
          </cell>
          <cell r="DQ165"/>
          <cell r="DR165">
            <v>45969</v>
          </cell>
          <cell r="DS165">
            <v>45976</v>
          </cell>
          <cell r="DT165">
            <v>45977</v>
          </cell>
          <cell r="DU165">
            <v>45977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>
            <v>935</v>
          </cell>
          <cell r="G166">
            <v>20</v>
          </cell>
          <cell r="H166">
            <v>37</v>
          </cell>
          <cell r="I166" t="str">
            <v>ขาว</v>
          </cell>
          <cell r="J166"/>
          <cell r="L166">
            <v>80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45979</v>
          </cell>
          <cell r="Z166" t="str">
            <v xml:space="preserve">300กระสอบแบนเต็มใบ 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5000</v>
          </cell>
          <cell r="AM166">
            <v>0</v>
          </cell>
          <cell r="AN166">
            <v>5250</v>
          </cell>
          <cell r="AO166" t="str">
            <v>WSWT2025850</v>
          </cell>
          <cell r="AQ166">
            <v>5378.4500000000007</v>
          </cell>
          <cell r="AR166">
            <v>5378.4500000000007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45979</v>
          </cell>
          <cell r="DP166">
            <v>45974</v>
          </cell>
          <cell r="DQ166"/>
          <cell r="DR166">
            <v>45970</v>
          </cell>
          <cell r="DS166">
            <v>45977</v>
          </cell>
          <cell r="DT166">
            <v>45978</v>
          </cell>
          <cell r="DU166">
            <v>45978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 t="str">
            <v>935 แอล</v>
          </cell>
          <cell r="G167">
            <v>20</v>
          </cell>
          <cell r="H167">
            <v>37</v>
          </cell>
          <cell r="I167" t="str">
            <v>ขาว</v>
          </cell>
          <cell r="J167"/>
          <cell r="L167">
            <v>80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45979</v>
          </cell>
          <cell r="Z167" t="str">
            <v xml:space="preserve">300กระสอบแบนเต็มใบ </v>
          </cell>
          <cell r="AA167">
            <v>5000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5000</v>
          </cell>
          <cell r="AM167">
            <v>0</v>
          </cell>
          <cell r="AN167">
            <v>5250</v>
          </cell>
          <cell r="AO167" t="str">
            <v>WSWT2025850</v>
          </cell>
          <cell r="AQ167">
            <v>5378.4500000000007</v>
          </cell>
          <cell r="AR167">
            <v>0</v>
          </cell>
          <cell r="AS167">
            <v>5378.4500000000007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423.7023388888889</v>
          </cell>
          <cell r="DL167" t="str">
            <v>P7</v>
          </cell>
          <cell r="DM167">
            <v>2</v>
          </cell>
          <cell r="DN167">
            <v>45979</v>
          </cell>
          <cell r="DP167">
            <v>45974</v>
          </cell>
          <cell r="DQ167"/>
          <cell r="DR167">
            <v>45970</v>
          </cell>
          <cell r="DS167">
            <v>45977</v>
          </cell>
          <cell r="DT167">
            <v>45978</v>
          </cell>
          <cell r="DU167">
            <v>45978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 t="str">
            <v>952 เอส</v>
          </cell>
          <cell r="G168">
            <v>20</v>
          </cell>
          <cell r="H168">
            <v>39</v>
          </cell>
          <cell r="I168" t="str">
            <v>ขาว</v>
          </cell>
          <cell r="J168"/>
          <cell r="L168">
            <v>84</v>
          </cell>
          <cell r="M168" t="str">
            <v>+</v>
          </cell>
          <cell r="N168"/>
          <cell r="R168" t="str">
            <v>ไม่</v>
          </cell>
          <cell r="T168" t="str">
            <v>ไม่สวมถุงใน</v>
          </cell>
          <cell r="U168"/>
          <cell r="V168"/>
          <cell r="X168">
            <v>45979</v>
          </cell>
          <cell r="Z168" t="str">
            <v xml:space="preserve">300กระสอบแบนเต็มใบ </v>
          </cell>
          <cell r="AA168">
            <v>2500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2500</v>
          </cell>
          <cell r="AL168">
            <v>0</v>
          </cell>
          <cell r="AM168">
            <v>2575</v>
          </cell>
          <cell r="AN168">
            <v>0</v>
          </cell>
          <cell r="AO168" t="str">
            <v>WSWT2025850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0</v>
          </cell>
          <cell r="DL168" t="str">
            <v>P7</v>
          </cell>
          <cell r="DM168">
            <v>2</v>
          </cell>
          <cell r="DN168">
            <v>45979</v>
          </cell>
          <cell r="DP168">
            <v>45974</v>
          </cell>
          <cell r="DQ168"/>
          <cell r="DR168">
            <v>45970</v>
          </cell>
          <cell r="DS168">
            <v>45977</v>
          </cell>
          <cell r="DT168">
            <v>45978</v>
          </cell>
          <cell r="DU168">
            <v>45978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 t="str">
            <v>แถบส้ม</v>
          </cell>
          <cell r="G169">
            <v>20</v>
          </cell>
          <cell r="H169">
            <v>38</v>
          </cell>
          <cell r="I169" t="str">
            <v>ขาว</v>
          </cell>
          <cell r="J169"/>
          <cell r="L169">
            <v>82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45980</v>
          </cell>
          <cell r="Z169" t="str">
            <v xml:space="preserve">300กระสอบแบนเต็มใบ 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4921</v>
          </cell>
          <cell r="AL169">
            <v>79</v>
          </cell>
          <cell r="AM169">
            <v>5140</v>
          </cell>
          <cell r="AN169">
            <v>0</v>
          </cell>
          <cell r="AO169" t="str">
            <v>WSWT2025850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0</v>
          </cell>
          <cell r="DL169" t="str">
            <v>P7</v>
          </cell>
          <cell r="DM169">
            <v>2</v>
          </cell>
          <cell r="DN169">
            <v>45980</v>
          </cell>
          <cell r="DP169">
            <v>45975</v>
          </cell>
          <cell r="DQ169"/>
          <cell r="DR169">
            <v>45971</v>
          </cell>
          <cell r="DS169">
            <v>45978</v>
          </cell>
          <cell r="DT169">
            <v>45979</v>
          </cell>
          <cell r="DU169">
            <v>45979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 t="str">
            <v>ไอฟีดไก่ไข่เบอร์ 5 เอ็ม</v>
          </cell>
          <cell r="G170">
            <v>20</v>
          </cell>
          <cell r="H170">
            <v>39</v>
          </cell>
          <cell r="I170" t="str">
            <v>ขาว</v>
          </cell>
          <cell r="J170"/>
          <cell r="L170">
            <v>84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45980</v>
          </cell>
          <cell r="Z170" t="str">
            <v xml:space="preserve">300กระสอบแบนเต็มใบ </v>
          </cell>
          <cell r="AA170">
            <v>2500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2500</v>
          </cell>
          <cell r="AL170">
            <v>0</v>
          </cell>
          <cell r="AM170">
            <v>2600</v>
          </cell>
          <cell r="AN170">
            <v>0</v>
          </cell>
          <cell r="AO170" t="str">
            <v>WSWT2025850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0</v>
          </cell>
          <cell r="DL170" t="str">
            <v>P7</v>
          </cell>
          <cell r="DM170">
            <v>2</v>
          </cell>
          <cell r="DN170">
            <v>45980</v>
          </cell>
          <cell r="DP170">
            <v>45975</v>
          </cell>
          <cell r="DQ170"/>
          <cell r="DR170">
            <v>45971</v>
          </cell>
          <cell r="DS170">
            <v>45978</v>
          </cell>
          <cell r="DT170">
            <v>45979</v>
          </cell>
          <cell r="DU170">
            <v>45979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 t="str">
            <v>935 เอ</v>
          </cell>
          <cell r="G171">
            <v>20</v>
          </cell>
          <cell r="H171">
            <v>37</v>
          </cell>
          <cell r="I171" t="str">
            <v>ขาว</v>
          </cell>
          <cell r="J171"/>
          <cell r="L171">
            <v>80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45980</v>
          </cell>
          <cell r="Z171" t="str">
            <v xml:space="preserve">300กระสอบแบนเต็มใบ </v>
          </cell>
          <cell r="AA171">
            <v>10000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10000</v>
          </cell>
          <cell r="AM171">
            <v>0</v>
          </cell>
          <cell r="AN171">
            <v>10500</v>
          </cell>
          <cell r="AO171" t="str">
            <v>WSWT2025850</v>
          </cell>
          <cell r="AQ171">
            <v>10756.900000000001</v>
          </cell>
          <cell r="AR171">
            <v>0</v>
          </cell>
          <cell r="AS171">
            <v>10756.900000000001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847.40467777777781</v>
          </cell>
          <cell r="DL171" t="str">
            <v>P7</v>
          </cell>
          <cell r="DM171">
            <v>2</v>
          </cell>
          <cell r="DN171">
            <v>45980</v>
          </cell>
          <cell r="DP171">
            <v>45975</v>
          </cell>
          <cell r="DQ171"/>
          <cell r="DR171">
            <v>45971</v>
          </cell>
          <cell r="DS171">
            <v>45978</v>
          </cell>
          <cell r="DT171">
            <v>45979</v>
          </cell>
          <cell r="DU171">
            <v>45979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แถบส้ม</v>
          </cell>
          <cell r="G172">
            <v>20</v>
          </cell>
          <cell r="H172">
            <v>38</v>
          </cell>
          <cell r="I172" t="str">
            <v>ขาว</v>
          </cell>
          <cell r="J172"/>
          <cell r="L172">
            <v>82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45980</v>
          </cell>
          <cell r="Z172" t="str">
            <v xml:space="preserve">300กระสอบแบนเต็มใบ 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5000</v>
          </cell>
          <cell r="AM172">
            <v>0</v>
          </cell>
          <cell r="AN172">
            <v>5250</v>
          </cell>
          <cell r="AO172" t="str">
            <v>WSWT2025850</v>
          </cell>
          <cell r="AQ172">
            <v>5518.15</v>
          </cell>
          <cell r="AR172">
            <v>0</v>
          </cell>
          <cell r="AS172">
            <v>5518.15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434.7075944444444</v>
          </cell>
          <cell r="DL172" t="str">
            <v>P7</v>
          </cell>
          <cell r="DM172">
            <v>2</v>
          </cell>
          <cell r="DN172">
            <v>45980</v>
          </cell>
          <cell r="DP172">
            <v>45975</v>
          </cell>
          <cell r="DQ172"/>
          <cell r="DR172">
            <v>45971</v>
          </cell>
          <cell r="DS172">
            <v>45978</v>
          </cell>
          <cell r="DT172">
            <v>45979</v>
          </cell>
          <cell r="DU172">
            <v>45979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 t="str">
            <v>915 เอ็ม</v>
          </cell>
          <cell r="G173">
            <v>20</v>
          </cell>
          <cell r="H173">
            <v>39</v>
          </cell>
          <cell r="I173" t="str">
            <v>ขาว</v>
          </cell>
          <cell r="J173"/>
          <cell r="L173">
            <v>84</v>
          </cell>
          <cell r="M173" t="str">
            <v>+</v>
          </cell>
          <cell r="N173"/>
          <cell r="R173" t="str">
            <v>ไม่</v>
          </cell>
          <cell r="T173" t="str">
            <v>ไม่สวมถุงใน</v>
          </cell>
          <cell r="U173"/>
          <cell r="V173"/>
          <cell r="X173">
            <v>45980</v>
          </cell>
          <cell r="Z173" t="str">
            <v xml:space="preserve">300กระสอบแบนเต็มใบ 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WSWT2025850</v>
          </cell>
          <cell r="AQ173">
            <v>5657.85</v>
          </cell>
          <cell r="AR173">
            <v>0</v>
          </cell>
          <cell r="AS173">
            <v>5657.85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445.71285000000012</v>
          </cell>
          <cell r="DL173" t="str">
            <v>P7</v>
          </cell>
          <cell r="DM173">
            <v>2</v>
          </cell>
          <cell r="DN173">
            <v>45980</v>
          </cell>
          <cell r="DP173">
            <v>45975</v>
          </cell>
          <cell r="DQ173"/>
          <cell r="DR173">
            <v>45971</v>
          </cell>
          <cell r="DS173">
            <v>45978</v>
          </cell>
          <cell r="DT173">
            <v>45979</v>
          </cell>
          <cell r="DU173">
            <v>45979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 t="str">
            <v>ไก่เนื้อ เบอร์1</v>
          </cell>
          <cell r="G174">
            <v>20</v>
          </cell>
          <cell r="H174">
            <v>39</v>
          </cell>
          <cell r="I174" t="str">
            <v>ขาว</v>
          </cell>
          <cell r="J174"/>
          <cell r="L174">
            <v>84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45981</v>
          </cell>
          <cell r="Z174" t="str">
            <v xml:space="preserve">300กระสอบแบนเต็มใบ </v>
          </cell>
          <cell r="AA174">
            <v>2500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2500</v>
          </cell>
          <cell r="AL174">
            <v>0</v>
          </cell>
          <cell r="AM174">
            <v>2550</v>
          </cell>
          <cell r="AN174">
            <v>0</v>
          </cell>
          <cell r="AO174" t="str">
            <v>WSWT2025850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0</v>
          </cell>
          <cell r="DL174" t="str">
            <v>P7</v>
          </cell>
          <cell r="DM174">
            <v>2</v>
          </cell>
          <cell r="DN174">
            <v>45981</v>
          </cell>
          <cell r="DP174">
            <v>45976</v>
          </cell>
          <cell r="DQ174"/>
          <cell r="DR174">
            <v>45972</v>
          </cell>
          <cell r="DS174">
            <v>45979</v>
          </cell>
          <cell r="DT174">
            <v>45980</v>
          </cell>
          <cell r="DU174">
            <v>45980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>
            <v>935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45981</v>
          </cell>
          <cell r="Z175" t="str">
            <v xml:space="preserve">300กระสอบแบนเต็มใบ </v>
          </cell>
          <cell r="AA175">
            <v>10000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10000</v>
          </cell>
          <cell r="AM175">
            <v>0</v>
          </cell>
          <cell r="AN175">
            <v>10500</v>
          </cell>
          <cell r="AO175" t="str">
            <v>WSWT2025850</v>
          </cell>
          <cell r="AQ175">
            <v>10756.900000000001</v>
          </cell>
          <cell r="AR175">
            <v>0</v>
          </cell>
          <cell r="AS175">
            <v>10756.900000000001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847.40467777777781</v>
          </cell>
          <cell r="DL175" t="str">
            <v>P7</v>
          </cell>
          <cell r="DM175">
            <v>2</v>
          </cell>
          <cell r="DN175">
            <v>45981</v>
          </cell>
          <cell r="DP175">
            <v>45976</v>
          </cell>
          <cell r="DQ175"/>
          <cell r="DR175">
            <v>45972</v>
          </cell>
          <cell r="DS175">
            <v>45979</v>
          </cell>
          <cell r="DT175">
            <v>45980</v>
          </cell>
          <cell r="DU175">
            <v>45980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 t="str">
            <v>915 พี</v>
          </cell>
          <cell r="G176">
            <v>20</v>
          </cell>
          <cell r="H176">
            <v>39</v>
          </cell>
          <cell r="I176" t="str">
            <v>ขาว</v>
          </cell>
          <cell r="J176"/>
          <cell r="L176">
            <v>84</v>
          </cell>
          <cell r="M176" t="str">
            <v>+</v>
          </cell>
          <cell r="N176"/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45981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WSWT2025850</v>
          </cell>
          <cell r="AQ176">
            <v>5657.85</v>
          </cell>
          <cell r="AR176">
            <v>0</v>
          </cell>
          <cell r="AS176">
            <v>5657.85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445.71285000000012</v>
          </cell>
          <cell r="DL176" t="str">
            <v>P7</v>
          </cell>
          <cell r="DM176">
            <v>2</v>
          </cell>
          <cell r="DN176">
            <v>45981</v>
          </cell>
          <cell r="DP176">
            <v>45976</v>
          </cell>
          <cell r="DQ176"/>
          <cell r="DR176">
            <v>45972</v>
          </cell>
          <cell r="DS176">
            <v>45979</v>
          </cell>
          <cell r="DT176">
            <v>45980</v>
          </cell>
          <cell r="DU176">
            <v>45980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>
            <v>21</v>
          </cell>
          <cell r="G177">
            <v>20</v>
          </cell>
          <cell r="H177">
            <v>39</v>
          </cell>
          <cell r="I177" t="str">
            <v>ขาว</v>
          </cell>
          <cell r="J177"/>
          <cell r="L177">
            <v>84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45982</v>
          </cell>
          <cell r="Z177" t="str">
            <v xml:space="preserve">300กระสอบแบนเต็มใบ </v>
          </cell>
          <cell r="AA177">
            <v>2500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1907</v>
          </cell>
          <cell r="AL177">
            <v>593</v>
          </cell>
          <cell r="AM177">
            <v>2686</v>
          </cell>
          <cell r="AN177">
            <v>0</v>
          </cell>
          <cell r="AO177" t="str">
            <v>WSWT2025850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0</v>
          </cell>
          <cell r="DL177" t="str">
            <v>P7</v>
          </cell>
          <cell r="DM177">
            <v>2</v>
          </cell>
          <cell r="DN177">
            <v>45982</v>
          </cell>
          <cell r="DP177">
            <v>45977</v>
          </cell>
          <cell r="DQ177"/>
          <cell r="DR177">
            <v>45973</v>
          </cell>
          <cell r="DS177">
            <v>45980</v>
          </cell>
          <cell r="DT177">
            <v>45981</v>
          </cell>
          <cell r="DU177">
            <v>45981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935 แอล</v>
          </cell>
          <cell r="G178">
            <v>20</v>
          </cell>
          <cell r="H178">
            <v>37</v>
          </cell>
          <cell r="I178" t="str">
            <v>ขาว</v>
          </cell>
          <cell r="J178"/>
          <cell r="L178">
            <v>80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45982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5000</v>
          </cell>
          <cell r="AM178">
            <v>0</v>
          </cell>
          <cell r="AN178">
            <v>5250</v>
          </cell>
          <cell r="AO178" t="str">
            <v>WSWT2025850</v>
          </cell>
          <cell r="AQ178">
            <v>5378.4500000000007</v>
          </cell>
          <cell r="AR178">
            <v>0</v>
          </cell>
          <cell r="AS178">
            <v>5378.4500000000007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423.7023388888889</v>
          </cell>
          <cell r="DL178" t="str">
            <v>P7</v>
          </cell>
          <cell r="DM178">
            <v>2</v>
          </cell>
          <cell r="DN178">
            <v>45982</v>
          </cell>
          <cell r="DP178">
            <v>45977</v>
          </cell>
          <cell r="DQ178"/>
          <cell r="DR178">
            <v>45973</v>
          </cell>
          <cell r="DS178">
            <v>45980</v>
          </cell>
          <cell r="DT178">
            <v>45981</v>
          </cell>
          <cell r="DU178">
            <v>45981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935 เอ</v>
          </cell>
          <cell r="G179">
            <v>20</v>
          </cell>
          <cell r="H179">
            <v>37</v>
          </cell>
          <cell r="I179" t="str">
            <v>ขาว</v>
          </cell>
          <cell r="J179"/>
          <cell r="L179">
            <v>80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45982</v>
          </cell>
          <cell r="Z179" t="str">
            <v xml:space="preserve">300กระสอบแบนเต็มใบ 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5000</v>
          </cell>
          <cell r="AM179">
            <v>0</v>
          </cell>
          <cell r="AN179">
            <v>5250</v>
          </cell>
          <cell r="AO179" t="str">
            <v>WSWT2025850</v>
          </cell>
          <cell r="AQ179">
            <v>5378.4500000000007</v>
          </cell>
          <cell r="AR179">
            <v>0</v>
          </cell>
          <cell r="AS179">
            <v>5378.4500000000007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423.7023388888889</v>
          </cell>
          <cell r="DL179" t="str">
            <v>P7</v>
          </cell>
          <cell r="DM179">
            <v>2</v>
          </cell>
          <cell r="DN179">
            <v>45982</v>
          </cell>
          <cell r="DP179">
            <v>45977</v>
          </cell>
          <cell r="DQ179"/>
          <cell r="DR179">
            <v>45973</v>
          </cell>
          <cell r="DS179">
            <v>45980</v>
          </cell>
          <cell r="DT179">
            <v>45981</v>
          </cell>
          <cell r="DU179">
            <v>45981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 t="str">
            <v>915 เอ็ม</v>
          </cell>
          <cell r="G180">
            <v>20</v>
          </cell>
          <cell r="H180">
            <v>39</v>
          </cell>
          <cell r="I180" t="str">
            <v>ขาว</v>
          </cell>
          <cell r="J180"/>
          <cell r="L180">
            <v>84</v>
          </cell>
          <cell r="M180" t="str">
            <v>+</v>
          </cell>
          <cell r="N180"/>
          <cell r="R180" t="str">
            <v>ไม่</v>
          </cell>
          <cell r="T180" t="str">
            <v>ไม่สวมถุงใน</v>
          </cell>
          <cell r="U180"/>
          <cell r="V180"/>
          <cell r="X180">
            <v>45982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5657.85</v>
          </cell>
          <cell r="AR180">
            <v>0</v>
          </cell>
          <cell r="AS180">
            <v>5657.85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445.71285000000012</v>
          </cell>
          <cell r="DL180" t="str">
            <v>P7</v>
          </cell>
          <cell r="DM180">
            <v>2</v>
          </cell>
          <cell r="DN180">
            <v>45982</v>
          </cell>
          <cell r="DP180">
            <v>45977</v>
          </cell>
          <cell r="DQ180"/>
          <cell r="DR180">
            <v>45973</v>
          </cell>
          <cell r="DS180">
            <v>45980</v>
          </cell>
          <cell r="DT180">
            <v>45981</v>
          </cell>
          <cell r="DU180">
            <v>45981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ไก่ไข่</v>
          </cell>
          <cell r="G181">
            <v>20</v>
          </cell>
          <cell r="H181">
            <v>39</v>
          </cell>
          <cell r="I181" t="str">
            <v>ขาว</v>
          </cell>
          <cell r="J181"/>
          <cell r="L181">
            <v>84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45985</v>
          </cell>
          <cell r="Z181" t="str">
            <v xml:space="preserve">300กระสอบแบนเต็มใบ </v>
          </cell>
          <cell r="AA181">
            <v>4000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4000</v>
          </cell>
          <cell r="AM181"/>
          <cell r="AN181">
            <v>4200</v>
          </cell>
          <cell r="AO181" t="str">
            <v>WSWT2025850</v>
          </cell>
          <cell r="AQ181">
            <v>4526.2800000000007</v>
          </cell>
          <cell r="AR181">
            <v>0</v>
          </cell>
          <cell r="AS181">
            <v>4526.2800000000007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356.57028000000008</v>
          </cell>
          <cell r="DL181" t="str">
            <v>P7</v>
          </cell>
          <cell r="DM181">
            <v>2</v>
          </cell>
          <cell r="DN181">
            <v>45985</v>
          </cell>
          <cell r="DP181">
            <v>45980</v>
          </cell>
          <cell r="DQ181"/>
          <cell r="DR181">
            <v>45976</v>
          </cell>
          <cell r="DS181">
            <v>45983</v>
          </cell>
          <cell r="DT181">
            <v>45984</v>
          </cell>
          <cell r="DU181">
            <v>45984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 t="str">
            <v>935 เอ</v>
          </cell>
          <cell r="G182">
            <v>20</v>
          </cell>
          <cell r="H182">
            <v>37</v>
          </cell>
          <cell r="I182" t="str">
            <v>ขาว</v>
          </cell>
          <cell r="J182"/>
          <cell r="L182">
            <v>80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45985</v>
          </cell>
          <cell r="Z182" t="str">
            <v xml:space="preserve">300กระสอบแบนเต็มใบ </v>
          </cell>
          <cell r="AA182">
            <v>5000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5000</v>
          </cell>
          <cell r="AM182">
            <v>0</v>
          </cell>
          <cell r="AN182">
            <v>5250</v>
          </cell>
          <cell r="AO182" t="str">
            <v>WSWT2025850</v>
          </cell>
          <cell r="AQ182">
            <v>5378.4500000000007</v>
          </cell>
          <cell r="AR182">
            <v>0</v>
          </cell>
          <cell r="AS182">
            <v>5378.4500000000007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423.7023388888889</v>
          </cell>
          <cell r="DL182" t="str">
            <v>P7</v>
          </cell>
          <cell r="DM182">
            <v>2</v>
          </cell>
          <cell r="DN182">
            <v>45985</v>
          </cell>
          <cell r="DP182">
            <v>45980</v>
          </cell>
          <cell r="DQ182"/>
          <cell r="DR182">
            <v>45976</v>
          </cell>
          <cell r="DS182">
            <v>45983</v>
          </cell>
          <cell r="DT182">
            <v>45984</v>
          </cell>
          <cell r="DU182">
            <v>45984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>
            <v>932</v>
          </cell>
          <cell r="G183">
            <v>20</v>
          </cell>
          <cell r="H183">
            <v>38</v>
          </cell>
          <cell r="I183" t="str">
            <v>ขาว</v>
          </cell>
          <cell r="J183"/>
          <cell r="L183">
            <v>82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45985</v>
          </cell>
          <cell r="Z183" t="str">
            <v xml:space="preserve">300กระสอบแบนเต็มใบ </v>
          </cell>
          <cell r="AA183">
            <v>2500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2500</v>
          </cell>
          <cell r="AM183">
            <v>0</v>
          </cell>
          <cell r="AN183">
            <v>2625</v>
          </cell>
          <cell r="AO183" t="str">
            <v>WSWT2025850</v>
          </cell>
          <cell r="AQ183">
            <v>2759.0749999999998</v>
          </cell>
          <cell r="AR183">
            <v>2759.0749999999998</v>
          </cell>
          <cell r="AS183">
            <v>0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0</v>
          </cell>
          <cell r="DL183" t="str">
            <v>P7</v>
          </cell>
          <cell r="DM183">
            <v>2</v>
          </cell>
          <cell r="DN183">
            <v>45985</v>
          </cell>
          <cell r="DP183">
            <v>45980</v>
          </cell>
          <cell r="DQ183"/>
          <cell r="DR183">
            <v>45976</v>
          </cell>
          <cell r="DS183">
            <v>45983</v>
          </cell>
          <cell r="DT183">
            <v>45984</v>
          </cell>
          <cell r="DU183">
            <v>45984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 t="str">
            <v>915 เอ็ม</v>
          </cell>
          <cell r="G184">
            <v>20</v>
          </cell>
          <cell r="H184">
            <v>39</v>
          </cell>
          <cell r="I184" t="str">
            <v>ขาว</v>
          </cell>
          <cell r="J184"/>
          <cell r="L184">
            <v>84</v>
          </cell>
          <cell r="M184" t="str">
            <v>+</v>
          </cell>
          <cell r="N184"/>
          <cell r="R184" t="str">
            <v>ไม่</v>
          </cell>
          <cell r="T184" t="str">
            <v>ไม่สวมถุงใน</v>
          </cell>
          <cell r="U184"/>
          <cell r="V184"/>
          <cell r="X184">
            <v>45985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/>
          <cell r="AN184">
            <v>5250</v>
          </cell>
          <cell r="AO184" t="str">
            <v>WSWT2025850</v>
          </cell>
          <cell r="AQ184">
            <v>5657.85</v>
          </cell>
          <cell r="AR184">
            <v>0</v>
          </cell>
          <cell r="AS184">
            <v>5657.85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445.71285000000012</v>
          </cell>
          <cell r="DL184" t="str">
            <v>P7</v>
          </cell>
          <cell r="DM184">
            <v>2</v>
          </cell>
          <cell r="DN184">
            <v>45985</v>
          </cell>
          <cell r="DP184">
            <v>45980</v>
          </cell>
          <cell r="DQ184"/>
          <cell r="DR184">
            <v>45976</v>
          </cell>
          <cell r="DS184">
            <v>45983</v>
          </cell>
          <cell r="DT184">
            <v>45984</v>
          </cell>
          <cell r="DU184">
            <v>45984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915 พี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45985</v>
          </cell>
          <cell r="Z185" t="str">
            <v xml:space="preserve">300กระสอบแบนเต็มใบ </v>
          </cell>
          <cell r="AA185">
            <v>5000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5000</v>
          </cell>
          <cell r="AM185"/>
          <cell r="AN185">
            <v>5250</v>
          </cell>
          <cell r="AO185" t="str">
            <v>WSWT2025850</v>
          </cell>
          <cell r="AQ185">
            <v>5657.85</v>
          </cell>
          <cell r="AR185">
            <v>0</v>
          </cell>
          <cell r="AS185">
            <v>5657.85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445.71285000000012</v>
          </cell>
          <cell r="DL185" t="str">
            <v>P7</v>
          </cell>
          <cell r="DM185">
            <v>2</v>
          </cell>
          <cell r="DN185">
            <v>45985</v>
          </cell>
          <cell r="DP185">
            <v>45980</v>
          </cell>
          <cell r="DQ185"/>
          <cell r="DR185">
            <v>45976</v>
          </cell>
          <cell r="DS185">
            <v>45983</v>
          </cell>
          <cell r="DT185">
            <v>45984</v>
          </cell>
          <cell r="DU185">
            <v>45984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>
            <v>931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45986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>
            <v>0</v>
          </cell>
          <cell r="AN186">
            <v>5250</v>
          </cell>
          <cell r="AO186" t="str">
            <v>WSWT2025850</v>
          </cell>
          <cell r="AQ186">
            <v>5657.85</v>
          </cell>
          <cell r="AR186">
            <v>0</v>
          </cell>
          <cell r="AS186">
            <v>5657.85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445.71285000000012</v>
          </cell>
          <cell r="DL186" t="str">
            <v>P7</v>
          </cell>
          <cell r="DM186">
            <v>2</v>
          </cell>
          <cell r="DN186">
            <v>45986</v>
          </cell>
          <cell r="DP186">
            <v>45981</v>
          </cell>
          <cell r="DQ186"/>
          <cell r="DR186">
            <v>45977</v>
          </cell>
          <cell r="DS186">
            <v>45984</v>
          </cell>
          <cell r="DT186">
            <v>45985</v>
          </cell>
          <cell r="DU186">
            <v>45985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>
            <v>935</v>
          </cell>
          <cell r="G187">
            <v>20</v>
          </cell>
          <cell r="H187">
            <v>37</v>
          </cell>
          <cell r="I187" t="str">
            <v>ขาว</v>
          </cell>
          <cell r="J187"/>
          <cell r="L187">
            <v>80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45986</v>
          </cell>
          <cell r="Z187" t="str">
            <v xml:space="preserve">300กระสอบแบนเต็มใบ 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5000</v>
          </cell>
          <cell r="AM187">
            <v>0</v>
          </cell>
          <cell r="AN187">
            <v>5250</v>
          </cell>
          <cell r="AO187" t="str">
            <v>WSWT2025850</v>
          </cell>
          <cell r="AQ187">
            <v>5378.4500000000007</v>
          </cell>
          <cell r="AR187">
            <v>0</v>
          </cell>
          <cell r="AS187">
            <v>5378.4500000000007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423.7023388888889</v>
          </cell>
          <cell r="DL187" t="str">
            <v>P7</v>
          </cell>
          <cell r="DM187">
            <v>2</v>
          </cell>
          <cell r="DN187">
            <v>45986</v>
          </cell>
          <cell r="DP187">
            <v>45981</v>
          </cell>
          <cell r="DQ187"/>
          <cell r="DR187">
            <v>45977</v>
          </cell>
          <cell r="DS187">
            <v>45984</v>
          </cell>
          <cell r="DT187">
            <v>45985</v>
          </cell>
          <cell r="DU187">
            <v>45985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 t="str">
            <v>ไก่เนื้อ เบอร์1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45987</v>
          </cell>
          <cell r="Z188" t="str">
            <v xml:space="preserve">300กระสอบแบนเต็มใบ 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 t="str">
            <v>ลบสีจำนวนมาก</v>
          </cell>
          <cell r="AI188"/>
          <cell r="AJ188">
            <v>1500</v>
          </cell>
          <cell r="AL188">
            <v>3500</v>
          </cell>
          <cell r="AM188">
            <v>5100</v>
          </cell>
          <cell r="AN188">
            <v>0</v>
          </cell>
          <cell r="AO188" t="str">
            <v>WSWT2025850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0</v>
          </cell>
          <cell r="DL188" t="str">
            <v>P7</v>
          </cell>
          <cell r="DM188">
            <v>2</v>
          </cell>
          <cell r="DN188">
            <v>45987</v>
          </cell>
          <cell r="DP188">
            <v>45982</v>
          </cell>
          <cell r="DQ188"/>
          <cell r="DR188">
            <v>45978</v>
          </cell>
          <cell r="DS188">
            <v>45985</v>
          </cell>
          <cell r="DT188">
            <v>45986</v>
          </cell>
          <cell r="DU188">
            <v>45986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 t="str">
            <v>ไอฟีดไก่ไข่เบอร์ 5 เอ็ม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45987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4648</v>
          </cell>
          <cell r="AL189">
            <v>352</v>
          </cell>
          <cell r="AM189">
            <v>5100</v>
          </cell>
          <cell r="AN189">
            <v>0</v>
          </cell>
          <cell r="AO189" t="str">
            <v>WSWT2025850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0</v>
          </cell>
          <cell r="DL189" t="str">
            <v>P7</v>
          </cell>
          <cell r="DM189">
            <v>2</v>
          </cell>
          <cell r="DN189">
            <v>45987</v>
          </cell>
          <cell r="DP189">
            <v>45982</v>
          </cell>
          <cell r="DQ189"/>
          <cell r="DR189">
            <v>45978</v>
          </cell>
          <cell r="DS189">
            <v>45985</v>
          </cell>
          <cell r="DT189">
            <v>45986</v>
          </cell>
          <cell r="DU189">
            <v>45986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>
            <v>935</v>
          </cell>
          <cell r="G190">
            <v>20</v>
          </cell>
          <cell r="H190">
            <v>37</v>
          </cell>
          <cell r="I190" t="str">
            <v>ขาว</v>
          </cell>
          <cell r="J190"/>
          <cell r="L190">
            <v>80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45987</v>
          </cell>
          <cell r="Z190" t="str">
            <v xml:space="preserve">300กระสอบแบนเต็มใบ 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>
            <v>0</v>
          </cell>
          <cell r="AN190">
            <v>5250</v>
          </cell>
          <cell r="AO190" t="str">
            <v>WSWT2025850</v>
          </cell>
          <cell r="AQ190">
            <v>5378.4500000000007</v>
          </cell>
          <cell r="AR190">
            <v>0</v>
          </cell>
          <cell r="AS190">
            <v>5378.4500000000007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423.7023388888889</v>
          </cell>
          <cell r="DL190" t="str">
            <v>P7</v>
          </cell>
          <cell r="DM190">
            <v>2</v>
          </cell>
          <cell r="DN190">
            <v>45987</v>
          </cell>
          <cell r="DP190">
            <v>45982</v>
          </cell>
          <cell r="DQ190"/>
          <cell r="DR190">
            <v>45978</v>
          </cell>
          <cell r="DS190">
            <v>45985</v>
          </cell>
          <cell r="DT190">
            <v>45986</v>
          </cell>
          <cell r="DU190">
            <v>45986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 t="str">
            <v>935 แอล</v>
          </cell>
          <cell r="G191">
            <v>20</v>
          </cell>
          <cell r="H191">
            <v>37</v>
          </cell>
          <cell r="I191" t="str">
            <v>ขาว</v>
          </cell>
          <cell r="J191"/>
          <cell r="L191">
            <v>80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45987</v>
          </cell>
          <cell r="Z191" t="str">
            <v xml:space="preserve">300กระสอบแบนเต็มใบ </v>
          </cell>
          <cell r="AA191">
            <v>7500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7500</v>
          </cell>
          <cell r="AM191">
            <v>0</v>
          </cell>
          <cell r="AN191">
            <v>7875</v>
          </cell>
          <cell r="AO191" t="str">
            <v>WSWT2025850</v>
          </cell>
          <cell r="AQ191">
            <v>8067.6750000000011</v>
          </cell>
          <cell r="AR191">
            <v>0</v>
          </cell>
          <cell r="AS191">
            <v>8067.6750000000011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635.55350833333341</v>
          </cell>
          <cell r="DL191" t="str">
            <v>P7</v>
          </cell>
          <cell r="DM191">
            <v>2</v>
          </cell>
          <cell r="DN191">
            <v>45987</v>
          </cell>
          <cell r="DP191">
            <v>45982</v>
          </cell>
          <cell r="DQ191"/>
          <cell r="DR191">
            <v>45978</v>
          </cell>
          <cell r="DS191">
            <v>45985</v>
          </cell>
          <cell r="DT191">
            <v>45986</v>
          </cell>
          <cell r="DU191">
            <v>45986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 t="str">
            <v>935 เอ</v>
          </cell>
          <cell r="G192">
            <v>20</v>
          </cell>
          <cell r="H192">
            <v>37</v>
          </cell>
          <cell r="I192" t="str">
            <v>ขาว</v>
          </cell>
          <cell r="J192"/>
          <cell r="L192">
            <v>80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45987</v>
          </cell>
          <cell r="Z192" t="str">
            <v xml:space="preserve">300กระสอบแบนเต็มใบ </v>
          </cell>
          <cell r="AA192">
            <v>10000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10000</v>
          </cell>
          <cell r="AM192">
            <v>0</v>
          </cell>
          <cell r="AN192">
            <v>10500</v>
          </cell>
          <cell r="AO192" t="str">
            <v>WSWT2025850</v>
          </cell>
          <cell r="AQ192">
            <v>10756.900000000001</v>
          </cell>
          <cell r="AR192">
            <v>0</v>
          </cell>
          <cell r="AS192">
            <v>10756.900000000001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847.40467777777781</v>
          </cell>
          <cell r="DL192" t="str">
            <v>P7</v>
          </cell>
          <cell r="DM192">
            <v>2</v>
          </cell>
          <cell r="DN192">
            <v>45987</v>
          </cell>
          <cell r="DP192">
            <v>45982</v>
          </cell>
          <cell r="DQ192"/>
          <cell r="DR192">
            <v>45978</v>
          </cell>
          <cell r="DS192">
            <v>45985</v>
          </cell>
          <cell r="DT192">
            <v>45986</v>
          </cell>
          <cell r="DU192">
            <v>45986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915 เอ็ม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ไม่</v>
          </cell>
          <cell r="T193" t="str">
            <v>ไม่สวมถุงใน</v>
          </cell>
          <cell r="U193"/>
          <cell r="V193"/>
          <cell r="X193">
            <v>45987</v>
          </cell>
          <cell r="Z193" t="str">
            <v xml:space="preserve">300กระสอบแบนเต็มใบ </v>
          </cell>
          <cell r="AA193">
            <v>10000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10000</v>
          </cell>
          <cell r="AM193"/>
          <cell r="AN193">
            <v>10500</v>
          </cell>
          <cell r="AO193" t="str">
            <v>WSWT2025850</v>
          </cell>
          <cell r="AQ193">
            <v>11315.7</v>
          </cell>
          <cell r="AR193">
            <v>0</v>
          </cell>
          <cell r="AS193">
            <v>11315.7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891.42570000000023</v>
          </cell>
          <cell r="DL193" t="str">
            <v>P7</v>
          </cell>
          <cell r="DM193">
            <v>2</v>
          </cell>
          <cell r="DN193">
            <v>45987</v>
          </cell>
          <cell r="DP193">
            <v>45982</v>
          </cell>
          <cell r="DQ193"/>
          <cell r="DR193">
            <v>45978</v>
          </cell>
          <cell r="DS193">
            <v>45985</v>
          </cell>
          <cell r="DT193">
            <v>45986</v>
          </cell>
          <cell r="DU193">
            <v>45986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MK68-001118</v>
          </cell>
          <cell r="C194">
            <v>45916</v>
          </cell>
          <cell r="E194" t="str">
            <v>บจก.ซันฟีด</v>
          </cell>
          <cell r="F194" t="str">
            <v>952 เอส</v>
          </cell>
          <cell r="G194">
            <v>20</v>
          </cell>
          <cell r="H194">
            <v>39</v>
          </cell>
          <cell r="I194" t="str">
            <v>ขาว</v>
          </cell>
          <cell r="J194"/>
          <cell r="L194">
            <v>84</v>
          </cell>
          <cell r="M194" t="str">
            <v>+</v>
          </cell>
          <cell r="N194"/>
          <cell r="R194" t="str">
            <v>ไม่</v>
          </cell>
          <cell r="T194" t="str">
            <v>ไม่สวมถุงใน</v>
          </cell>
          <cell r="U194"/>
          <cell r="V194"/>
          <cell r="X194">
            <v>45987</v>
          </cell>
          <cell r="Z194" t="str">
            <v xml:space="preserve">300กระสอบแบนเต็มใบ </v>
          </cell>
          <cell r="AA194">
            <v>2500</v>
          </cell>
          <cell r="AB194">
            <v>0</v>
          </cell>
          <cell r="AC194">
            <v>0</v>
          </cell>
          <cell r="AD194">
            <v>0</v>
          </cell>
          <cell r="AG194"/>
          <cell r="AI194" t="str">
            <v>ตัดหมดแล้ว</v>
          </cell>
          <cell r="AJ194">
            <v>700</v>
          </cell>
          <cell r="AL194">
            <v>1800</v>
          </cell>
          <cell r="AM194">
            <v>2575</v>
          </cell>
          <cell r="AN194">
            <v>0</v>
          </cell>
          <cell r="AO194" t="str">
            <v>WSWT2025850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0</v>
          </cell>
          <cell r="DL194" t="str">
            <v>P7</v>
          </cell>
          <cell r="DM194">
            <v>2</v>
          </cell>
          <cell r="DN194">
            <v>45987</v>
          </cell>
          <cell r="DP194">
            <v>45982</v>
          </cell>
          <cell r="DQ194"/>
          <cell r="DR194">
            <v>45978</v>
          </cell>
          <cell r="DS194">
            <v>45985</v>
          </cell>
          <cell r="DT194">
            <v>45986</v>
          </cell>
          <cell r="DU194">
            <v>45986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MK68-001118</v>
          </cell>
          <cell r="C195">
            <v>45916</v>
          </cell>
          <cell r="E195" t="str">
            <v>บจก.ซันฟีด</v>
          </cell>
          <cell r="F195">
            <v>21</v>
          </cell>
          <cell r="G195">
            <v>20</v>
          </cell>
          <cell r="H195">
            <v>39</v>
          </cell>
          <cell r="I195" t="str">
            <v>ขาว</v>
          </cell>
          <cell r="J195"/>
          <cell r="L195">
            <v>84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45989</v>
          </cell>
          <cell r="Z195" t="str">
            <v xml:space="preserve">300กระสอบแบนเต็มใบ </v>
          </cell>
          <cell r="AA195">
            <v>2500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2500</v>
          </cell>
          <cell r="AM195">
            <v>0</v>
          </cell>
          <cell r="AN195">
            <v>2625</v>
          </cell>
          <cell r="AO195" t="str">
            <v>WSWT2025850</v>
          </cell>
          <cell r="AQ195">
            <v>2828.9250000000002</v>
          </cell>
          <cell r="AR195">
            <v>0</v>
          </cell>
          <cell r="AS195">
            <v>2828.9250000000002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222.85642500000006</v>
          </cell>
          <cell r="DL195" t="str">
            <v>P7</v>
          </cell>
          <cell r="DM195">
            <v>2</v>
          </cell>
          <cell r="DN195">
            <v>45989</v>
          </cell>
          <cell r="DP195">
            <v>45984</v>
          </cell>
          <cell r="DQ195"/>
          <cell r="DR195">
            <v>45980</v>
          </cell>
          <cell r="DS195">
            <v>45987</v>
          </cell>
          <cell r="DT195">
            <v>45988</v>
          </cell>
          <cell r="DU195">
            <v>45988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MK68-001118</v>
          </cell>
          <cell r="C196">
            <v>45916</v>
          </cell>
          <cell r="E196" t="str">
            <v>บจก.ซันฟีด</v>
          </cell>
          <cell r="F196">
            <v>935</v>
          </cell>
          <cell r="G196">
            <v>20</v>
          </cell>
          <cell r="H196">
            <v>37</v>
          </cell>
          <cell r="I196" t="str">
            <v>ขาว</v>
          </cell>
          <cell r="J196"/>
          <cell r="L196">
            <v>80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45989</v>
          </cell>
          <cell r="Z196" t="str">
            <v xml:space="preserve">300กระสอบแบนเต็มใบ 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5000</v>
          </cell>
          <cell r="AM196">
            <v>0</v>
          </cell>
          <cell r="AN196">
            <v>5250</v>
          </cell>
          <cell r="AO196" t="str">
            <v>WSWT2025850</v>
          </cell>
          <cell r="AQ196">
            <v>5378.4500000000007</v>
          </cell>
          <cell r="AR196">
            <v>0</v>
          </cell>
          <cell r="AS196">
            <v>5378.4500000000007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423.7023388888889</v>
          </cell>
          <cell r="DL196" t="str">
            <v>P7</v>
          </cell>
          <cell r="DM196">
            <v>2</v>
          </cell>
          <cell r="DN196">
            <v>45989</v>
          </cell>
          <cell r="DP196">
            <v>45984</v>
          </cell>
          <cell r="DQ196"/>
          <cell r="DR196">
            <v>45980</v>
          </cell>
          <cell r="DS196">
            <v>45987</v>
          </cell>
          <cell r="DT196">
            <v>45988</v>
          </cell>
          <cell r="DU196">
            <v>45988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MK68-001118</v>
          </cell>
          <cell r="C197">
            <v>45916</v>
          </cell>
          <cell r="E197" t="str">
            <v>บจก.ซันฟีด</v>
          </cell>
          <cell r="F197" t="str">
            <v>935 เอ</v>
          </cell>
          <cell r="G197">
            <v>20</v>
          </cell>
          <cell r="H197">
            <v>37</v>
          </cell>
          <cell r="I197" t="str">
            <v>ขาว</v>
          </cell>
          <cell r="J197"/>
          <cell r="L197">
            <v>80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45989</v>
          </cell>
          <cell r="Z197" t="str">
            <v xml:space="preserve">300กระสอบแบนเต็มใบ </v>
          </cell>
          <cell r="AA197">
            <v>5000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5000</v>
          </cell>
          <cell r="AM197">
            <v>0</v>
          </cell>
          <cell r="AN197">
            <v>5250</v>
          </cell>
          <cell r="AO197" t="str">
            <v>WSWT2025850</v>
          </cell>
          <cell r="AQ197">
            <v>5378.4500000000007</v>
          </cell>
          <cell r="AR197">
            <v>0</v>
          </cell>
          <cell r="AS197">
            <v>5378.4500000000007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423.7023388888889</v>
          </cell>
          <cell r="DL197" t="str">
            <v>P7</v>
          </cell>
          <cell r="DM197">
            <v>2</v>
          </cell>
          <cell r="DN197">
            <v>45989</v>
          </cell>
          <cell r="DP197">
            <v>45984</v>
          </cell>
          <cell r="DQ197"/>
          <cell r="DR197">
            <v>45980</v>
          </cell>
          <cell r="DS197">
            <v>45987</v>
          </cell>
          <cell r="DT197">
            <v>45988</v>
          </cell>
          <cell r="DU197">
            <v>45988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MK68-001118</v>
          </cell>
          <cell r="C198">
            <v>45916</v>
          </cell>
          <cell r="E198" t="str">
            <v>บจก.ซันฟีด</v>
          </cell>
          <cell r="F198" t="str">
            <v>แถบเขียว</v>
          </cell>
          <cell r="G198">
            <v>20</v>
          </cell>
          <cell r="H198">
            <v>38</v>
          </cell>
          <cell r="I198" t="str">
            <v>ขาว</v>
          </cell>
          <cell r="J198"/>
          <cell r="L198">
            <v>82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45989</v>
          </cell>
          <cell r="Z198" t="str">
            <v xml:space="preserve">300กระสอบแบนเต็มใบ </v>
          </cell>
          <cell r="AA198">
            <v>5000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5000</v>
          </cell>
          <cell r="AM198">
            <v>0</v>
          </cell>
          <cell r="AN198">
            <v>5250</v>
          </cell>
          <cell r="AO198" t="str">
            <v>WSWT2025850</v>
          </cell>
          <cell r="AQ198">
            <v>5518.15</v>
          </cell>
          <cell r="AR198">
            <v>0</v>
          </cell>
          <cell r="AS198">
            <v>5518.15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434.7075944444444</v>
          </cell>
          <cell r="DL198" t="str">
            <v>P7</v>
          </cell>
          <cell r="DM198">
            <v>2</v>
          </cell>
          <cell r="DN198">
            <v>45989</v>
          </cell>
          <cell r="DP198">
            <v>45984</v>
          </cell>
          <cell r="DQ198"/>
          <cell r="DR198">
            <v>45980</v>
          </cell>
          <cell r="DS198">
            <v>45987</v>
          </cell>
          <cell r="DT198">
            <v>45988</v>
          </cell>
          <cell r="DU198">
            <v>45988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MK68-001118</v>
          </cell>
          <cell r="C199">
            <v>45916</v>
          </cell>
          <cell r="E199" t="str">
            <v>บจก.ซันฟีด</v>
          </cell>
          <cell r="F199" t="str">
            <v>915 เอ็ม</v>
          </cell>
          <cell r="G199">
            <v>20</v>
          </cell>
          <cell r="H199">
            <v>39</v>
          </cell>
          <cell r="I199" t="str">
            <v>ขาว</v>
          </cell>
          <cell r="J199"/>
          <cell r="L199">
            <v>84</v>
          </cell>
          <cell r="M199" t="str">
            <v>+</v>
          </cell>
          <cell r="N199"/>
          <cell r="R199" t="str">
            <v>ไม่</v>
          </cell>
          <cell r="T199" t="str">
            <v>ไม่สวมถุงใน</v>
          </cell>
          <cell r="U199"/>
          <cell r="V199"/>
          <cell r="X199">
            <v>45989</v>
          </cell>
          <cell r="Z199" t="str">
            <v xml:space="preserve">300กระสอบแบนเต็มใบ </v>
          </cell>
          <cell r="AA199">
            <v>5000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5000</v>
          </cell>
          <cell r="AM199"/>
          <cell r="AN199">
            <v>5250</v>
          </cell>
          <cell r="AO199" t="str">
            <v>WSWT2025850</v>
          </cell>
          <cell r="AQ199">
            <v>5657.85</v>
          </cell>
          <cell r="AR199">
            <v>0</v>
          </cell>
          <cell r="AS199">
            <v>5657.85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445.71285000000012</v>
          </cell>
          <cell r="DL199" t="str">
            <v>P7</v>
          </cell>
          <cell r="DM199">
            <v>2</v>
          </cell>
          <cell r="DN199">
            <v>45989</v>
          </cell>
          <cell r="DP199">
            <v>45984</v>
          </cell>
          <cell r="DQ199"/>
          <cell r="DR199">
            <v>45980</v>
          </cell>
          <cell r="DS199">
            <v>45987</v>
          </cell>
          <cell r="DT199">
            <v>45988</v>
          </cell>
          <cell r="DU199">
            <v>45988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MK68-001118</v>
          </cell>
          <cell r="C200">
            <v>45916</v>
          </cell>
          <cell r="E200" t="str">
            <v>บจก.ซันฟีด</v>
          </cell>
          <cell r="F200" t="str">
            <v>915 พี</v>
          </cell>
          <cell r="G200">
            <v>20</v>
          </cell>
          <cell r="H200">
            <v>39</v>
          </cell>
          <cell r="I200" t="str">
            <v>ขาว</v>
          </cell>
          <cell r="J200"/>
          <cell r="L200">
            <v>84</v>
          </cell>
          <cell r="M200" t="str">
            <v>+</v>
          </cell>
          <cell r="N200"/>
          <cell r="R200" t="str">
            <v>ไม่</v>
          </cell>
          <cell r="T200" t="str">
            <v>ไม่สวมถุงใน</v>
          </cell>
          <cell r="U200"/>
          <cell r="V200"/>
          <cell r="X200">
            <v>45989</v>
          </cell>
          <cell r="Z200" t="str">
            <v xml:space="preserve">300กระสอบแบนเต็มใบ </v>
          </cell>
          <cell r="AA200">
            <v>5000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5000</v>
          </cell>
          <cell r="AM200"/>
          <cell r="AN200">
            <v>5250</v>
          </cell>
          <cell r="AO200" t="str">
            <v>WSWT2025850</v>
          </cell>
          <cell r="AQ200">
            <v>5657.85</v>
          </cell>
          <cell r="AR200">
            <v>0</v>
          </cell>
          <cell r="AS200">
            <v>5657.85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445.71285000000012</v>
          </cell>
          <cell r="DL200" t="str">
            <v>P7</v>
          </cell>
          <cell r="DM200">
            <v>2</v>
          </cell>
          <cell r="DN200">
            <v>45989</v>
          </cell>
          <cell r="DP200">
            <v>45984</v>
          </cell>
          <cell r="DQ200"/>
          <cell r="DR200">
            <v>45980</v>
          </cell>
          <cell r="DS200">
            <v>45987</v>
          </cell>
          <cell r="DT200">
            <v>45988</v>
          </cell>
          <cell r="DU200">
            <v>45988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MK68-001118</v>
          </cell>
          <cell r="C201">
            <v>45916</v>
          </cell>
          <cell r="E201" t="str">
            <v>บจก.ซันฟีด</v>
          </cell>
          <cell r="F201">
            <v>331</v>
          </cell>
          <cell r="G201">
            <v>20</v>
          </cell>
          <cell r="H201">
            <v>39</v>
          </cell>
          <cell r="I201" t="str">
            <v>ขาว</v>
          </cell>
          <cell r="J201"/>
          <cell r="L201">
            <v>84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45989</v>
          </cell>
          <cell r="Z201" t="str">
            <v xml:space="preserve">300กระสอบแบนเต็มใบ </v>
          </cell>
          <cell r="AA201">
            <v>2500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2500</v>
          </cell>
          <cell r="AM201"/>
          <cell r="AN201">
            <v>2625</v>
          </cell>
          <cell r="AO201" t="str">
            <v>WSWT2025850</v>
          </cell>
          <cell r="AQ201">
            <v>2828.9250000000002</v>
          </cell>
          <cell r="AR201">
            <v>2828.9250000000002</v>
          </cell>
          <cell r="AS201">
            <v>0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0</v>
          </cell>
          <cell r="DL201" t="str">
            <v>P7</v>
          </cell>
          <cell r="DM201">
            <v>2</v>
          </cell>
          <cell r="DN201">
            <v>45989</v>
          </cell>
          <cell r="DP201">
            <v>45984</v>
          </cell>
          <cell r="DQ201"/>
          <cell r="DR201">
            <v>45980</v>
          </cell>
          <cell r="DS201">
            <v>45987</v>
          </cell>
          <cell r="DT201">
            <v>45988</v>
          </cell>
          <cell r="DU201">
            <v>45988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MK68-001118</v>
          </cell>
          <cell r="C202">
            <v>45916</v>
          </cell>
          <cell r="E202" t="str">
            <v>บจก.ซันฟีด</v>
          </cell>
          <cell r="F202" t="str">
            <v>954 แอล</v>
          </cell>
          <cell r="G202">
            <v>20</v>
          </cell>
          <cell r="H202">
            <v>39</v>
          </cell>
          <cell r="I202" t="str">
            <v>ขาว</v>
          </cell>
          <cell r="J202"/>
          <cell r="L202">
            <v>84</v>
          </cell>
          <cell r="M202" t="str">
            <v>+</v>
          </cell>
          <cell r="N202"/>
          <cell r="R202" t="str">
            <v>ไม่</v>
          </cell>
          <cell r="T202" t="str">
            <v>ไม่สวมถุงใน</v>
          </cell>
          <cell r="U202"/>
          <cell r="V202"/>
          <cell r="X202">
            <v>45989</v>
          </cell>
          <cell r="Z202" t="str">
            <v xml:space="preserve">300กระสอบแบนเต็มใบ </v>
          </cell>
          <cell r="AA202">
            <v>2500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1966</v>
          </cell>
          <cell r="AL202">
            <v>534</v>
          </cell>
          <cell r="AM202">
            <v>2535</v>
          </cell>
          <cell r="AN202">
            <v>0</v>
          </cell>
          <cell r="AO202" t="str">
            <v>WSWT2025850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0</v>
          </cell>
          <cell r="DL202" t="str">
            <v>P7</v>
          </cell>
          <cell r="DM202">
            <v>2</v>
          </cell>
          <cell r="DN202">
            <v>45989</v>
          </cell>
          <cell r="DP202">
            <v>45984</v>
          </cell>
          <cell r="DQ202"/>
          <cell r="DR202">
            <v>45980</v>
          </cell>
          <cell r="DS202">
            <v>45987</v>
          </cell>
          <cell r="DT202">
            <v>45988</v>
          </cell>
          <cell r="DU202">
            <v>45988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MK68-001118</v>
          </cell>
          <cell r="C203">
            <v>45916</v>
          </cell>
          <cell r="E203" t="str">
            <v>บจก.ซันฟีด</v>
          </cell>
          <cell r="F203" t="str">
            <v>953 เอส</v>
          </cell>
          <cell r="G203">
            <v>20</v>
          </cell>
          <cell r="H203">
            <v>39</v>
          </cell>
          <cell r="I203" t="str">
            <v>ขาว</v>
          </cell>
          <cell r="J203"/>
          <cell r="L203">
            <v>84</v>
          </cell>
          <cell r="M203" t="str">
            <v>+</v>
          </cell>
          <cell r="N203"/>
          <cell r="R203" t="str">
            <v>ไม่</v>
          </cell>
          <cell r="T203" t="str">
            <v>ไม่สวมถุงใน</v>
          </cell>
          <cell r="U203"/>
          <cell r="V203"/>
          <cell r="X203">
            <v>45989</v>
          </cell>
          <cell r="Z203" t="str">
            <v xml:space="preserve">300กระสอบแบนเต็มใบ </v>
          </cell>
          <cell r="AA203">
            <v>2500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2500</v>
          </cell>
          <cell r="AM203">
            <v>0</v>
          </cell>
          <cell r="AN203">
            <v>2625</v>
          </cell>
          <cell r="AO203" t="str">
            <v>WSWT2025850</v>
          </cell>
          <cell r="AQ203">
            <v>2828.9250000000002</v>
          </cell>
          <cell r="AR203">
            <v>0</v>
          </cell>
          <cell r="AS203">
            <v>2828.9250000000002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222.85642500000006</v>
          </cell>
          <cell r="DL203" t="str">
            <v>P7</v>
          </cell>
          <cell r="DM203">
            <v>2</v>
          </cell>
          <cell r="DN203">
            <v>45989</v>
          </cell>
          <cell r="DP203">
            <v>45984</v>
          </cell>
          <cell r="DQ203"/>
          <cell r="DR203">
            <v>45980</v>
          </cell>
          <cell r="DS203">
            <v>45987</v>
          </cell>
          <cell r="DT203">
            <v>45988</v>
          </cell>
          <cell r="DU203">
            <v>45988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ประมาณการ</v>
          </cell>
          <cell r="C204" t="str">
            <v>ประมาณการ</v>
          </cell>
          <cell r="E204" t="str">
            <v>บจก.ซันฟีด</v>
          </cell>
          <cell r="F204" t="str">
            <v>รอแบบ</v>
          </cell>
          <cell r="G204">
            <v>20</v>
          </cell>
          <cell r="H204">
            <v>39</v>
          </cell>
          <cell r="I204" t="str">
            <v>ขาว</v>
          </cell>
          <cell r="J204"/>
          <cell r="L204">
            <v>84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 t="str">
            <v>รอแจ้ง</v>
          </cell>
          <cell r="Z204" t="str">
            <v xml:space="preserve">300กระสอบแบนเต็มใบ </v>
          </cell>
          <cell r="AA204">
            <v>1267500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1267500</v>
          </cell>
          <cell r="AM204"/>
          <cell r="AN204">
            <v>1330875</v>
          </cell>
          <cell r="AO204" t="str">
            <v>WSWT2025850</v>
          </cell>
          <cell r="AQ204">
            <v>1434264.9750000001</v>
          </cell>
          <cell r="AR204">
            <v>0</v>
          </cell>
          <cell r="AS204">
            <v>1434264.9750000001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112988.20747500002</v>
          </cell>
          <cell r="DL204" t="str">
            <v>P7</v>
          </cell>
          <cell r="DM204">
            <v>2</v>
          </cell>
          <cell r="DN204" t="str">
            <v>รอแจ้ง</v>
          </cell>
          <cell r="DP204" t="e">
            <v>#VALUE!</v>
          </cell>
          <cell r="DQ204"/>
          <cell r="DR204" t="e">
            <v>#VALUE!</v>
          </cell>
          <cell r="DS204" t="e">
            <v>#VALUE!</v>
          </cell>
          <cell r="DT204" t="e">
            <v>#VALUE!</v>
          </cell>
          <cell r="DU204" t="e">
            <v>#VALUE!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>รอART</v>
          </cell>
          <cell r="EG204"/>
          <cell r="EH204"/>
          <cell r="EI204"/>
        </row>
        <row r="205">
          <cell r="B205">
            <v>0</v>
          </cell>
          <cell r="C205"/>
          <cell r="E205"/>
          <cell r="F205"/>
          <cell r="G205">
            <v>20</v>
          </cell>
          <cell r="H205">
            <v>38</v>
          </cell>
          <cell r="I205"/>
          <cell r="J205"/>
          <cell r="L205">
            <v>82</v>
          </cell>
          <cell r="M205" t="str">
            <v>+</v>
          </cell>
          <cell r="N205">
            <v>2</v>
          </cell>
          <cell r="R205"/>
          <cell r="T205"/>
          <cell r="U205"/>
          <cell r="V205"/>
          <cell r="X205"/>
          <cell r="Z205"/>
          <cell r="AA205"/>
          <cell r="AB205"/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WSWT2025850</v>
          </cell>
          <cell r="AQ205">
            <v>1679515.31</v>
          </cell>
          <cell r="AR205">
            <v>32689.800000000003</v>
          </cell>
          <cell r="AS205">
            <v>1646825.5100000002</v>
          </cell>
          <cell r="AT205">
            <v>0</v>
          </cell>
          <cell r="AU205">
            <v>0</v>
          </cell>
          <cell r="BZ205" t="str">
            <v>WRWT200850/WRWT25800</v>
          </cell>
          <cell r="CA205">
            <v>0</v>
          </cell>
          <cell r="DL205"/>
          <cell r="DM205" t="str">
            <v>Lead time</v>
          </cell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/>
        </row>
        <row r="206">
          <cell r="B206">
            <v>0</v>
          </cell>
          <cell r="C206"/>
          <cell r="E206"/>
          <cell r="F206"/>
          <cell r="G206">
            <v>20</v>
          </cell>
          <cell r="H206">
            <v>37</v>
          </cell>
          <cell r="I206"/>
          <cell r="J206"/>
          <cell r="L206">
            <v>82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/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WSWT2021750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WRWT200750/WRWT21750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>
            <v>0</v>
          </cell>
          <cell r="EI206">
            <v>0</v>
          </cell>
        </row>
        <row r="207">
          <cell r="B207" t="str">
            <v>MK68-001342</v>
          </cell>
          <cell r="C207">
            <v>45967</v>
          </cell>
          <cell r="E207" t="str">
            <v>โรงสีข้าวธัญญาวัฒน์</v>
          </cell>
          <cell r="F207" t="str">
            <v>ไม่พิมพ์</v>
          </cell>
          <cell r="G207">
            <v>20</v>
          </cell>
          <cell r="H207">
            <v>32</v>
          </cell>
          <cell r="I207" t="str">
            <v>ขาว</v>
          </cell>
          <cell r="J207"/>
          <cell r="L207">
            <v>70</v>
          </cell>
          <cell r="M207" t="str">
            <v>±</v>
          </cell>
          <cell r="N207">
            <v>5</v>
          </cell>
          <cell r="R207" t="str">
            <v>ไม่</v>
          </cell>
          <cell r="T207" t="str">
            <v>ไม่สวมถุงใน</v>
          </cell>
          <cell r="U207"/>
          <cell r="V207"/>
          <cell r="X207">
            <v>45972</v>
          </cell>
          <cell r="Z207" t="str">
            <v>500กระสอบแบน</v>
          </cell>
          <cell r="AA207">
            <v>2000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2000</v>
          </cell>
          <cell r="AL207">
            <v>0</v>
          </cell>
          <cell r="AM207"/>
          <cell r="AN207">
            <v>0</v>
          </cell>
          <cell r="AO207" t="str">
            <v>WSWT2025800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BZ207" t="str">
            <v>WRWT25800/WRWT25800</v>
          </cell>
          <cell r="CA207">
            <v>0</v>
          </cell>
          <cell r="DL207" t="str">
            <v>P3</v>
          </cell>
          <cell r="DM207">
            <v>1</v>
          </cell>
          <cell r="DN207">
            <v>45972</v>
          </cell>
          <cell r="DP207">
            <v>45967</v>
          </cell>
          <cell r="DQ207"/>
          <cell r="DR207"/>
          <cell r="DS207"/>
          <cell r="DT207"/>
          <cell r="DU207">
            <v>45971</v>
          </cell>
          <cell r="DW207"/>
          <cell r="DX207"/>
          <cell r="DY207"/>
          <cell r="DZ207"/>
          <cell r="EA207"/>
          <cell r="EB207"/>
          <cell r="EC207" t="str">
            <v>ตัด</v>
          </cell>
          <cell r="ED207"/>
          <cell r="EG207"/>
          <cell r="EH207"/>
          <cell r="EI207"/>
        </row>
        <row r="208">
          <cell r="B208" t="str">
            <v>ใบรับคำสั่งซื้อ</v>
          </cell>
          <cell r="C208">
            <v>45969</v>
          </cell>
          <cell r="E208" t="str">
            <v>บจก.อินเทคค์ โกลบอล</v>
          </cell>
          <cell r="F208" t="str">
            <v>เพอเฟคค์ 664HP</v>
          </cell>
          <cell r="G208">
            <v>20</v>
          </cell>
          <cell r="H208">
            <v>36</v>
          </cell>
          <cell r="I208" t="str">
            <v>ขาว</v>
          </cell>
          <cell r="J208"/>
          <cell r="L208">
            <v>78</v>
          </cell>
          <cell r="M208" t="str">
            <v>±</v>
          </cell>
          <cell r="N208">
            <v>5</v>
          </cell>
          <cell r="R208" t="str">
            <v>จับจีบ4"</v>
          </cell>
          <cell r="T208" t="str">
            <v>ไม่สวมถุงใน</v>
          </cell>
          <cell r="U208"/>
          <cell r="V208"/>
          <cell r="X208">
            <v>45981</v>
          </cell>
          <cell r="Z208" t="str">
            <v>มัด80 ใช้สายรัด</v>
          </cell>
          <cell r="AA208">
            <v>30000</v>
          </cell>
          <cell r="AB208">
            <v>0</v>
          </cell>
          <cell r="AC208">
            <v>0</v>
          </cell>
          <cell r="AD208">
            <v>0</v>
          </cell>
          <cell r="AG208"/>
          <cell r="AI208" t="str">
            <v>ห้ามขาด-ห้ามเกิน</v>
          </cell>
          <cell r="AJ208">
            <v>0</v>
          </cell>
          <cell r="AL208">
            <v>30000</v>
          </cell>
          <cell r="AM208">
            <v>0</v>
          </cell>
          <cell r="AN208">
            <v>31500</v>
          </cell>
          <cell r="AO208" t="str">
            <v>WSWT2025800</v>
          </cell>
          <cell r="AQ208">
            <v>31432.500000000004</v>
          </cell>
          <cell r="AR208">
            <v>17083</v>
          </cell>
          <cell r="AS208">
            <v>14349.500000000004</v>
          </cell>
          <cell r="AT208">
            <v>0</v>
          </cell>
          <cell r="AU208">
            <v>0</v>
          </cell>
          <cell r="BZ208" t="str">
            <v>WRWT25800/WRWT25800</v>
          </cell>
          <cell r="CA208">
            <v>1096.9395555555557</v>
          </cell>
          <cell r="DL208" t="str">
            <v>P7</v>
          </cell>
          <cell r="DM208">
            <v>2</v>
          </cell>
          <cell r="DN208">
            <v>45981</v>
          </cell>
          <cell r="DP208">
            <v>45976</v>
          </cell>
          <cell r="DQ208"/>
          <cell r="DR208">
            <v>45972</v>
          </cell>
          <cell r="DS208">
            <v>45979</v>
          </cell>
          <cell r="DT208">
            <v>45980</v>
          </cell>
          <cell r="DU208">
            <v>45980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>รอART</v>
          </cell>
          <cell r="EG208"/>
          <cell r="EH208"/>
          <cell r="EI208"/>
        </row>
        <row r="209">
          <cell r="B209" t="str">
            <v>ประมาณการ</v>
          </cell>
          <cell r="C209" t="str">
            <v>ประมาณการ</v>
          </cell>
          <cell r="E209" t="str">
            <v>บจก.อินเทคค์ โกลบอล</v>
          </cell>
          <cell r="F209" t="str">
            <v>รอแบบ</v>
          </cell>
          <cell r="G209">
            <v>20</v>
          </cell>
          <cell r="H209">
            <v>36</v>
          </cell>
          <cell r="I209" t="str">
            <v>ขาว</v>
          </cell>
          <cell r="J209"/>
          <cell r="L209">
            <v>78</v>
          </cell>
          <cell r="M209" t="str">
            <v>±</v>
          </cell>
          <cell r="N209">
            <v>5</v>
          </cell>
          <cell r="R209" t="str">
            <v>จับจีบ4"</v>
          </cell>
          <cell r="T209" t="str">
            <v>ไม่สวมถุงใน</v>
          </cell>
          <cell r="U209"/>
          <cell r="V209"/>
          <cell r="X209">
            <v>45991</v>
          </cell>
          <cell r="Z209" t="str">
            <v>มัด80 ใช้สายรัด</v>
          </cell>
          <cell r="AA209">
            <v>70000</v>
          </cell>
          <cell r="AB209">
            <v>0</v>
          </cell>
          <cell r="AC209">
            <v>0</v>
          </cell>
          <cell r="AD209">
            <v>0</v>
          </cell>
          <cell r="AG209"/>
          <cell r="AI209" t="str">
            <v>ห้ามขาด-ห้ามเกิน</v>
          </cell>
          <cell r="AJ209">
            <v>0</v>
          </cell>
          <cell r="AL209">
            <v>70000</v>
          </cell>
          <cell r="AM209">
            <v>0</v>
          </cell>
          <cell r="AN209">
            <v>73500</v>
          </cell>
          <cell r="AO209" t="str">
            <v>WSWT2025800</v>
          </cell>
          <cell r="AQ209">
            <v>73342.5</v>
          </cell>
          <cell r="AR209">
            <v>0</v>
          </cell>
          <cell r="AS209">
            <v>73342.5</v>
          </cell>
          <cell r="AT209">
            <v>0</v>
          </cell>
          <cell r="AU209">
            <v>0</v>
          </cell>
          <cell r="BZ209" t="str">
            <v>WRWT25800/WRWT25800</v>
          </cell>
          <cell r="CA209">
            <v>5606.626666666667</v>
          </cell>
          <cell r="DL209" t="str">
            <v>P7</v>
          </cell>
          <cell r="DM209">
            <v>2</v>
          </cell>
          <cell r="DN209">
            <v>45991</v>
          </cell>
          <cell r="DP209">
            <v>45986</v>
          </cell>
          <cell r="DQ209"/>
          <cell r="DR209">
            <v>45982</v>
          </cell>
          <cell r="DS209">
            <v>45989</v>
          </cell>
          <cell r="DT209">
            <v>45990</v>
          </cell>
          <cell r="DU209">
            <v>45990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 xml:space="preserve"> /</v>
          </cell>
          <cell r="EG209"/>
          <cell r="EH209"/>
          <cell r="EI209"/>
        </row>
        <row r="210">
          <cell r="B210">
            <v>0</v>
          </cell>
          <cell r="C210"/>
          <cell r="E210"/>
          <cell r="F210"/>
          <cell r="G210">
            <v>20</v>
          </cell>
          <cell r="H210">
            <v>37</v>
          </cell>
          <cell r="I210"/>
          <cell r="J210"/>
          <cell r="L210">
            <v>80</v>
          </cell>
          <cell r="M210" t="str">
            <v>±</v>
          </cell>
          <cell r="N210">
            <v>3</v>
          </cell>
          <cell r="R210"/>
          <cell r="T210"/>
          <cell r="U210"/>
          <cell r="V210"/>
          <cell r="X210"/>
          <cell r="Z210"/>
          <cell r="AA210"/>
          <cell r="AB210">
            <v>0</v>
          </cell>
          <cell r="AC210">
            <v>0</v>
          </cell>
          <cell r="AD210"/>
          <cell r="AG210"/>
          <cell r="AI210" t="str">
            <v>ระบุในSD</v>
          </cell>
          <cell r="AJ210"/>
          <cell r="AL210">
            <v>0</v>
          </cell>
          <cell r="AM210"/>
          <cell r="AN210">
            <v>0</v>
          </cell>
          <cell r="AO210" t="str">
            <v>WSWT2025800</v>
          </cell>
          <cell r="AQ210">
            <v>104775</v>
          </cell>
          <cell r="AR210">
            <v>17083</v>
          </cell>
          <cell r="AS210">
            <v>87692</v>
          </cell>
          <cell r="AT210">
            <v>0</v>
          </cell>
          <cell r="AU210">
            <v>0</v>
          </cell>
          <cell r="BZ210" t="str">
            <v>WRWT25800/WRWT25800</v>
          </cell>
          <cell r="CA210">
            <v>0</v>
          </cell>
          <cell r="DL210"/>
          <cell r="DM210" t="str">
            <v>Lead time</v>
          </cell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>
            <v>0</v>
          </cell>
        </row>
        <row r="211">
          <cell r="B211">
            <v>0</v>
          </cell>
          <cell r="C211"/>
          <cell r="E211"/>
          <cell r="F211"/>
          <cell r="G211">
            <v>20</v>
          </cell>
          <cell r="H211">
            <v>34</v>
          </cell>
          <cell r="I211"/>
          <cell r="J211"/>
          <cell r="L211">
            <v>98</v>
          </cell>
          <cell r="M211" t="str">
            <v>±</v>
          </cell>
          <cell r="N211">
            <v>5</v>
          </cell>
          <cell r="R211"/>
          <cell r="T211"/>
          <cell r="U211"/>
          <cell r="V211"/>
          <cell r="X211"/>
          <cell r="Z211"/>
          <cell r="AA211"/>
          <cell r="AB211"/>
          <cell r="AC211">
            <v>0</v>
          </cell>
          <cell r="AD211"/>
          <cell r="AG211"/>
          <cell r="AI211" t="str">
            <v>ระบุในSD</v>
          </cell>
          <cell r="AJ211"/>
          <cell r="AL211">
            <v>0</v>
          </cell>
          <cell r="AM211"/>
          <cell r="AN211">
            <v>0</v>
          </cell>
          <cell r="AO211" t="str">
            <v>WSWT2021950UV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BZ211" t="str">
            <v>WRWT200950/WRWT21950</v>
          </cell>
          <cell r="CA211">
            <v>0</v>
          </cell>
          <cell r="DL211"/>
          <cell r="DM211" t="str">
            <v>Lead time</v>
          </cell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/>
        </row>
        <row r="212">
          <cell r="B212">
            <v>0</v>
          </cell>
          <cell r="C212"/>
          <cell r="E212"/>
          <cell r="F212"/>
          <cell r="G212">
            <v>20</v>
          </cell>
          <cell r="H212">
            <v>34</v>
          </cell>
          <cell r="I212"/>
          <cell r="J212"/>
          <cell r="L212">
            <v>95</v>
          </cell>
          <cell r="M212" t="str">
            <v>±</v>
          </cell>
          <cell r="N212">
            <v>5</v>
          </cell>
          <cell r="R212"/>
          <cell r="T212"/>
          <cell r="U212"/>
          <cell r="V212"/>
          <cell r="X212"/>
          <cell r="Z212"/>
          <cell r="AA212"/>
          <cell r="AB212"/>
          <cell r="AC212">
            <v>0</v>
          </cell>
          <cell r="AD212"/>
          <cell r="AG212"/>
          <cell r="AI212" t="str">
            <v>ระบุในSD</v>
          </cell>
          <cell r="AJ212"/>
          <cell r="AL212">
            <v>0</v>
          </cell>
          <cell r="AM212"/>
          <cell r="AN212">
            <v>0</v>
          </cell>
          <cell r="AO212" t="str">
            <v>WSWT2021900UV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BZ212" t="str">
            <v>WRWT200900/WRWT21900</v>
          </cell>
          <cell r="CA212">
            <v>0</v>
          </cell>
          <cell r="DL212"/>
          <cell r="DM212" t="str">
            <v>Lead time</v>
          </cell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/>
        </row>
        <row r="213">
          <cell r="B213">
            <v>0</v>
          </cell>
          <cell r="C213"/>
          <cell r="E213"/>
          <cell r="F213"/>
          <cell r="G213">
            <v>20</v>
          </cell>
          <cell r="H213">
            <v>34</v>
          </cell>
          <cell r="I213"/>
          <cell r="J213"/>
          <cell r="L213">
            <v>80</v>
          </cell>
          <cell r="M213" t="str">
            <v>±</v>
          </cell>
          <cell r="N213">
            <v>5</v>
          </cell>
          <cell r="R213"/>
          <cell r="T213"/>
          <cell r="U213"/>
          <cell r="V213"/>
          <cell r="X213"/>
          <cell r="Z213"/>
          <cell r="AA213"/>
          <cell r="AB213"/>
          <cell r="AC213">
            <v>0</v>
          </cell>
          <cell r="AD213"/>
          <cell r="AG213"/>
          <cell r="AI213" t="str">
            <v>ระบุในSD</v>
          </cell>
          <cell r="AJ213"/>
          <cell r="AL213">
            <v>0</v>
          </cell>
          <cell r="AM213"/>
          <cell r="AN213">
            <v>0</v>
          </cell>
          <cell r="AO213" t="str">
            <v>WSWT2021750UV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BZ213" t="str">
            <v>WRWT200750/WRWT21750</v>
          </cell>
          <cell r="CA213">
            <v>0</v>
          </cell>
          <cell r="DL213"/>
          <cell r="DM213" t="str">
            <v>Lead time</v>
          </cell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/>
          <cell r="EI213"/>
        </row>
        <row r="214">
          <cell r="B214">
            <v>0</v>
          </cell>
          <cell r="C214"/>
          <cell r="E214"/>
          <cell r="F214"/>
          <cell r="G214">
            <v>20</v>
          </cell>
          <cell r="H214">
            <v>34</v>
          </cell>
          <cell r="I214"/>
          <cell r="J214"/>
          <cell r="L214">
            <v>80</v>
          </cell>
          <cell r="M214" t="str">
            <v>±</v>
          </cell>
          <cell r="N214">
            <v>5</v>
          </cell>
          <cell r="R214"/>
          <cell r="T214"/>
          <cell r="U214"/>
          <cell r="V214"/>
          <cell r="X214"/>
          <cell r="Z214"/>
          <cell r="AA214"/>
          <cell r="AB214"/>
          <cell r="AC214">
            <v>0</v>
          </cell>
          <cell r="AD214"/>
          <cell r="AG214"/>
          <cell r="AI214" t="str">
            <v>ระบุในSD</v>
          </cell>
          <cell r="AJ214"/>
          <cell r="AL214">
            <v>0</v>
          </cell>
          <cell r="AM214"/>
          <cell r="AN214">
            <v>0</v>
          </cell>
          <cell r="AO214" t="str">
            <v>WSWT2021800UV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BZ214" t="str">
            <v>WRWT200800/WRWT21800</v>
          </cell>
          <cell r="CA214">
            <v>0</v>
          </cell>
          <cell r="DL214"/>
          <cell r="DM214" t="str">
            <v>Lead time</v>
          </cell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>
            <v>0</v>
          </cell>
          <cell r="EI214"/>
        </row>
        <row r="215">
          <cell r="B215">
            <v>0</v>
          </cell>
          <cell r="C215"/>
          <cell r="E215"/>
          <cell r="F215"/>
          <cell r="G215">
            <v>20</v>
          </cell>
          <cell r="H215">
            <v>37</v>
          </cell>
          <cell r="I215" t="str">
            <v>ขาว</v>
          </cell>
          <cell r="J215"/>
          <cell r="L215">
            <v>70</v>
          </cell>
          <cell r="M215" t="str">
            <v>±</v>
          </cell>
          <cell r="N215">
            <v>5</v>
          </cell>
          <cell r="R215"/>
          <cell r="T215"/>
          <cell r="U215"/>
          <cell r="V215"/>
          <cell r="X215"/>
          <cell r="Z215"/>
          <cell r="AA215"/>
          <cell r="AB215"/>
          <cell r="AC215">
            <v>0</v>
          </cell>
          <cell r="AD215"/>
          <cell r="AG215"/>
          <cell r="AI215" t="str">
            <v>ระบุในSD</v>
          </cell>
          <cell r="AJ215"/>
          <cell r="AL215">
            <v>0</v>
          </cell>
          <cell r="AM215"/>
          <cell r="AN215">
            <v>0</v>
          </cell>
          <cell r="AO215" t="str">
            <v>WSWT2025700(1)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BZ215" t="str">
            <v>WRWT200800/WRWT25650</v>
          </cell>
          <cell r="CA215">
            <v>0</v>
          </cell>
          <cell r="DL215"/>
          <cell r="DM215" t="str">
            <v>Lead time</v>
          </cell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/>
          <cell r="EI215"/>
        </row>
        <row r="216">
          <cell r="B216">
            <v>0</v>
          </cell>
          <cell r="C216"/>
          <cell r="E216"/>
          <cell r="F216"/>
          <cell r="G216">
            <v>20</v>
          </cell>
          <cell r="H216">
            <v>34</v>
          </cell>
          <cell r="I216"/>
          <cell r="J216"/>
          <cell r="L216">
            <v>85</v>
          </cell>
          <cell r="M216" t="str">
            <v>±</v>
          </cell>
          <cell r="N216">
            <v>5</v>
          </cell>
          <cell r="R216"/>
          <cell r="T216"/>
          <cell r="U216"/>
          <cell r="V216"/>
          <cell r="X216"/>
          <cell r="Z216"/>
          <cell r="AA216"/>
          <cell r="AB216"/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WSWT2021850UV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BZ216" t="str">
            <v>WRWT200850/WRWT21850</v>
          </cell>
          <cell r="CA216">
            <v>0</v>
          </cell>
          <cell r="DL216"/>
          <cell r="DM216"/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>
            <v>0</v>
          </cell>
          <cell r="EI216"/>
        </row>
        <row r="217">
          <cell r="B217">
            <v>0</v>
          </cell>
          <cell r="C217"/>
          <cell r="E217"/>
          <cell r="F217"/>
          <cell r="G217">
            <v>20</v>
          </cell>
          <cell r="H217">
            <v>34</v>
          </cell>
          <cell r="I217"/>
          <cell r="J217"/>
          <cell r="L217">
            <v>80</v>
          </cell>
          <cell r="M217" t="str">
            <v>±</v>
          </cell>
          <cell r="N217">
            <v>5</v>
          </cell>
          <cell r="R217"/>
          <cell r="T217"/>
          <cell r="U217"/>
          <cell r="V217"/>
          <cell r="X217"/>
          <cell r="Z217"/>
          <cell r="AA217"/>
          <cell r="AB217"/>
          <cell r="AC217">
            <v>0</v>
          </cell>
          <cell r="AD217"/>
          <cell r="AG217"/>
          <cell r="AI217" t="str">
            <v>ระบุในSD</v>
          </cell>
          <cell r="AJ217"/>
          <cell r="AL217">
            <v>0</v>
          </cell>
          <cell r="AM217"/>
          <cell r="AN217">
            <v>0</v>
          </cell>
          <cell r="AO217" t="str">
            <v>WSWT2021750UV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BZ217" t="str">
            <v>WRWT200750/WRWT21750</v>
          </cell>
          <cell r="CA217">
            <v>0</v>
          </cell>
          <cell r="DL217"/>
          <cell r="DM217"/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>
            <v>0</v>
          </cell>
          <cell r="EI217"/>
        </row>
        <row r="218">
          <cell r="B218">
            <v>0</v>
          </cell>
          <cell r="C218"/>
          <cell r="E218"/>
          <cell r="F218"/>
          <cell r="G218">
            <v>21</v>
          </cell>
          <cell r="H218">
            <v>39</v>
          </cell>
          <cell r="I218"/>
          <cell r="J218"/>
          <cell r="L218">
            <v>78</v>
          </cell>
          <cell r="M218" t="str">
            <v>±</v>
          </cell>
          <cell r="N218">
            <v>3</v>
          </cell>
          <cell r="R218"/>
          <cell r="T218"/>
          <cell r="U218"/>
          <cell r="V218"/>
          <cell r="X218"/>
          <cell r="Z218"/>
          <cell r="AA218"/>
          <cell r="AB218"/>
          <cell r="AC218">
            <v>0</v>
          </cell>
          <cell r="AD218"/>
          <cell r="AG218"/>
          <cell r="AI218" t="str">
            <v>ระบุในSD</v>
          </cell>
          <cell r="AJ218"/>
          <cell r="AL218">
            <v>0</v>
          </cell>
          <cell r="AM218"/>
          <cell r="AN218">
            <v>0</v>
          </cell>
          <cell r="AO218" t="str">
            <v>WSWT2125700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BZ218" t="str">
            <v>WRWT210800/WRWT25650</v>
          </cell>
          <cell r="CA218">
            <v>0</v>
          </cell>
          <cell r="DL218"/>
          <cell r="DM218"/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>
            <v>0</v>
          </cell>
          <cell r="EI218"/>
        </row>
        <row r="219">
          <cell r="B219" t="str">
            <v>MK68-001336</v>
          </cell>
          <cell r="C219">
            <v>45966</v>
          </cell>
          <cell r="E219" t="str">
            <v>บจก.หนองบัวฟีดมิลล์</v>
          </cell>
          <cell r="F219" t="str">
            <v>ไม่พิมพ์</v>
          </cell>
          <cell r="G219">
            <v>21</v>
          </cell>
          <cell r="H219">
            <v>38</v>
          </cell>
          <cell r="I219" t="str">
            <v>ขาว</v>
          </cell>
          <cell r="J219"/>
          <cell r="L219">
            <v>68</v>
          </cell>
          <cell r="M219" t="str">
            <v>±</v>
          </cell>
          <cell r="N219">
            <v>5</v>
          </cell>
          <cell r="R219" t="str">
            <v>ไม่</v>
          </cell>
          <cell r="T219">
            <v>22</v>
          </cell>
          <cell r="U219">
            <v>41</v>
          </cell>
          <cell r="V219">
            <v>40</v>
          </cell>
          <cell r="X219">
            <v>45972</v>
          </cell>
          <cell r="Z219" t="str">
            <v>500กระสอบ</v>
          </cell>
          <cell r="AA219">
            <v>15000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15000</v>
          </cell>
          <cell r="AL219">
            <v>0</v>
          </cell>
          <cell r="AM219"/>
          <cell r="AN219">
            <v>0</v>
          </cell>
          <cell r="AO219" t="str">
            <v>WSWT2125650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BZ219" t="str">
            <v>WRWT25650/WRWT25650</v>
          </cell>
          <cell r="CA219">
            <v>0</v>
          </cell>
          <cell r="DL219" t="str">
            <v>P13</v>
          </cell>
          <cell r="DM219">
            <v>2</v>
          </cell>
          <cell r="DN219">
            <v>45972</v>
          </cell>
          <cell r="DP219">
            <v>45967</v>
          </cell>
          <cell r="DQ219"/>
          <cell r="DR219"/>
          <cell r="DS219"/>
          <cell r="DT219"/>
          <cell r="DU219">
            <v>45970</v>
          </cell>
          <cell r="DW219">
            <v>45971</v>
          </cell>
          <cell r="DX219"/>
          <cell r="DY219"/>
          <cell r="DZ219"/>
          <cell r="EA219"/>
          <cell r="EB219"/>
          <cell r="EC219" t="str">
            <v>ตัด</v>
          </cell>
          <cell r="ED219"/>
          <cell r="EG219"/>
          <cell r="EH219"/>
          <cell r="EI219"/>
        </row>
        <row r="220">
          <cell r="B220" t="str">
            <v>MK68-001325</v>
          </cell>
          <cell r="C220">
            <v>45964</v>
          </cell>
          <cell r="E220" t="str">
            <v>บจก.เอเชี่ยนเคมิคัล</v>
          </cell>
          <cell r="F220" t="str">
            <v xml:space="preserve">ไม่พิมพ์ </v>
          </cell>
          <cell r="G220">
            <v>21</v>
          </cell>
          <cell r="H220">
            <v>31</v>
          </cell>
          <cell r="I220" t="str">
            <v>ขาว</v>
          </cell>
          <cell r="J220"/>
          <cell r="L220">
            <v>60</v>
          </cell>
          <cell r="M220" t="str">
            <v>±</v>
          </cell>
          <cell r="N220">
            <v>5</v>
          </cell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45978</v>
          </cell>
          <cell r="Z220" t="str">
            <v>มัด100</v>
          </cell>
          <cell r="AA220">
            <v>5000</v>
          </cell>
          <cell r="AB220">
            <v>0</v>
          </cell>
          <cell r="AC220">
            <v>0</v>
          </cell>
          <cell r="AD220">
            <v>0</v>
          </cell>
          <cell r="AG220" t="str">
            <v>เย็น17/11</v>
          </cell>
          <cell r="AI220"/>
          <cell r="AJ220">
            <v>0</v>
          </cell>
          <cell r="AL220">
            <v>5000</v>
          </cell>
          <cell r="AM220"/>
          <cell r="AN220">
            <v>5250</v>
          </cell>
          <cell r="AO220" t="str">
            <v>WSWT2125650</v>
          </cell>
          <cell r="AQ220">
            <v>4540.25</v>
          </cell>
          <cell r="AR220">
            <v>4540.25</v>
          </cell>
          <cell r="AS220">
            <v>0</v>
          </cell>
          <cell r="AT220">
            <v>0</v>
          </cell>
          <cell r="AU220">
            <v>0</v>
          </cell>
          <cell r="BZ220" t="str">
            <v>WRWT25650/WRWT25650</v>
          </cell>
          <cell r="CA220">
            <v>0</v>
          </cell>
          <cell r="DL220" t="str">
            <v>P3</v>
          </cell>
          <cell r="DM220">
            <v>1</v>
          </cell>
          <cell r="DN220">
            <v>45978</v>
          </cell>
          <cell r="DP220">
            <v>45973</v>
          </cell>
          <cell r="DQ220"/>
          <cell r="DR220"/>
          <cell r="DS220"/>
          <cell r="DT220"/>
          <cell r="DU220">
            <v>45977</v>
          </cell>
          <cell r="DW220"/>
          <cell r="DX220"/>
          <cell r="DY220"/>
          <cell r="DZ220"/>
          <cell r="EA220"/>
          <cell r="EB220"/>
          <cell r="EC220" t="str">
            <v>ตัด</v>
          </cell>
          <cell r="ED220"/>
          <cell r="EG220"/>
          <cell r="EH220"/>
          <cell r="EI220"/>
        </row>
        <row r="221">
          <cell r="B221">
            <v>0</v>
          </cell>
          <cell r="C221" t="str">
            <v xml:space="preserve"> </v>
          </cell>
          <cell r="E221"/>
          <cell r="F221"/>
          <cell r="G221">
            <v>21</v>
          </cell>
          <cell r="H221">
            <v>37</v>
          </cell>
          <cell r="I221" t="str">
            <v>ขาว</v>
          </cell>
          <cell r="J221"/>
          <cell r="L221">
            <v>67</v>
          </cell>
          <cell r="M221" t="str">
            <v>±</v>
          </cell>
          <cell r="N221">
            <v>5</v>
          </cell>
          <cell r="R221"/>
          <cell r="T221"/>
          <cell r="U221"/>
          <cell r="V221"/>
          <cell r="X221"/>
          <cell r="Z221"/>
          <cell r="AA221"/>
          <cell r="AB221">
            <v>0</v>
          </cell>
          <cell r="AC221">
            <v>0</v>
          </cell>
          <cell r="AD221"/>
          <cell r="AG221"/>
          <cell r="AI221" t="str">
            <v>ระบุในSD</v>
          </cell>
          <cell r="AJ221"/>
          <cell r="AL221">
            <v>0</v>
          </cell>
          <cell r="AM221"/>
          <cell r="AN221">
            <v>0</v>
          </cell>
          <cell r="AO221" t="str">
            <v>WSWT2125650</v>
          </cell>
          <cell r="AQ221">
            <v>4540.25</v>
          </cell>
          <cell r="AR221">
            <v>4540.25</v>
          </cell>
          <cell r="AS221">
            <v>0</v>
          </cell>
          <cell r="AT221">
            <v>0</v>
          </cell>
          <cell r="AU221">
            <v>0</v>
          </cell>
          <cell r="BZ221" t="str">
            <v>WRWT25650/WRWT25650</v>
          </cell>
          <cell r="CA221">
            <v>0</v>
          </cell>
          <cell r="DL221"/>
          <cell r="DM221" t="str">
            <v>Lead time</v>
          </cell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>
            <v>0</v>
          </cell>
        </row>
        <row r="222">
          <cell r="B222">
            <v>0</v>
          </cell>
          <cell r="C222"/>
          <cell r="E222"/>
          <cell r="F222"/>
          <cell r="G222">
            <v>21</v>
          </cell>
          <cell r="H222">
            <v>37</v>
          </cell>
          <cell r="I222" t="str">
            <v>ขาวแถบใส5</v>
          </cell>
          <cell r="J222"/>
          <cell r="L222">
            <v>67</v>
          </cell>
          <cell r="M222" t="str">
            <v>±</v>
          </cell>
          <cell r="N222">
            <v>5</v>
          </cell>
          <cell r="R222"/>
          <cell r="T222"/>
          <cell r="U222"/>
          <cell r="V222"/>
          <cell r="X222"/>
          <cell r="Z222"/>
          <cell r="AA222"/>
          <cell r="AB222">
            <v>0</v>
          </cell>
          <cell r="AC222">
            <v>0</v>
          </cell>
          <cell r="AD222"/>
          <cell r="AG222"/>
          <cell r="AI222" t="str">
            <v>ระบุในSD</v>
          </cell>
          <cell r="AJ222"/>
          <cell r="AL222">
            <v>0</v>
          </cell>
          <cell r="AM222"/>
          <cell r="AN222">
            <v>0</v>
          </cell>
          <cell r="AO222" t="str">
            <v>WSWTSCL052125650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BZ222" t="str">
            <v>WRWT25650/WRCL25680</v>
          </cell>
          <cell r="CA222">
            <v>0</v>
          </cell>
          <cell r="DL222"/>
          <cell r="DM222" t="str">
            <v>Lead time</v>
          </cell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>
            <v>0</v>
          </cell>
          <cell r="EI222">
            <v>0</v>
          </cell>
        </row>
        <row r="223">
          <cell r="B223" t="str">
            <v>ใบรับคำสั่งซื้อ</v>
          </cell>
          <cell r="C223"/>
          <cell r="E223" t="str">
            <v>โรงสีข้าวธัญญาวัฒน์</v>
          </cell>
          <cell r="F223" t="str">
            <v>LUNG SHIN 30kg</v>
          </cell>
          <cell r="G223">
            <v>21</v>
          </cell>
          <cell r="H223">
            <v>32</v>
          </cell>
          <cell r="I223" t="str">
            <v>ขาว</v>
          </cell>
          <cell r="J223"/>
          <cell r="L223">
            <v>70</v>
          </cell>
          <cell r="M223" t="str">
            <v>±</v>
          </cell>
          <cell r="N223">
            <v>5</v>
          </cell>
          <cell r="R223" t="str">
            <v>ไม่</v>
          </cell>
          <cell r="T223" t="str">
            <v>ไม่สวมถุงใน</v>
          </cell>
          <cell r="U223"/>
          <cell r="V223"/>
          <cell r="X223">
            <v>45974</v>
          </cell>
          <cell r="Z223" t="str">
            <v>500กระสอบแบน</v>
          </cell>
          <cell r="AA223">
            <v>3250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3250</v>
          </cell>
          <cell r="AM223"/>
          <cell r="AN223">
            <v>3412.5</v>
          </cell>
          <cell r="AO223" t="str">
            <v>WSWT2125800</v>
          </cell>
          <cell r="AQ223">
            <v>3041.9675000000007</v>
          </cell>
          <cell r="AR223">
            <v>3041.9675000000007</v>
          </cell>
          <cell r="AS223">
            <v>0</v>
          </cell>
          <cell r="AT223">
            <v>0</v>
          </cell>
          <cell r="AU223">
            <v>0</v>
          </cell>
          <cell r="BZ223" t="str">
            <v>WRWT25800/WRWT25800</v>
          </cell>
          <cell r="CA223">
            <v>0</v>
          </cell>
          <cell r="DL223" t="str">
            <v>P7</v>
          </cell>
          <cell r="DM223">
            <v>2</v>
          </cell>
          <cell r="DN223">
            <v>45974</v>
          </cell>
          <cell r="DP223">
            <v>45969</v>
          </cell>
          <cell r="DQ223"/>
          <cell r="DR223">
            <v>45965</v>
          </cell>
          <cell r="DS223">
            <v>45972</v>
          </cell>
          <cell r="DT223">
            <v>45973</v>
          </cell>
          <cell r="DU223">
            <v>45973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>รอART</v>
          </cell>
          <cell r="EG223"/>
          <cell r="EH223"/>
          <cell r="EI223"/>
        </row>
        <row r="224">
          <cell r="B224">
            <v>0</v>
          </cell>
          <cell r="C224"/>
          <cell r="E224"/>
          <cell r="F224"/>
          <cell r="G224">
            <v>21</v>
          </cell>
          <cell r="H224">
            <v>37</v>
          </cell>
          <cell r="I224" t="str">
            <v>ขาว</v>
          </cell>
          <cell r="J224"/>
          <cell r="L224">
            <v>83</v>
          </cell>
          <cell r="M224" t="str">
            <v>±</v>
          </cell>
          <cell r="N224">
            <v>5</v>
          </cell>
          <cell r="R224"/>
          <cell r="T224"/>
          <cell r="U224"/>
          <cell r="V224"/>
          <cell r="X224"/>
          <cell r="Z224"/>
          <cell r="AA224"/>
          <cell r="AB224"/>
          <cell r="AC224">
            <v>0</v>
          </cell>
          <cell r="AD224"/>
          <cell r="AG224"/>
          <cell r="AI224" t="str">
            <v>ระบุในSD</v>
          </cell>
          <cell r="AJ224"/>
          <cell r="AL224">
            <v>0</v>
          </cell>
          <cell r="AM224"/>
          <cell r="AN224">
            <v>0</v>
          </cell>
          <cell r="AO224" t="str">
            <v>WSWT2125800</v>
          </cell>
          <cell r="AQ224">
            <v>3041.9675000000007</v>
          </cell>
          <cell r="AR224">
            <v>3041.9675000000007</v>
          </cell>
          <cell r="AS224">
            <v>0</v>
          </cell>
          <cell r="AT224">
            <v>0</v>
          </cell>
          <cell r="AU224">
            <v>0</v>
          </cell>
          <cell r="BZ224" t="str">
            <v>WRWT210800/WRWT25800</v>
          </cell>
          <cell r="CA224">
            <v>0</v>
          </cell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 t="str">
            <v>MK68-001280</v>
          </cell>
          <cell r="C225">
            <v>45953</v>
          </cell>
          <cell r="E225" t="str">
            <v>คุณนพวินทร์ รัตนเศรษฐ์เมธา</v>
          </cell>
          <cell r="F225" t="str">
            <v>ลุงนัย ฟาร์ม 104</v>
          </cell>
          <cell r="G225">
            <v>21</v>
          </cell>
          <cell r="H225">
            <v>37</v>
          </cell>
          <cell r="I225" t="str">
            <v>ขาว</v>
          </cell>
          <cell r="J225" t="str">
            <v>ใส</v>
          </cell>
          <cell r="L225">
            <v>100</v>
          </cell>
          <cell r="M225" t="str">
            <v>±</v>
          </cell>
          <cell r="N225">
            <v>5</v>
          </cell>
          <cell r="R225" t="str">
            <v>บิด</v>
          </cell>
          <cell r="T225" t="str">
            <v>ไม่สวมถุงใน</v>
          </cell>
          <cell r="U225"/>
          <cell r="V225"/>
          <cell r="X225">
            <v>45968</v>
          </cell>
          <cell r="Z225" t="str">
            <v>500กระสอบ</v>
          </cell>
          <cell r="AA225">
            <v>5000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5000</v>
          </cell>
          <cell r="AL225">
            <v>0</v>
          </cell>
          <cell r="AM225">
            <v>5400</v>
          </cell>
          <cell r="AN225">
            <v>0</v>
          </cell>
          <cell r="AO225" t="str">
            <v>WSWT2121670SM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BZ225" t="str">
            <v>WRWT21670/WRWT21670</v>
          </cell>
          <cell r="CA225">
            <v>0</v>
          </cell>
          <cell r="DL225" t="str">
            <v>P8</v>
          </cell>
          <cell r="DM225">
            <v>4</v>
          </cell>
          <cell r="DN225">
            <v>45968</v>
          </cell>
          <cell r="DP225">
            <v>45963</v>
          </cell>
          <cell r="DQ225">
            <v>45964</v>
          </cell>
          <cell r="DR225">
            <v>45958</v>
          </cell>
          <cell r="DS225">
            <v>45965</v>
          </cell>
          <cell r="DT225">
            <v>45966</v>
          </cell>
          <cell r="DU225">
            <v>45966</v>
          </cell>
          <cell r="DW225"/>
          <cell r="DX225"/>
          <cell r="DY225"/>
          <cell r="DZ225"/>
          <cell r="EA225"/>
          <cell r="EB225"/>
          <cell r="EC225" t="str">
            <v>งานเคลือบ+พิมพ์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MK68-001278</v>
          </cell>
          <cell r="C226">
            <v>45953</v>
          </cell>
          <cell r="E226" t="str">
            <v>บจก.วีซีเอฟ</v>
          </cell>
          <cell r="F226" t="str">
            <v>JET 333</v>
          </cell>
          <cell r="G226">
            <v>21</v>
          </cell>
          <cell r="H226">
            <v>37</v>
          </cell>
          <cell r="I226" t="str">
            <v>ขาว</v>
          </cell>
          <cell r="J226" t="str">
            <v>ใส</v>
          </cell>
          <cell r="L226">
            <v>100</v>
          </cell>
          <cell r="M226" t="str">
            <v>±</v>
          </cell>
          <cell r="N226">
            <v>5</v>
          </cell>
          <cell r="R226" t="str">
            <v>บิด</v>
          </cell>
          <cell r="T226" t="str">
            <v>ไม่สวมถุงใน</v>
          </cell>
          <cell r="U226"/>
          <cell r="V226"/>
          <cell r="X226">
            <v>45972</v>
          </cell>
          <cell r="Z226" t="str">
            <v>500กระสอบแบน</v>
          </cell>
          <cell r="AA226">
            <v>30000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10000</v>
          </cell>
          <cell r="AL226">
            <v>20000</v>
          </cell>
          <cell r="AM226">
            <v>18485</v>
          </cell>
          <cell r="AN226">
            <v>12090.75</v>
          </cell>
          <cell r="AO226" t="str">
            <v>WSWT2121670SM</v>
          </cell>
          <cell r="AQ226">
            <v>13005.898867500002</v>
          </cell>
          <cell r="AR226">
            <v>13005.898867500002</v>
          </cell>
          <cell r="AS226">
            <v>0</v>
          </cell>
          <cell r="AT226">
            <v>13005.898867500002</v>
          </cell>
          <cell r="AU226">
            <v>0</v>
          </cell>
          <cell r="BZ226" t="str">
            <v>WRWT21670/WRWT21670</v>
          </cell>
          <cell r="CA226">
            <v>0</v>
          </cell>
          <cell r="DL226" t="str">
            <v>P8</v>
          </cell>
          <cell r="DM226">
            <v>4</v>
          </cell>
          <cell r="DN226">
            <v>45972</v>
          </cell>
          <cell r="DP226">
            <v>45967</v>
          </cell>
          <cell r="DQ226">
            <v>45968</v>
          </cell>
          <cell r="DR226">
            <v>45962</v>
          </cell>
          <cell r="DS226">
            <v>45969</v>
          </cell>
          <cell r="DT226">
            <v>45970</v>
          </cell>
          <cell r="DU226">
            <v>45970</v>
          </cell>
          <cell r="DW226"/>
          <cell r="DX226"/>
          <cell r="DY226"/>
          <cell r="DZ226"/>
          <cell r="EA226"/>
          <cell r="EB226"/>
          <cell r="EC226" t="str">
            <v>งานเคลือบ+พิมพ์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MK68-001275</v>
          </cell>
          <cell r="C227">
            <v>45953</v>
          </cell>
          <cell r="E227" t="str">
            <v>บจก.วีซีเอฟ</v>
          </cell>
          <cell r="F227" t="str">
            <v>R FEED 405A</v>
          </cell>
          <cell r="G227">
            <v>21</v>
          </cell>
          <cell r="H227">
            <v>37</v>
          </cell>
          <cell r="I227" t="str">
            <v>ขาว</v>
          </cell>
          <cell r="J227" t="str">
            <v>ใส</v>
          </cell>
          <cell r="L227">
            <v>100</v>
          </cell>
          <cell r="M227" t="str">
            <v>±</v>
          </cell>
          <cell r="N227">
            <v>5</v>
          </cell>
          <cell r="R227" t="str">
            <v>ไม่</v>
          </cell>
          <cell r="T227" t="str">
            <v>ไม่สวมถุงใน</v>
          </cell>
          <cell r="U227"/>
          <cell r="V227"/>
          <cell r="X227">
            <v>45972</v>
          </cell>
          <cell r="Z227" t="str">
            <v>500กระสอบแบน</v>
          </cell>
          <cell r="AA227">
            <v>10000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10000</v>
          </cell>
          <cell r="AL227">
            <v>0</v>
          </cell>
          <cell r="AM227">
            <v>10065</v>
          </cell>
          <cell r="AN227">
            <v>0</v>
          </cell>
          <cell r="AO227" t="str">
            <v>WSWT2121670SM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BZ227" t="str">
            <v>WRWT21670/WRWT21670</v>
          </cell>
          <cell r="CA227">
            <v>0</v>
          </cell>
          <cell r="DL227" t="str">
            <v>P8</v>
          </cell>
          <cell r="DM227">
            <v>4</v>
          </cell>
          <cell r="DN227">
            <v>45972</v>
          </cell>
          <cell r="DP227">
            <v>45967</v>
          </cell>
          <cell r="DQ227">
            <v>45968</v>
          </cell>
          <cell r="DR227">
            <v>45962</v>
          </cell>
          <cell r="DS227">
            <v>45969</v>
          </cell>
          <cell r="DT227">
            <v>45970</v>
          </cell>
          <cell r="DU227">
            <v>45970</v>
          </cell>
          <cell r="DW227"/>
          <cell r="DX227"/>
          <cell r="DY227"/>
          <cell r="DZ227"/>
          <cell r="EA227"/>
          <cell r="EB227"/>
          <cell r="EC227" t="str">
            <v>งานเคลือบ+พิมพ์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MK68-001312</v>
          </cell>
          <cell r="C228">
            <v>45962</v>
          </cell>
          <cell r="E228" t="str">
            <v>บจก.แอมโก้เวท</v>
          </cell>
          <cell r="F228" t="str">
            <v>วีโว่ 200</v>
          </cell>
          <cell r="G228">
            <v>21</v>
          </cell>
          <cell r="H228">
            <v>37</v>
          </cell>
          <cell r="I228" t="str">
            <v>ขาว</v>
          </cell>
          <cell r="J228" t="str">
            <v>ใส</v>
          </cell>
          <cell r="L228">
            <v>100</v>
          </cell>
          <cell r="M228" t="str">
            <v>±</v>
          </cell>
          <cell r="N228">
            <v>5</v>
          </cell>
          <cell r="R228" t="str">
            <v>บิด</v>
          </cell>
          <cell r="T228" t="str">
            <v>ไม่สวมถุงใน</v>
          </cell>
          <cell r="U228"/>
          <cell r="V228"/>
          <cell r="X228">
            <v>45973</v>
          </cell>
          <cell r="Z228" t="str">
            <v>500กระสอบแบน</v>
          </cell>
          <cell r="AA228">
            <v>10000</v>
          </cell>
          <cell r="AB228">
            <v>0</v>
          </cell>
          <cell r="AC228">
            <v>0</v>
          </cell>
          <cell r="AD228">
            <v>0</v>
          </cell>
          <cell r="AG228" t="str">
            <v>12/11เย็น</v>
          </cell>
          <cell r="AI228"/>
          <cell r="AJ228">
            <v>10000</v>
          </cell>
          <cell r="AL228">
            <v>0</v>
          </cell>
          <cell r="AM228">
            <v>10600</v>
          </cell>
          <cell r="AN228">
            <v>0</v>
          </cell>
          <cell r="AO228" t="str">
            <v>WSWT2121670SM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BZ228" t="str">
            <v>WRWT21670/WRWT21670</v>
          </cell>
          <cell r="CA228">
            <v>0</v>
          </cell>
          <cell r="DL228" t="str">
            <v>P8</v>
          </cell>
          <cell r="DM228">
            <v>4</v>
          </cell>
          <cell r="DN228">
            <v>45973</v>
          </cell>
          <cell r="DP228">
            <v>45968</v>
          </cell>
          <cell r="DQ228">
            <v>45969</v>
          </cell>
          <cell r="DR228">
            <v>45963</v>
          </cell>
          <cell r="DS228">
            <v>45970</v>
          </cell>
          <cell r="DT228">
            <v>45971</v>
          </cell>
          <cell r="DU228">
            <v>45971</v>
          </cell>
          <cell r="DW228"/>
          <cell r="DX228"/>
          <cell r="DY228"/>
          <cell r="DZ228"/>
          <cell r="EA228"/>
          <cell r="EB228"/>
          <cell r="EC228" t="str">
            <v>งานเคลือบ+พิมพ์</v>
          </cell>
          <cell r="ED228" t="str">
            <v xml:space="preserve"> /</v>
          </cell>
          <cell r="EG228"/>
          <cell r="EH228"/>
          <cell r="EI228"/>
        </row>
        <row r="229">
          <cell r="B229" t="str">
            <v>MK68-001312</v>
          </cell>
          <cell r="C229">
            <v>45962</v>
          </cell>
          <cell r="E229" t="str">
            <v>บจก.แอมโก้เวท</v>
          </cell>
          <cell r="F229" t="str">
            <v>วีโว่ 300</v>
          </cell>
          <cell r="G229">
            <v>21</v>
          </cell>
          <cell r="H229">
            <v>37</v>
          </cell>
          <cell r="I229" t="str">
            <v>ขาว</v>
          </cell>
          <cell r="J229" t="str">
            <v>ใส</v>
          </cell>
          <cell r="L229">
            <v>100</v>
          </cell>
          <cell r="M229" t="str">
            <v>±</v>
          </cell>
          <cell r="N229">
            <v>5</v>
          </cell>
          <cell r="R229" t="str">
            <v>บิด</v>
          </cell>
          <cell r="T229" t="str">
            <v>ไม่สวมถุงใน</v>
          </cell>
          <cell r="U229"/>
          <cell r="V229"/>
          <cell r="X229">
            <v>45973</v>
          </cell>
          <cell r="Z229" t="str">
            <v>500กระสอบแบน</v>
          </cell>
          <cell r="AA229">
            <v>10000</v>
          </cell>
          <cell r="AB229">
            <v>0</v>
          </cell>
          <cell r="AC229">
            <v>0</v>
          </cell>
          <cell r="AD229">
            <v>0</v>
          </cell>
          <cell r="AG229" t="str">
            <v>12/11เย็น</v>
          </cell>
          <cell r="AI229"/>
          <cell r="AJ229">
            <v>9000</v>
          </cell>
          <cell r="AL229">
            <v>1000</v>
          </cell>
          <cell r="AM229">
            <v>10600</v>
          </cell>
          <cell r="AN229">
            <v>0</v>
          </cell>
          <cell r="AO229" t="str">
            <v>WSWT2121670SM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BZ229" t="str">
            <v>WRWT21670/WRWT21670</v>
          </cell>
          <cell r="CA229">
            <v>0</v>
          </cell>
          <cell r="DL229" t="str">
            <v>P8</v>
          </cell>
          <cell r="DM229">
            <v>4</v>
          </cell>
          <cell r="DN229">
            <v>45973</v>
          </cell>
          <cell r="DP229">
            <v>45968</v>
          </cell>
          <cell r="DQ229">
            <v>45969</v>
          </cell>
          <cell r="DR229">
            <v>45963</v>
          </cell>
          <cell r="DS229">
            <v>45970</v>
          </cell>
          <cell r="DT229">
            <v>45971</v>
          </cell>
          <cell r="DU229">
            <v>45971</v>
          </cell>
          <cell r="DW229"/>
          <cell r="DX229"/>
          <cell r="DY229"/>
          <cell r="DZ229"/>
          <cell r="EA229"/>
          <cell r="EB229"/>
          <cell r="EC229" t="str">
            <v>งานเคลือบ+พิมพ์</v>
          </cell>
          <cell r="ED229" t="str">
            <v xml:space="preserve"> /</v>
          </cell>
          <cell r="EG229"/>
          <cell r="EH229"/>
          <cell r="EI229"/>
        </row>
        <row r="230">
          <cell r="B230" t="str">
            <v>MK68-001312</v>
          </cell>
          <cell r="C230">
            <v>45962</v>
          </cell>
          <cell r="E230" t="str">
            <v>บจก.แอมโก้เวท</v>
          </cell>
          <cell r="F230" t="str">
            <v>แดนโกรว30(ส้ม)</v>
          </cell>
          <cell r="G230">
            <v>21</v>
          </cell>
          <cell r="H230">
            <v>37</v>
          </cell>
          <cell r="I230" t="str">
            <v>ขาว</v>
          </cell>
          <cell r="J230" t="str">
            <v>ใส</v>
          </cell>
          <cell r="L230">
            <v>100</v>
          </cell>
          <cell r="M230" t="str">
            <v>±</v>
          </cell>
          <cell r="N230">
            <v>5</v>
          </cell>
          <cell r="R230" t="str">
            <v>บิด</v>
          </cell>
          <cell r="T230" t="str">
            <v>ไม่สวมถุงใน</v>
          </cell>
          <cell r="U230"/>
          <cell r="V230"/>
          <cell r="X230">
            <v>45973</v>
          </cell>
          <cell r="Z230" t="str">
            <v>500กระสอบแบน</v>
          </cell>
          <cell r="AA230">
            <v>10000</v>
          </cell>
          <cell r="AB230">
            <v>0</v>
          </cell>
          <cell r="AC230">
            <v>0</v>
          </cell>
          <cell r="AD230">
            <v>0</v>
          </cell>
          <cell r="AG230" t="str">
            <v>12/11เย็น</v>
          </cell>
          <cell r="AI230"/>
          <cell r="AJ230">
            <v>10000</v>
          </cell>
          <cell r="AL230">
            <v>0</v>
          </cell>
          <cell r="AM230">
            <v>10500</v>
          </cell>
          <cell r="AN230">
            <v>0</v>
          </cell>
          <cell r="AO230" t="str">
            <v>WSWT2121670SM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BZ230" t="str">
            <v>WRWT21670/WRWT21670</v>
          </cell>
          <cell r="CA230">
            <v>0</v>
          </cell>
          <cell r="DL230" t="str">
            <v>P8</v>
          </cell>
          <cell r="DM230">
            <v>4</v>
          </cell>
          <cell r="DN230">
            <v>45973</v>
          </cell>
          <cell r="DP230">
            <v>45968</v>
          </cell>
          <cell r="DQ230">
            <v>45969</v>
          </cell>
          <cell r="DR230">
            <v>45963</v>
          </cell>
          <cell r="DS230">
            <v>45970</v>
          </cell>
          <cell r="DT230">
            <v>45971</v>
          </cell>
          <cell r="DU230">
            <v>45971</v>
          </cell>
          <cell r="DW230"/>
          <cell r="DX230"/>
          <cell r="DY230"/>
          <cell r="DZ230"/>
          <cell r="EA230"/>
          <cell r="EB230"/>
          <cell r="EC230" t="str">
            <v>งานเคลือบ+พิมพ์</v>
          </cell>
          <cell r="ED230" t="str">
            <v xml:space="preserve"> /</v>
          </cell>
          <cell r="EG230"/>
          <cell r="EH230"/>
          <cell r="EI230"/>
        </row>
        <row r="231">
          <cell r="B231" t="str">
            <v>MK68-001313</v>
          </cell>
          <cell r="C231">
            <v>45962</v>
          </cell>
          <cell r="E231" t="str">
            <v>บจก.แอมโก้เวท</v>
          </cell>
          <cell r="F231" t="str">
            <v>แดนโกรว50(เหลือง)</v>
          </cell>
          <cell r="G231">
            <v>21</v>
          </cell>
          <cell r="H231">
            <v>37</v>
          </cell>
          <cell r="I231" t="str">
            <v>ขาว</v>
          </cell>
          <cell r="J231" t="str">
            <v>ใส</v>
          </cell>
          <cell r="L231">
            <v>100</v>
          </cell>
          <cell r="M231" t="str">
            <v>±</v>
          </cell>
          <cell r="N231">
            <v>5</v>
          </cell>
          <cell r="R231" t="str">
            <v>บิด</v>
          </cell>
          <cell r="T231" t="str">
            <v>ไม่สวมถุงใน</v>
          </cell>
          <cell r="U231"/>
          <cell r="V231"/>
          <cell r="X231">
            <v>45973</v>
          </cell>
          <cell r="Z231" t="str">
            <v>500กระสอบแบน</v>
          </cell>
          <cell r="AA231">
            <v>20000</v>
          </cell>
          <cell r="AB231">
            <v>0</v>
          </cell>
          <cell r="AC231">
            <v>0</v>
          </cell>
          <cell r="AD231">
            <v>0</v>
          </cell>
          <cell r="AG231" t="str">
            <v>12/11เย็น</v>
          </cell>
          <cell r="AI231"/>
          <cell r="AJ231">
            <v>20000</v>
          </cell>
          <cell r="AL231">
            <v>0</v>
          </cell>
          <cell r="AM231">
            <v>21000</v>
          </cell>
          <cell r="AN231">
            <v>0</v>
          </cell>
          <cell r="AO231" t="str">
            <v>WSWT2121670SM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BZ231" t="str">
            <v>WRWT21670/WRWT21670</v>
          </cell>
          <cell r="CA231">
            <v>0</v>
          </cell>
          <cell r="DL231" t="str">
            <v>P8</v>
          </cell>
          <cell r="DM231">
            <v>4</v>
          </cell>
          <cell r="DN231">
            <v>45973</v>
          </cell>
          <cell r="DP231">
            <v>45968</v>
          </cell>
          <cell r="DQ231">
            <v>45969</v>
          </cell>
          <cell r="DR231">
            <v>45963</v>
          </cell>
          <cell r="DS231">
            <v>45970</v>
          </cell>
          <cell r="DT231">
            <v>45971</v>
          </cell>
          <cell r="DU231">
            <v>45971</v>
          </cell>
          <cell r="DW231"/>
          <cell r="DX231"/>
          <cell r="DY231"/>
          <cell r="DZ231"/>
          <cell r="EA231"/>
          <cell r="EB231"/>
          <cell r="EC231" t="str">
            <v>งานเคลือบ+พิมพ์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MK68-001313</v>
          </cell>
          <cell r="C232">
            <v>45962</v>
          </cell>
          <cell r="E232" t="str">
            <v>บจก.แอมโก้เวท</v>
          </cell>
          <cell r="F232" t="str">
            <v>แดนโกรวบรีดเดอร์60</v>
          </cell>
          <cell r="G232">
            <v>21</v>
          </cell>
          <cell r="H232">
            <v>37</v>
          </cell>
          <cell r="I232" t="str">
            <v>ขาว</v>
          </cell>
          <cell r="J232" t="str">
            <v>ใส</v>
          </cell>
          <cell r="L232">
            <v>100</v>
          </cell>
          <cell r="M232" t="str">
            <v>±</v>
          </cell>
          <cell r="N232">
            <v>5</v>
          </cell>
          <cell r="R232" t="str">
            <v>บิด</v>
          </cell>
          <cell r="T232" t="str">
            <v>ไม่สวมถุงใน</v>
          </cell>
          <cell r="U232"/>
          <cell r="V232"/>
          <cell r="X232">
            <v>45973</v>
          </cell>
          <cell r="Z232" t="str">
            <v>500กระสอบแบน</v>
          </cell>
          <cell r="AA232">
            <v>5000</v>
          </cell>
          <cell r="AB232">
            <v>0</v>
          </cell>
          <cell r="AC232">
            <v>0</v>
          </cell>
          <cell r="AD232">
            <v>0</v>
          </cell>
          <cell r="AG232" t="str">
            <v>12/11เย็น</v>
          </cell>
          <cell r="AI232"/>
          <cell r="AJ232">
            <v>5000</v>
          </cell>
          <cell r="AL232">
            <v>0</v>
          </cell>
          <cell r="AM232">
            <v>5400</v>
          </cell>
          <cell r="AN232">
            <v>0</v>
          </cell>
          <cell r="AO232" t="str">
            <v>WSWT2121670SM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BZ232" t="str">
            <v>WRWT21670/WRWT21670</v>
          </cell>
          <cell r="CA232">
            <v>0</v>
          </cell>
          <cell r="DL232" t="str">
            <v>P8</v>
          </cell>
          <cell r="DM232">
            <v>4</v>
          </cell>
          <cell r="DN232">
            <v>45973</v>
          </cell>
          <cell r="DP232">
            <v>45968</v>
          </cell>
          <cell r="DQ232">
            <v>45969</v>
          </cell>
          <cell r="DR232">
            <v>45963</v>
          </cell>
          <cell r="DS232">
            <v>45970</v>
          </cell>
          <cell r="DT232">
            <v>45971</v>
          </cell>
          <cell r="DU232">
            <v>45971</v>
          </cell>
          <cell r="DW232"/>
          <cell r="DX232"/>
          <cell r="DY232"/>
          <cell r="DZ232"/>
          <cell r="EA232"/>
          <cell r="EB232"/>
          <cell r="EC232" t="str">
            <v>งานเคลือบ+พิมพ์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MK68-001313</v>
          </cell>
          <cell r="C233">
            <v>45962</v>
          </cell>
          <cell r="E233" t="str">
            <v>บจก.แอมโก้เวท</v>
          </cell>
          <cell r="F233" t="str">
            <v>แดนโกรวบรีดเดอร์70</v>
          </cell>
          <cell r="G233">
            <v>21</v>
          </cell>
          <cell r="H233">
            <v>37</v>
          </cell>
          <cell r="I233" t="str">
            <v>ขาว</v>
          </cell>
          <cell r="J233" t="str">
            <v>ใส</v>
          </cell>
          <cell r="L233">
            <v>100</v>
          </cell>
          <cell r="M233" t="str">
            <v>±</v>
          </cell>
          <cell r="N233">
            <v>5</v>
          </cell>
          <cell r="R233" t="str">
            <v>บิด</v>
          </cell>
          <cell r="T233" t="str">
            <v>ไม่สวมถุงใน</v>
          </cell>
          <cell r="U233"/>
          <cell r="V233"/>
          <cell r="X233">
            <v>45973</v>
          </cell>
          <cell r="Z233" t="str">
            <v>500กระสอบแบน</v>
          </cell>
          <cell r="AA233">
            <v>5000</v>
          </cell>
          <cell r="AB233">
            <v>0</v>
          </cell>
          <cell r="AC233">
            <v>0</v>
          </cell>
          <cell r="AD233">
            <v>0</v>
          </cell>
          <cell r="AG233" t="str">
            <v>12/11เย็น</v>
          </cell>
          <cell r="AI233"/>
          <cell r="AJ233">
            <v>0</v>
          </cell>
          <cell r="AL233">
            <v>5000</v>
          </cell>
          <cell r="AM233"/>
          <cell r="AN233">
            <v>5250</v>
          </cell>
          <cell r="AO233" t="str">
            <v>WSWT2121670SM</v>
          </cell>
          <cell r="AQ233">
            <v>5378.4500000000007</v>
          </cell>
          <cell r="AR233">
            <v>5378.4500000000007</v>
          </cell>
          <cell r="AS233">
            <v>0</v>
          </cell>
          <cell r="AT233">
            <v>5378.4500000000007</v>
          </cell>
          <cell r="AU233">
            <v>0</v>
          </cell>
          <cell r="BZ233" t="str">
            <v>WRWT21670/WRWT21670</v>
          </cell>
          <cell r="CA233">
            <v>0</v>
          </cell>
          <cell r="DL233" t="str">
            <v>P8</v>
          </cell>
          <cell r="DM233">
            <v>4</v>
          </cell>
          <cell r="DN233">
            <v>45973</v>
          </cell>
          <cell r="DP233">
            <v>45968</v>
          </cell>
          <cell r="DQ233">
            <v>45969</v>
          </cell>
          <cell r="DR233">
            <v>45963</v>
          </cell>
          <cell r="DS233">
            <v>45970</v>
          </cell>
          <cell r="DT233">
            <v>45971</v>
          </cell>
          <cell r="DU233">
            <v>45971</v>
          </cell>
          <cell r="DW233"/>
          <cell r="DX233"/>
          <cell r="DY233"/>
          <cell r="DZ233"/>
          <cell r="EA233"/>
          <cell r="EB233"/>
          <cell r="EC233" t="str">
            <v>งานเคลือบ+พิมพ์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MK68-001274</v>
          </cell>
          <cell r="C234">
            <v>45953</v>
          </cell>
          <cell r="E234" t="str">
            <v>บจก.วีซีเอฟ</v>
          </cell>
          <cell r="F234" t="str">
            <v>SPEED PLUS 222ลาว</v>
          </cell>
          <cell r="G234">
            <v>21</v>
          </cell>
          <cell r="H234">
            <v>37</v>
          </cell>
          <cell r="I234" t="str">
            <v>ขาว</v>
          </cell>
          <cell r="J234" t="str">
            <v>ใส</v>
          </cell>
          <cell r="L234">
            <v>100</v>
          </cell>
          <cell r="M234" t="str">
            <v>±</v>
          </cell>
          <cell r="N234">
            <v>5</v>
          </cell>
          <cell r="R234" t="str">
            <v>ไม่</v>
          </cell>
          <cell r="T234" t="str">
            <v>ไม่สวมถุงใน</v>
          </cell>
          <cell r="U234"/>
          <cell r="V234"/>
          <cell r="X234">
            <v>45976</v>
          </cell>
          <cell r="Z234" t="str">
            <v>500กระสอบแบน</v>
          </cell>
          <cell r="AA234">
            <v>5000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>
            <v>0</v>
          </cell>
          <cell r="AL234">
            <v>5000</v>
          </cell>
          <cell r="AM234"/>
          <cell r="AN234">
            <v>5250</v>
          </cell>
          <cell r="AO234" t="str">
            <v>WSWT2121670SM</v>
          </cell>
          <cell r="AQ234">
            <v>5378.4500000000007</v>
          </cell>
          <cell r="AR234">
            <v>5378.4500000000007</v>
          </cell>
          <cell r="AS234">
            <v>0</v>
          </cell>
          <cell r="AT234">
            <v>5378.4500000000007</v>
          </cell>
          <cell r="AU234">
            <v>0</v>
          </cell>
          <cell r="BZ234" t="str">
            <v>WRWT21670/WRWT21670</v>
          </cell>
          <cell r="CA234">
            <v>0</v>
          </cell>
          <cell r="DL234" t="str">
            <v>P8</v>
          </cell>
          <cell r="DM234">
            <v>4</v>
          </cell>
          <cell r="DN234">
            <v>45976</v>
          </cell>
          <cell r="DP234">
            <v>45971</v>
          </cell>
          <cell r="DQ234">
            <v>45972</v>
          </cell>
          <cell r="DR234">
            <v>45966</v>
          </cell>
          <cell r="DS234">
            <v>45973</v>
          </cell>
          <cell r="DT234">
            <v>45974</v>
          </cell>
          <cell r="DU234">
            <v>45974</v>
          </cell>
          <cell r="DW234"/>
          <cell r="DX234"/>
          <cell r="DY234"/>
          <cell r="DZ234"/>
          <cell r="EA234"/>
          <cell r="EB234"/>
          <cell r="EC234" t="str">
            <v>งานเคลือบ+พิมพ์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MK68-001274</v>
          </cell>
          <cell r="C235">
            <v>45953</v>
          </cell>
          <cell r="E235" t="str">
            <v>บจก.วีซีเอฟ</v>
          </cell>
          <cell r="F235" t="str">
            <v>SPEED PLUS 333ลาว</v>
          </cell>
          <cell r="G235">
            <v>21</v>
          </cell>
          <cell r="H235">
            <v>37</v>
          </cell>
          <cell r="I235" t="str">
            <v>ขาว</v>
          </cell>
          <cell r="J235" t="str">
            <v>ใส</v>
          </cell>
          <cell r="L235">
            <v>100</v>
          </cell>
          <cell r="M235" t="str">
            <v>±</v>
          </cell>
          <cell r="N235">
            <v>5</v>
          </cell>
          <cell r="R235" t="str">
            <v>ไม่</v>
          </cell>
          <cell r="T235" t="str">
            <v>ไม่สวมถุงใน</v>
          </cell>
          <cell r="U235"/>
          <cell r="V235"/>
          <cell r="X235">
            <v>45976</v>
          </cell>
          <cell r="Z235" t="str">
            <v>500กระสอบแบน</v>
          </cell>
          <cell r="AA235">
            <v>5000</v>
          </cell>
          <cell r="AB235">
            <v>0</v>
          </cell>
          <cell r="AC235">
            <v>0</v>
          </cell>
          <cell r="AD235">
            <v>0</v>
          </cell>
          <cell r="AG235"/>
          <cell r="AI235"/>
          <cell r="AJ235">
            <v>0</v>
          </cell>
          <cell r="AL235">
            <v>5000</v>
          </cell>
          <cell r="AM235"/>
          <cell r="AN235">
            <v>5250</v>
          </cell>
          <cell r="AO235" t="str">
            <v>WSWT2121670SM</v>
          </cell>
          <cell r="AQ235">
            <v>5378.4500000000007</v>
          </cell>
          <cell r="AR235">
            <v>5378.4500000000007</v>
          </cell>
          <cell r="AS235">
            <v>0</v>
          </cell>
          <cell r="AT235">
            <v>5378.4500000000007</v>
          </cell>
          <cell r="AU235">
            <v>0</v>
          </cell>
          <cell r="BZ235" t="str">
            <v>WRWT21670/WRWT21670</v>
          </cell>
          <cell r="CA235">
            <v>0</v>
          </cell>
          <cell r="DL235" t="str">
            <v>P8</v>
          </cell>
          <cell r="DM235">
            <v>4</v>
          </cell>
          <cell r="DN235">
            <v>45976</v>
          </cell>
          <cell r="DP235">
            <v>45971</v>
          </cell>
          <cell r="DQ235">
            <v>45972</v>
          </cell>
          <cell r="DR235">
            <v>45966</v>
          </cell>
          <cell r="DS235">
            <v>45973</v>
          </cell>
          <cell r="DT235">
            <v>45974</v>
          </cell>
          <cell r="DU235">
            <v>45974</v>
          </cell>
          <cell r="DW235"/>
          <cell r="DX235"/>
          <cell r="DY235"/>
          <cell r="DZ235"/>
          <cell r="EA235"/>
          <cell r="EB235"/>
          <cell r="EC235" t="str">
            <v>งานเคลือบ+พิมพ์</v>
          </cell>
          <cell r="ED235" t="str">
            <v xml:space="preserve"> /</v>
          </cell>
          <cell r="EG235"/>
          <cell r="EH235"/>
          <cell r="EI235"/>
        </row>
        <row r="236">
          <cell r="B236" t="str">
            <v>MK68-001332</v>
          </cell>
          <cell r="C236">
            <v>45962</v>
          </cell>
          <cell r="E236" t="str">
            <v>บจก.หนองบัวฟีดมิลล์</v>
          </cell>
          <cell r="F236" t="str">
            <v>นิค 101S</v>
          </cell>
          <cell r="G236">
            <v>21</v>
          </cell>
          <cell r="H236">
            <v>37</v>
          </cell>
          <cell r="I236" t="str">
            <v>ขาว</v>
          </cell>
          <cell r="J236" t="str">
            <v>ใส</v>
          </cell>
          <cell r="L236">
            <v>100</v>
          </cell>
          <cell r="M236" t="str">
            <v>±</v>
          </cell>
          <cell r="N236">
            <v>5</v>
          </cell>
          <cell r="R236" t="str">
            <v>บิด</v>
          </cell>
          <cell r="T236">
            <v>22</v>
          </cell>
          <cell r="U236">
            <v>40</v>
          </cell>
          <cell r="V236">
            <v>40</v>
          </cell>
          <cell r="X236">
            <v>45979</v>
          </cell>
          <cell r="Z236" t="str">
            <v>500กระสอบ</v>
          </cell>
          <cell r="AA236">
            <v>3000</v>
          </cell>
          <cell r="AB236">
            <v>65.13122457599998</v>
          </cell>
          <cell r="AC236">
            <v>0</v>
          </cell>
          <cell r="AD236">
            <v>65.13122457599998</v>
          </cell>
          <cell r="AG236"/>
          <cell r="AI236"/>
          <cell r="AJ236">
            <v>0</v>
          </cell>
          <cell r="AL236">
            <v>3000</v>
          </cell>
          <cell r="AM236"/>
          <cell r="AN236">
            <v>3150</v>
          </cell>
          <cell r="AO236" t="str">
            <v>WSWT2121670SM</v>
          </cell>
          <cell r="AQ236">
            <v>3227.07</v>
          </cell>
          <cell r="AR236">
            <v>3227.07</v>
          </cell>
          <cell r="AS236">
            <v>0</v>
          </cell>
          <cell r="AT236">
            <v>3227.07</v>
          </cell>
          <cell r="AU236">
            <v>0</v>
          </cell>
          <cell r="BZ236" t="str">
            <v>WRWT21670/WRWT21670</v>
          </cell>
          <cell r="CA236">
            <v>0</v>
          </cell>
          <cell r="DL236" t="str">
            <v>P8</v>
          </cell>
          <cell r="DM236">
            <v>4</v>
          </cell>
          <cell r="DN236">
            <v>45979</v>
          </cell>
          <cell r="DP236">
            <v>45974</v>
          </cell>
          <cell r="DQ236">
            <v>45975</v>
          </cell>
          <cell r="DR236">
            <v>45969</v>
          </cell>
          <cell r="DS236">
            <v>45976</v>
          </cell>
          <cell r="DT236">
            <v>45977</v>
          </cell>
          <cell r="DU236">
            <v>45977</v>
          </cell>
          <cell r="DW236">
            <v>45978</v>
          </cell>
          <cell r="DX236"/>
          <cell r="DY236"/>
          <cell r="DZ236"/>
          <cell r="EA236"/>
          <cell r="EB236"/>
          <cell r="EC236" t="str">
            <v>งานเคลือบ+พิมพ์</v>
          </cell>
          <cell r="ED236" t="str">
            <v xml:space="preserve"> /</v>
          </cell>
          <cell r="EG236"/>
          <cell r="EH236"/>
          <cell r="EI236"/>
        </row>
        <row r="237">
          <cell r="B237" t="str">
            <v>MK68-001315</v>
          </cell>
          <cell r="C237">
            <v>45962</v>
          </cell>
          <cell r="E237" t="str">
            <v>บจก.หนองบัวฟีดมิลล์</v>
          </cell>
          <cell r="F237" t="str">
            <v>ยูนิคอร์นฟีช 101-102</v>
          </cell>
          <cell r="G237">
            <v>21</v>
          </cell>
          <cell r="H237">
            <v>37</v>
          </cell>
          <cell r="I237" t="str">
            <v>ขาว</v>
          </cell>
          <cell r="J237" t="str">
            <v>ใส</v>
          </cell>
          <cell r="L237">
            <v>100</v>
          </cell>
          <cell r="M237" t="str">
            <v>±</v>
          </cell>
          <cell r="N237">
            <v>5</v>
          </cell>
          <cell r="R237" t="str">
            <v>บิด</v>
          </cell>
          <cell r="T237">
            <v>22</v>
          </cell>
          <cell r="U237">
            <v>40</v>
          </cell>
          <cell r="V237">
            <v>40</v>
          </cell>
          <cell r="X237">
            <v>45979</v>
          </cell>
          <cell r="Z237" t="str">
            <v>500กระสอบ</v>
          </cell>
          <cell r="AA237">
            <v>5000</v>
          </cell>
          <cell r="AB237">
            <v>108.55204095999999</v>
          </cell>
          <cell r="AC237">
            <v>0</v>
          </cell>
          <cell r="AD237">
            <v>108.55204095999999</v>
          </cell>
          <cell r="AG237"/>
          <cell r="AI237"/>
          <cell r="AJ237">
            <v>0</v>
          </cell>
          <cell r="AL237">
            <v>5000</v>
          </cell>
          <cell r="AM237"/>
          <cell r="AN237">
            <v>5250</v>
          </cell>
          <cell r="AO237" t="str">
            <v>WSWT2121670SM</v>
          </cell>
          <cell r="AQ237">
            <v>5378.4500000000007</v>
          </cell>
          <cell r="AR237">
            <v>5378.4500000000007</v>
          </cell>
          <cell r="AS237">
            <v>0</v>
          </cell>
          <cell r="AT237">
            <v>5378.4500000000007</v>
          </cell>
          <cell r="AU237">
            <v>0</v>
          </cell>
          <cell r="BZ237" t="str">
            <v>WRWT21670/WRWT21670</v>
          </cell>
          <cell r="CA237">
            <v>0</v>
          </cell>
          <cell r="DL237" t="str">
            <v>P8</v>
          </cell>
          <cell r="DM237">
            <v>4</v>
          </cell>
          <cell r="DN237">
            <v>45979</v>
          </cell>
          <cell r="DP237">
            <v>45974</v>
          </cell>
          <cell r="DQ237">
            <v>45975</v>
          </cell>
          <cell r="DR237">
            <v>45969</v>
          </cell>
          <cell r="DS237">
            <v>45976</v>
          </cell>
          <cell r="DT237">
            <v>45977</v>
          </cell>
          <cell r="DU237">
            <v>45977</v>
          </cell>
          <cell r="DW237">
            <v>45978</v>
          </cell>
          <cell r="DX237"/>
          <cell r="DY237"/>
          <cell r="DZ237"/>
          <cell r="EA237"/>
          <cell r="EB237"/>
          <cell r="EC237" t="str">
            <v>งานเคลือบ+พิมพ์</v>
          </cell>
          <cell r="ED237" t="str">
            <v xml:space="preserve"> /</v>
          </cell>
          <cell r="EG237"/>
          <cell r="EH237"/>
          <cell r="EI237"/>
        </row>
        <row r="238">
          <cell r="B238" t="str">
            <v>MK68-001314</v>
          </cell>
          <cell r="C238">
            <v>45962</v>
          </cell>
          <cell r="E238" t="str">
            <v>บจก.หนองบัวฟีดมิลล์</v>
          </cell>
          <cell r="F238" t="str">
            <v>โอดิน 103M</v>
          </cell>
          <cell r="G238">
            <v>21</v>
          </cell>
          <cell r="H238">
            <v>37</v>
          </cell>
          <cell r="I238" t="str">
            <v>ขาว</v>
          </cell>
          <cell r="J238" t="str">
            <v>ใส</v>
          </cell>
          <cell r="L238">
            <v>100</v>
          </cell>
          <cell r="M238" t="str">
            <v>±</v>
          </cell>
          <cell r="N238">
            <v>5</v>
          </cell>
          <cell r="R238" t="str">
            <v>บิด</v>
          </cell>
          <cell r="T238">
            <v>22</v>
          </cell>
          <cell r="U238">
            <v>40</v>
          </cell>
          <cell r="V238">
            <v>40</v>
          </cell>
          <cell r="X238">
            <v>45979</v>
          </cell>
          <cell r="Z238" t="str">
            <v>500กระสอบ</v>
          </cell>
          <cell r="AA238">
            <v>5000</v>
          </cell>
          <cell r="AB238">
            <v>108.55204095999999</v>
          </cell>
          <cell r="AC238">
            <v>0</v>
          </cell>
          <cell r="AD238">
            <v>108.55204095999999</v>
          </cell>
          <cell r="AG238"/>
          <cell r="AI238"/>
          <cell r="AJ238">
            <v>0</v>
          </cell>
          <cell r="AL238">
            <v>5000</v>
          </cell>
          <cell r="AM238"/>
          <cell r="AN238">
            <v>5250</v>
          </cell>
          <cell r="AO238" t="str">
            <v>WSWT2121670SM</v>
          </cell>
          <cell r="AQ238">
            <v>5378.4500000000007</v>
          </cell>
          <cell r="AR238">
            <v>5378.4500000000007</v>
          </cell>
          <cell r="AS238">
            <v>0</v>
          </cell>
          <cell r="AT238">
            <v>5378.4500000000007</v>
          </cell>
          <cell r="AU238">
            <v>0</v>
          </cell>
          <cell r="BZ238" t="str">
            <v>WRWT21670/WRWT21670</v>
          </cell>
          <cell r="CA238">
            <v>0</v>
          </cell>
          <cell r="DL238" t="str">
            <v>P8</v>
          </cell>
          <cell r="DM238">
            <v>4</v>
          </cell>
          <cell r="DN238">
            <v>45979</v>
          </cell>
          <cell r="DP238">
            <v>45974</v>
          </cell>
          <cell r="DQ238">
            <v>45975</v>
          </cell>
          <cell r="DR238">
            <v>45969</v>
          </cell>
          <cell r="DS238">
            <v>45976</v>
          </cell>
          <cell r="DT238">
            <v>45977</v>
          </cell>
          <cell r="DU238">
            <v>45977</v>
          </cell>
          <cell r="DW238">
            <v>45978</v>
          </cell>
          <cell r="DX238"/>
          <cell r="DY238"/>
          <cell r="DZ238"/>
          <cell r="EA238"/>
          <cell r="EB238"/>
          <cell r="EC238" t="str">
            <v>งานเคลือบ+พิมพ์</v>
          </cell>
          <cell r="ED238" t="str">
            <v xml:space="preserve"> /</v>
          </cell>
          <cell r="EG238"/>
          <cell r="EH238"/>
          <cell r="EI238"/>
        </row>
        <row r="239">
          <cell r="B239" t="str">
            <v>MK68-001278</v>
          </cell>
          <cell r="C239">
            <v>45953</v>
          </cell>
          <cell r="E239" t="str">
            <v>บจก.วีซีเอฟ</v>
          </cell>
          <cell r="F239" t="str">
            <v>JET 002</v>
          </cell>
          <cell r="G239">
            <v>21</v>
          </cell>
          <cell r="H239">
            <v>37</v>
          </cell>
          <cell r="I239" t="str">
            <v>ขาว</v>
          </cell>
          <cell r="J239" t="str">
            <v>ใส</v>
          </cell>
          <cell r="L239">
            <v>100</v>
          </cell>
          <cell r="M239" t="str">
            <v>±</v>
          </cell>
          <cell r="N239">
            <v>5</v>
          </cell>
          <cell r="R239" t="str">
            <v>ไม่</v>
          </cell>
          <cell r="T239" t="str">
            <v>ไม่สวมถุงใน</v>
          </cell>
          <cell r="U239"/>
          <cell r="V239"/>
          <cell r="X239">
            <v>45980</v>
          </cell>
          <cell r="Z239" t="str">
            <v>500กระสอบแบน</v>
          </cell>
          <cell r="AA239">
            <v>5000</v>
          </cell>
          <cell r="AB239">
            <v>0</v>
          </cell>
          <cell r="AC239">
            <v>0</v>
          </cell>
          <cell r="AD239">
            <v>0</v>
          </cell>
          <cell r="AG239"/>
          <cell r="AI239"/>
          <cell r="AJ239">
            <v>0</v>
          </cell>
          <cell r="AL239">
            <v>5000</v>
          </cell>
          <cell r="AM239"/>
          <cell r="AN239">
            <v>5250</v>
          </cell>
          <cell r="AO239" t="str">
            <v>WSWT2121670SM</v>
          </cell>
          <cell r="AQ239">
            <v>5378.4500000000007</v>
          </cell>
          <cell r="AR239">
            <v>5378.4500000000007</v>
          </cell>
          <cell r="AS239">
            <v>0</v>
          </cell>
          <cell r="AT239">
            <v>5378.4500000000007</v>
          </cell>
          <cell r="AU239">
            <v>0</v>
          </cell>
          <cell r="BZ239" t="str">
            <v>WRWT21670/WRWT21670</v>
          </cell>
          <cell r="CA239">
            <v>0</v>
          </cell>
          <cell r="DL239" t="str">
            <v>P8</v>
          </cell>
          <cell r="DM239">
            <v>4</v>
          </cell>
          <cell r="DN239">
            <v>45980</v>
          </cell>
          <cell r="DP239">
            <v>45975</v>
          </cell>
          <cell r="DQ239">
            <v>45976</v>
          </cell>
          <cell r="DR239">
            <v>45970</v>
          </cell>
          <cell r="DS239">
            <v>45977</v>
          </cell>
          <cell r="DT239">
            <v>45978</v>
          </cell>
          <cell r="DU239">
            <v>45978</v>
          </cell>
          <cell r="DW239"/>
          <cell r="DX239"/>
          <cell r="DY239"/>
          <cell r="DZ239"/>
          <cell r="EA239"/>
          <cell r="EB239"/>
          <cell r="EC239" t="str">
            <v>งานเคลือบ+พิมพ์</v>
          </cell>
          <cell r="ED239" t="str">
            <v xml:space="preserve"> /</v>
          </cell>
          <cell r="EG239"/>
          <cell r="EH239"/>
          <cell r="EI239"/>
        </row>
        <row r="240">
          <cell r="B240" t="str">
            <v>MK68-001275</v>
          </cell>
          <cell r="C240">
            <v>45953</v>
          </cell>
          <cell r="E240" t="str">
            <v>บจก.วีซีเอฟ</v>
          </cell>
          <cell r="F240" t="str">
            <v>JET 405โปรตีน 18%</v>
          </cell>
          <cell r="G240">
            <v>21</v>
          </cell>
          <cell r="H240">
            <v>37</v>
          </cell>
          <cell r="I240" t="str">
            <v>ขาว</v>
          </cell>
          <cell r="J240" t="str">
            <v>ใส</v>
          </cell>
          <cell r="L240">
            <v>100</v>
          </cell>
          <cell r="M240" t="str">
            <v>±</v>
          </cell>
          <cell r="N240">
            <v>5</v>
          </cell>
          <cell r="R240" t="str">
            <v>ไม่</v>
          </cell>
          <cell r="T240" t="str">
            <v>ไม่สวมถุงใน</v>
          </cell>
          <cell r="U240"/>
          <cell r="V240"/>
          <cell r="X240">
            <v>45980</v>
          </cell>
          <cell r="Z240" t="str">
            <v>500กระสอบแบน</v>
          </cell>
          <cell r="AA240">
            <v>10000</v>
          </cell>
          <cell r="AB240">
            <v>0</v>
          </cell>
          <cell r="AC240">
            <v>0</v>
          </cell>
          <cell r="AD240">
            <v>0</v>
          </cell>
          <cell r="AG240"/>
          <cell r="AI240"/>
          <cell r="AJ240">
            <v>0</v>
          </cell>
          <cell r="AL240">
            <v>10000</v>
          </cell>
          <cell r="AM240"/>
          <cell r="AN240">
            <v>10500</v>
          </cell>
          <cell r="AO240" t="str">
            <v>WSWT2121670SM</v>
          </cell>
          <cell r="AQ240">
            <v>10756.900000000001</v>
          </cell>
          <cell r="AR240">
            <v>10756.900000000001</v>
          </cell>
          <cell r="AS240">
            <v>0</v>
          </cell>
          <cell r="AT240">
            <v>10756.900000000001</v>
          </cell>
          <cell r="AU240">
            <v>0</v>
          </cell>
          <cell r="BZ240" t="str">
            <v>WRWT21670/WRWT21670</v>
          </cell>
          <cell r="CA240">
            <v>0</v>
          </cell>
          <cell r="DL240" t="str">
            <v>P8</v>
          </cell>
          <cell r="DM240">
            <v>4</v>
          </cell>
          <cell r="DN240">
            <v>45980</v>
          </cell>
          <cell r="DP240">
            <v>45975</v>
          </cell>
          <cell r="DQ240">
            <v>45976</v>
          </cell>
          <cell r="DR240">
            <v>45970</v>
          </cell>
          <cell r="DS240">
            <v>45977</v>
          </cell>
          <cell r="DT240">
            <v>45978</v>
          </cell>
          <cell r="DU240">
            <v>45978</v>
          </cell>
          <cell r="DW240"/>
          <cell r="DX240"/>
          <cell r="DY240"/>
          <cell r="DZ240"/>
          <cell r="EA240"/>
          <cell r="EB240"/>
          <cell r="EC240" t="str">
            <v>งานเคลือบ+พิมพ์</v>
          </cell>
          <cell r="ED240" t="str">
            <v xml:space="preserve"> /</v>
          </cell>
          <cell r="EG240"/>
          <cell r="EH240"/>
          <cell r="EI240"/>
        </row>
        <row r="241">
          <cell r="B241" t="str">
            <v>MK68-001328</v>
          </cell>
          <cell r="C241">
            <v>45965</v>
          </cell>
          <cell r="E241" t="str">
            <v>บจก.หนองบัวฟีดมิลล์</v>
          </cell>
          <cell r="F241" t="str">
            <v>ยูนิคอร์นฟีช 202</v>
          </cell>
          <cell r="G241">
            <v>21</v>
          </cell>
          <cell r="H241">
            <v>37</v>
          </cell>
          <cell r="I241" t="str">
            <v>ขาว</v>
          </cell>
          <cell r="J241" t="str">
            <v>ใส</v>
          </cell>
          <cell r="L241">
            <v>100</v>
          </cell>
          <cell r="M241" t="str">
            <v>±</v>
          </cell>
          <cell r="N241">
            <v>5</v>
          </cell>
          <cell r="R241" t="str">
            <v>บิด</v>
          </cell>
          <cell r="T241">
            <v>22</v>
          </cell>
          <cell r="U241">
            <v>40</v>
          </cell>
          <cell r="V241">
            <v>40</v>
          </cell>
          <cell r="X241">
            <v>45981</v>
          </cell>
          <cell r="Z241" t="str">
            <v>500กระสอบ</v>
          </cell>
          <cell r="AA241">
            <v>10000</v>
          </cell>
          <cell r="AB241">
            <v>217.10408191999997</v>
          </cell>
          <cell r="AC241">
            <v>0</v>
          </cell>
          <cell r="AD241">
            <v>217.10408191999997</v>
          </cell>
          <cell r="AG241"/>
          <cell r="AI241"/>
          <cell r="AJ241">
            <v>0</v>
          </cell>
          <cell r="AL241">
            <v>10000</v>
          </cell>
          <cell r="AM241"/>
          <cell r="AN241">
            <v>10500</v>
          </cell>
          <cell r="AO241" t="str">
            <v>WSWT2121670SM</v>
          </cell>
          <cell r="AQ241">
            <v>10756.900000000001</v>
          </cell>
          <cell r="AR241">
            <v>6000</v>
          </cell>
          <cell r="AS241">
            <v>4756.9000000000015</v>
          </cell>
          <cell r="AT241">
            <v>6000</v>
          </cell>
          <cell r="AU241">
            <v>4756.9000000000015</v>
          </cell>
          <cell r="BZ241" t="str">
            <v>WRWT21670/WRWT21670</v>
          </cell>
          <cell r="CA241">
            <v>342.08453533333335</v>
          </cell>
          <cell r="DL241" t="str">
            <v>P8</v>
          </cell>
          <cell r="DM241">
            <v>4</v>
          </cell>
          <cell r="DN241">
            <v>45981</v>
          </cell>
          <cell r="DP241">
            <v>45976</v>
          </cell>
          <cell r="DQ241">
            <v>45977</v>
          </cell>
          <cell r="DR241">
            <v>45971</v>
          </cell>
          <cell r="DS241">
            <v>45978</v>
          </cell>
          <cell r="DT241">
            <v>45979</v>
          </cell>
          <cell r="DU241">
            <v>45979</v>
          </cell>
          <cell r="DW241">
            <v>45980</v>
          </cell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MK68-001294</v>
          </cell>
          <cell r="C242">
            <v>45958</v>
          </cell>
          <cell r="E242" t="str">
            <v>บจก.เอสพีเอ็ม อาหารสัตว์</v>
          </cell>
          <cell r="F242" t="str">
            <v>มาซู ฟีดพี040</v>
          </cell>
          <cell r="G242">
            <v>21</v>
          </cell>
          <cell r="H242">
            <v>38</v>
          </cell>
          <cell r="I242" t="str">
            <v>ขาว</v>
          </cell>
          <cell r="J242" t="str">
            <v>ด้าน</v>
          </cell>
          <cell r="L242">
            <v>102</v>
          </cell>
          <cell r="M242" t="str">
            <v>±</v>
          </cell>
          <cell r="N242">
            <v>5</v>
          </cell>
          <cell r="R242" t="str">
            <v>บิด</v>
          </cell>
          <cell r="T242">
            <v>22</v>
          </cell>
          <cell r="U242">
            <v>40</v>
          </cell>
          <cell r="V242">
            <v>60</v>
          </cell>
          <cell r="X242">
            <v>45990</v>
          </cell>
          <cell r="Z242" t="str">
            <v>500กระสอบแบน</v>
          </cell>
          <cell r="AA242">
            <v>3000</v>
          </cell>
          <cell r="AB242">
            <v>97.696836863999991</v>
          </cell>
          <cell r="AC242">
            <v>0</v>
          </cell>
          <cell r="AD242">
            <v>97.696836863999991</v>
          </cell>
          <cell r="AG242"/>
          <cell r="AI242"/>
          <cell r="AJ242">
            <v>0</v>
          </cell>
          <cell r="AL242">
            <v>3000</v>
          </cell>
          <cell r="AM242"/>
          <cell r="AN242">
            <v>3150</v>
          </cell>
          <cell r="AO242" t="str">
            <v>WSWT2121670SM</v>
          </cell>
          <cell r="AQ242">
            <v>3310.89</v>
          </cell>
          <cell r="AR242">
            <v>3310.89</v>
          </cell>
          <cell r="AS242">
            <v>0</v>
          </cell>
          <cell r="AT242">
            <v>1905</v>
          </cell>
          <cell r="AU242">
            <v>1405.8899999999999</v>
          </cell>
          <cell r="BZ242" t="str">
            <v>WRWT21670/WRWT21670</v>
          </cell>
          <cell r="CA242">
            <v>0</v>
          </cell>
          <cell r="DL242" t="str">
            <v>P8</v>
          </cell>
          <cell r="DM242">
            <v>4</v>
          </cell>
          <cell r="DN242">
            <v>45990</v>
          </cell>
          <cell r="DP242">
            <v>45985</v>
          </cell>
          <cell r="DQ242">
            <v>45986</v>
          </cell>
          <cell r="DR242">
            <v>45980</v>
          </cell>
          <cell r="DS242">
            <v>45987</v>
          </cell>
          <cell r="DT242">
            <v>45988</v>
          </cell>
          <cell r="DU242">
            <v>45988</v>
          </cell>
          <cell r="DW242">
            <v>45989</v>
          </cell>
          <cell r="DX242"/>
          <cell r="DY242"/>
          <cell r="DZ242"/>
          <cell r="EA242"/>
          <cell r="EB242"/>
          <cell r="EC242" t="str">
            <v>งานเคลือบ+พิมพ์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MK68-001321</v>
          </cell>
          <cell r="C243">
            <v>45962</v>
          </cell>
          <cell r="E243" t="str">
            <v>บจก.เอพีเอ็ม อะโกร</v>
          </cell>
          <cell r="F243" t="str">
            <v>ฟีล กู๊ด 892</v>
          </cell>
          <cell r="G243">
            <v>21</v>
          </cell>
          <cell r="H243">
            <v>38</v>
          </cell>
          <cell r="I243" t="str">
            <v>ขาว</v>
          </cell>
          <cell r="J243" t="str">
            <v>ใส</v>
          </cell>
          <cell r="L243">
            <v>102</v>
          </cell>
          <cell r="M243" t="str">
            <v>±</v>
          </cell>
          <cell r="N243">
            <v>5</v>
          </cell>
          <cell r="R243" t="str">
            <v>บิด</v>
          </cell>
          <cell r="T243">
            <v>22</v>
          </cell>
          <cell r="U243">
            <v>40</v>
          </cell>
          <cell r="V243">
            <v>60</v>
          </cell>
          <cell r="X243" t="str">
            <v>รอแจ้ง</v>
          </cell>
          <cell r="Z243" t="str">
            <v>500กระสอบแบน</v>
          </cell>
          <cell r="AA243">
            <v>3000</v>
          </cell>
          <cell r="AB243">
            <v>97.696836863999991</v>
          </cell>
          <cell r="AC243">
            <v>0</v>
          </cell>
          <cell r="AD243">
            <v>97.696836863999991</v>
          </cell>
          <cell r="AG243"/>
          <cell r="AI243"/>
          <cell r="AJ243">
            <v>0</v>
          </cell>
          <cell r="AL243">
            <v>3000</v>
          </cell>
          <cell r="AM243"/>
          <cell r="AN243">
            <v>3150</v>
          </cell>
          <cell r="AO243" t="str">
            <v>WSWT2121670SM</v>
          </cell>
          <cell r="AQ243">
            <v>3310.89</v>
          </cell>
          <cell r="AR243">
            <v>0</v>
          </cell>
          <cell r="AS243">
            <v>3310.89</v>
          </cell>
          <cell r="AT243">
            <v>0</v>
          </cell>
          <cell r="AU243">
            <v>3310.89</v>
          </cell>
          <cell r="BZ243" t="str">
            <v>WRWT21670/WRWT21670</v>
          </cell>
          <cell r="CA243">
            <v>238.09713619999999</v>
          </cell>
          <cell r="DL243" t="str">
            <v>P8</v>
          </cell>
          <cell r="DM243">
            <v>4</v>
          </cell>
          <cell r="DN243" t="str">
            <v>รอแจ้ง</v>
          </cell>
          <cell r="DP243" t="e">
            <v>#VALUE!</v>
          </cell>
          <cell r="DQ243" t="e">
            <v>#VALUE!</v>
          </cell>
          <cell r="DR243" t="e">
            <v>#VALUE!</v>
          </cell>
          <cell r="DS243" t="e">
            <v>#VALUE!</v>
          </cell>
          <cell r="DT243" t="e">
            <v>#VALUE!</v>
          </cell>
          <cell r="DU243" t="e">
            <v>#VALUE!</v>
          </cell>
          <cell r="DW243" t="e">
            <v>#VALUE!</v>
          </cell>
          <cell r="DX243"/>
          <cell r="DY243"/>
          <cell r="DZ243"/>
          <cell r="EA243"/>
          <cell r="EB243"/>
          <cell r="EC243" t="str">
            <v>งานเคลือบ+พิมพ์</v>
          </cell>
          <cell r="ED243" t="str">
            <v xml:space="preserve"> /</v>
          </cell>
          <cell r="EG243"/>
          <cell r="EH243"/>
          <cell r="EI243"/>
        </row>
        <row r="244">
          <cell r="B244" t="str">
            <v>MK68-001318</v>
          </cell>
          <cell r="C244">
            <v>45962</v>
          </cell>
          <cell r="E244" t="str">
            <v>บจก.เอพีเอ็ม อะโกร</v>
          </cell>
          <cell r="F244" t="str">
            <v>โมโม่ 401</v>
          </cell>
          <cell r="G244">
            <v>21</v>
          </cell>
          <cell r="H244">
            <v>38</v>
          </cell>
          <cell r="I244" t="str">
            <v>ขาว</v>
          </cell>
          <cell r="J244" t="str">
            <v>ใส</v>
          </cell>
          <cell r="L244">
            <v>102</v>
          </cell>
          <cell r="M244" t="str">
            <v>±</v>
          </cell>
          <cell r="N244">
            <v>5</v>
          </cell>
          <cell r="R244" t="str">
            <v>จับจีบ</v>
          </cell>
          <cell r="T244">
            <v>22</v>
          </cell>
          <cell r="U244">
            <v>40</v>
          </cell>
          <cell r="V244">
            <v>60</v>
          </cell>
          <cell r="X244" t="str">
            <v>รอแจ้ง</v>
          </cell>
          <cell r="Z244" t="str">
            <v>500กระสอบแบน</v>
          </cell>
          <cell r="AA244">
            <v>3000</v>
          </cell>
          <cell r="AB244">
            <v>97.696836863999991</v>
          </cell>
          <cell r="AC244">
            <v>0</v>
          </cell>
          <cell r="AD244">
            <v>97.696836863999991</v>
          </cell>
          <cell r="AG244"/>
          <cell r="AI244"/>
          <cell r="AJ244">
            <v>0</v>
          </cell>
          <cell r="AL244">
            <v>3000</v>
          </cell>
          <cell r="AM244"/>
          <cell r="AN244">
            <v>3150</v>
          </cell>
          <cell r="AO244" t="str">
            <v>WSWT2121670SM</v>
          </cell>
          <cell r="AQ244">
            <v>3310.89</v>
          </cell>
          <cell r="AR244">
            <v>0</v>
          </cell>
          <cell r="AS244">
            <v>3310.89</v>
          </cell>
          <cell r="AT244">
            <v>0</v>
          </cell>
          <cell r="AU244">
            <v>3310.89</v>
          </cell>
          <cell r="BZ244" t="str">
            <v>WRWT21670/WRWT21670</v>
          </cell>
          <cell r="CA244">
            <v>238.09713619999999</v>
          </cell>
          <cell r="DL244" t="str">
            <v>P8</v>
          </cell>
          <cell r="DM244">
            <v>4</v>
          </cell>
          <cell r="DN244" t="str">
            <v>รอแจ้ง</v>
          </cell>
          <cell r="DP244" t="e">
            <v>#VALUE!</v>
          </cell>
          <cell r="DQ244" t="e">
            <v>#VALUE!</v>
          </cell>
          <cell r="DR244" t="e">
            <v>#VALUE!</v>
          </cell>
          <cell r="DS244" t="e">
            <v>#VALUE!</v>
          </cell>
          <cell r="DT244" t="e">
            <v>#VALUE!</v>
          </cell>
          <cell r="DU244" t="e">
            <v>#VALUE!</v>
          </cell>
          <cell r="DW244" t="e">
            <v>#VALUE!</v>
          </cell>
          <cell r="DX244"/>
          <cell r="DY244"/>
          <cell r="DZ244"/>
          <cell r="EA244"/>
          <cell r="EB244"/>
          <cell r="EC244" t="str">
            <v>งานเคลือบ+พิมพ์</v>
          </cell>
          <cell r="ED244" t="str">
            <v xml:space="preserve"> /</v>
          </cell>
          <cell r="EG244"/>
          <cell r="EH244"/>
          <cell r="EI244"/>
        </row>
        <row r="245">
          <cell r="B245" t="str">
            <v>MK68-001319</v>
          </cell>
          <cell r="C245">
            <v>45962</v>
          </cell>
          <cell r="E245" t="str">
            <v>บจก.เอพีเอ็ม อะโกร</v>
          </cell>
          <cell r="F245" t="str">
            <v>โมโม่ 492</v>
          </cell>
          <cell r="G245">
            <v>21</v>
          </cell>
          <cell r="H245">
            <v>38</v>
          </cell>
          <cell r="I245" t="str">
            <v>ขาว</v>
          </cell>
          <cell r="J245" t="str">
            <v>ใส</v>
          </cell>
          <cell r="L245">
            <v>102</v>
          </cell>
          <cell r="M245" t="str">
            <v>±</v>
          </cell>
          <cell r="N245">
            <v>5</v>
          </cell>
          <cell r="R245" t="str">
            <v>จับจีบ</v>
          </cell>
          <cell r="T245">
            <v>22</v>
          </cell>
          <cell r="U245">
            <v>40</v>
          </cell>
          <cell r="V245">
            <v>60</v>
          </cell>
          <cell r="X245" t="str">
            <v>รอแจ้ง</v>
          </cell>
          <cell r="Z245" t="str">
            <v>500กระสอบแบน</v>
          </cell>
          <cell r="AA245">
            <v>3000</v>
          </cell>
          <cell r="AB245">
            <v>97.696836863999991</v>
          </cell>
          <cell r="AC245">
            <v>0</v>
          </cell>
          <cell r="AD245">
            <v>97.696836863999991</v>
          </cell>
          <cell r="AG245"/>
          <cell r="AI245"/>
          <cell r="AJ245">
            <v>0</v>
          </cell>
          <cell r="AL245">
            <v>3000</v>
          </cell>
          <cell r="AM245"/>
          <cell r="AN245">
            <v>3150</v>
          </cell>
          <cell r="AO245" t="str">
            <v>WSWT2121670SM</v>
          </cell>
          <cell r="AQ245">
            <v>3310.89</v>
          </cell>
          <cell r="AR245">
            <v>0</v>
          </cell>
          <cell r="AS245">
            <v>3310.89</v>
          </cell>
          <cell r="AT245">
            <v>0</v>
          </cell>
          <cell r="AU245">
            <v>3310.89</v>
          </cell>
          <cell r="BZ245" t="str">
            <v>WRWT21670/WRWT21670</v>
          </cell>
          <cell r="CA245">
            <v>238.09713619999999</v>
          </cell>
          <cell r="DL245" t="str">
            <v>P8</v>
          </cell>
          <cell r="DM245">
            <v>4</v>
          </cell>
          <cell r="DN245" t="str">
            <v>รอแจ้ง</v>
          </cell>
          <cell r="DP245" t="e">
            <v>#VALUE!</v>
          </cell>
          <cell r="DQ245" t="e">
            <v>#VALUE!</v>
          </cell>
          <cell r="DR245" t="e">
            <v>#VALUE!</v>
          </cell>
          <cell r="DS245" t="e">
            <v>#VALUE!</v>
          </cell>
          <cell r="DT245" t="e">
            <v>#VALUE!</v>
          </cell>
          <cell r="DU245" t="e">
            <v>#VALUE!</v>
          </cell>
          <cell r="DW245" t="e">
            <v>#VALUE!</v>
          </cell>
          <cell r="DX245"/>
          <cell r="DY245"/>
          <cell r="DZ245"/>
          <cell r="EA245"/>
          <cell r="EB245"/>
          <cell r="EC245" t="str">
            <v>งานเคลือบ+พิมพ์</v>
          </cell>
          <cell r="ED245" t="str">
            <v xml:space="preserve"> /</v>
          </cell>
          <cell r="EG245"/>
          <cell r="EH245"/>
          <cell r="EI245"/>
        </row>
        <row r="246">
          <cell r="B246" t="str">
            <v>ประมาณการ</v>
          </cell>
          <cell r="C246" t="str">
            <v>ประมาณการ</v>
          </cell>
          <cell r="E246" t="str">
            <v>บจก.แอมโก้เวท</v>
          </cell>
          <cell r="F246" t="str">
            <v>รอแบบ</v>
          </cell>
          <cell r="G246">
            <v>21</v>
          </cell>
          <cell r="H246">
            <v>37</v>
          </cell>
          <cell r="I246" t="str">
            <v>ขาว</v>
          </cell>
          <cell r="J246" t="str">
            <v>ใส</v>
          </cell>
          <cell r="L246">
            <v>100</v>
          </cell>
          <cell r="M246" t="str">
            <v>±</v>
          </cell>
          <cell r="N246">
            <v>5</v>
          </cell>
          <cell r="R246" t="str">
            <v>บิด</v>
          </cell>
          <cell r="T246" t="str">
            <v>ไม่สวมถุงใน</v>
          </cell>
          <cell r="U246"/>
          <cell r="V246"/>
          <cell r="X246" t="str">
            <v>รอแจ้ง</v>
          </cell>
          <cell r="Z246" t="str">
            <v>500กระสอบแบน</v>
          </cell>
          <cell r="AA246">
            <v>100000</v>
          </cell>
          <cell r="AB246">
            <v>0</v>
          </cell>
          <cell r="AC246">
            <v>0</v>
          </cell>
          <cell r="AD246">
            <v>0</v>
          </cell>
          <cell r="AG246"/>
          <cell r="AI246"/>
          <cell r="AJ246">
            <v>0</v>
          </cell>
          <cell r="AL246">
            <v>100000</v>
          </cell>
          <cell r="AM246"/>
          <cell r="AN246">
            <v>105000</v>
          </cell>
          <cell r="AO246" t="str">
            <v>WSWT2121670SM</v>
          </cell>
          <cell r="AQ246">
            <v>107569.00000000001</v>
          </cell>
          <cell r="AR246">
            <v>0</v>
          </cell>
          <cell r="AS246">
            <v>107569.00000000001</v>
          </cell>
          <cell r="AT246">
            <v>0</v>
          </cell>
          <cell r="AU246">
            <v>107569.00000000001</v>
          </cell>
          <cell r="BZ246" t="str">
            <v>WRWT21670/WRWT21670</v>
          </cell>
          <cell r="CA246">
            <v>7735.6453533333333</v>
          </cell>
          <cell r="DL246" t="str">
            <v>P8</v>
          </cell>
          <cell r="DM246">
            <v>4</v>
          </cell>
          <cell r="DN246" t="str">
            <v>รอแจ้ง</v>
          </cell>
          <cell r="DP246" t="e">
            <v>#VALUE!</v>
          </cell>
          <cell r="DQ246" t="e">
            <v>#VALUE!</v>
          </cell>
          <cell r="DR246" t="e">
            <v>#VALUE!</v>
          </cell>
          <cell r="DS246" t="e">
            <v>#VALUE!</v>
          </cell>
          <cell r="DT246" t="e">
            <v>#VALUE!</v>
          </cell>
          <cell r="DU246" t="e">
            <v>#VALUE!</v>
          </cell>
          <cell r="DW246"/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MK68-001283</v>
          </cell>
          <cell r="C247">
            <v>45958</v>
          </cell>
          <cell r="E247" t="str">
            <v>บจก.เอพีเอ็ม อะโกร</v>
          </cell>
          <cell r="F247" t="str">
            <v>ฟีล กู๊ด 822</v>
          </cell>
          <cell r="G247">
            <v>21</v>
          </cell>
          <cell r="H247">
            <v>38</v>
          </cell>
          <cell r="I247" t="str">
            <v>ขาว</v>
          </cell>
          <cell r="J247" t="str">
            <v>ใส</v>
          </cell>
          <cell r="L247">
            <v>102</v>
          </cell>
          <cell r="M247" t="str">
            <v>±</v>
          </cell>
          <cell r="N247">
            <v>5</v>
          </cell>
          <cell r="R247" t="str">
            <v>จับจีบ</v>
          </cell>
          <cell r="T247">
            <v>22</v>
          </cell>
          <cell r="U247">
            <v>40</v>
          </cell>
          <cell r="V247">
            <v>60</v>
          </cell>
          <cell r="X247" t="str">
            <v>รอแจ้ง</v>
          </cell>
          <cell r="Z247" t="str">
            <v>500กระสอบแบน</v>
          </cell>
          <cell r="AA247">
            <v>3000</v>
          </cell>
          <cell r="AB247">
            <v>97.696836863999991</v>
          </cell>
          <cell r="AC247">
            <v>0</v>
          </cell>
          <cell r="AD247">
            <v>97.696836863999991</v>
          </cell>
          <cell r="AG247"/>
          <cell r="AI247"/>
          <cell r="AJ247">
            <v>0</v>
          </cell>
          <cell r="AL247">
            <v>3000</v>
          </cell>
          <cell r="AM247"/>
          <cell r="AN247">
            <v>3150</v>
          </cell>
          <cell r="AO247" t="str">
            <v>WSWT2121670SM</v>
          </cell>
          <cell r="AQ247">
            <v>3310.89</v>
          </cell>
          <cell r="AR247">
            <v>0</v>
          </cell>
          <cell r="AS247">
            <v>3310.89</v>
          </cell>
          <cell r="AT247">
            <v>0</v>
          </cell>
          <cell r="AU247">
            <v>3310.89</v>
          </cell>
          <cell r="BZ247" t="str">
            <v>WRWT21670/WRWT21670</v>
          </cell>
          <cell r="CA247">
            <v>238.09713619999999</v>
          </cell>
          <cell r="DL247" t="str">
            <v>P8</v>
          </cell>
          <cell r="DM247">
            <v>4</v>
          </cell>
          <cell r="DN247" t="str">
            <v>รอแจ้ง</v>
          </cell>
          <cell r="DP247" t="e">
            <v>#VALUE!</v>
          </cell>
          <cell r="DQ247" t="e">
            <v>#VALUE!</v>
          </cell>
          <cell r="DR247" t="e">
            <v>#VALUE!</v>
          </cell>
          <cell r="DS247" t="e">
            <v>#VALUE!</v>
          </cell>
          <cell r="DT247" t="e">
            <v>#VALUE!</v>
          </cell>
          <cell r="DU247" t="e">
            <v>#VALUE!</v>
          </cell>
          <cell r="DW247" t="e">
            <v>#VALUE!</v>
          </cell>
          <cell r="DX247"/>
          <cell r="DY247"/>
          <cell r="DZ247"/>
          <cell r="EA247"/>
          <cell r="EB247"/>
          <cell r="EC247" t="str">
            <v>งานเคลือบ+พิมพ์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MK68-001286</v>
          </cell>
          <cell r="C248">
            <v>45958</v>
          </cell>
          <cell r="E248" t="str">
            <v>บจก.เอพีเอ็ม อะโกร</v>
          </cell>
          <cell r="F248" t="str">
            <v>โมโม่ 4131</v>
          </cell>
          <cell r="G248">
            <v>21</v>
          </cell>
          <cell r="H248">
            <v>38</v>
          </cell>
          <cell r="I248" t="str">
            <v>ขาว</v>
          </cell>
          <cell r="J248" t="str">
            <v>ใส</v>
          </cell>
          <cell r="L248">
            <v>102</v>
          </cell>
          <cell r="M248" t="str">
            <v>±</v>
          </cell>
          <cell r="N248">
            <v>5</v>
          </cell>
          <cell r="R248" t="str">
            <v>จับจีบ4"</v>
          </cell>
          <cell r="T248">
            <v>22</v>
          </cell>
          <cell r="U248">
            <v>40</v>
          </cell>
          <cell r="V248">
            <v>60</v>
          </cell>
          <cell r="X248" t="str">
            <v>รอแจ้ง</v>
          </cell>
          <cell r="Z248" t="str">
            <v>500กระสอบแบน</v>
          </cell>
          <cell r="AA248">
            <v>3000</v>
          </cell>
          <cell r="AB248">
            <v>97.696836863999991</v>
          </cell>
          <cell r="AC248">
            <v>0</v>
          </cell>
          <cell r="AD248">
            <v>97.696836863999991</v>
          </cell>
          <cell r="AG248"/>
          <cell r="AI248"/>
          <cell r="AJ248">
            <v>0</v>
          </cell>
          <cell r="AL248">
            <v>3000</v>
          </cell>
          <cell r="AM248"/>
          <cell r="AN248">
            <v>3150</v>
          </cell>
          <cell r="AO248" t="str">
            <v>WSWT2121670SM</v>
          </cell>
          <cell r="AQ248">
            <v>3310.89</v>
          </cell>
          <cell r="AR248">
            <v>0</v>
          </cell>
          <cell r="AS248">
            <v>3310.89</v>
          </cell>
          <cell r="AT248">
            <v>0</v>
          </cell>
          <cell r="AU248">
            <v>3310.89</v>
          </cell>
          <cell r="BZ248" t="str">
            <v>WRWT21670/WRWT21670</v>
          </cell>
          <cell r="CA248">
            <v>238.09713619999999</v>
          </cell>
          <cell r="DL248" t="str">
            <v>P8</v>
          </cell>
          <cell r="DM248">
            <v>4</v>
          </cell>
          <cell r="DN248" t="str">
            <v>รอแจ้ง</v>
          </cell>
          <cell r="DP248" t="e">
            <v>#VALUE!</v>
          </cell>
          <cell r="DQ248" t="e">
            <v>#VALUE!</v>
          </cell>
          <cell r="DR248" t="e">
            <v>#VALUE!</v>
          </cell>
          <cell r="DS248" t="e">
            <v>#VALUE!</v>
          </cell>
          <cell r="DT248" t="e">
            <v>#VALUE!</v>
          </cell>
          <cell r="DU248" t="e">
            <v>#VALUE!</v>
          </cell>
          <cell r="DW248" t="e">
            <v>#VALUE!</v>
          </cell>
          <cell r="DX248"/>
          <cell r="DY248"/>
          <cell r="DZ248"/>
          <cell r="EA248"/>
          <cell r="EB248"/>
          <cell r="EC248" t="str">
            <v>งานเคลือบ+พิมพ์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MK67-001642</v>
          </cell>
          <cell r="C249">
            <v>45631</v>
          </cell>
          <cell r="E249" t="str">
            <v>บจก.ที.ซี.ยูเนี่ยน อโกรเทค</v>
          </cell>
          <cell r="F249" t="str">
            <v>Zhejiang UN</v>
          </cell>
          <cell r="G249">
            <v>21</v>
          </cell>
          <cell r="H249">
            <v>37</v>
          </cell>
          <cell r="I249" t="str">
            <v>ขาว</v>
          </cell>
          <cell r="J249" t="str">
            <v>ใส</v>
          </cell>
          <cell r="L249">
            <v>100</v>
          </cell>
          <cell r="M249" t="str">
            <v>±</v>
          </cell>
          <cell r="N249">
            <v>5</v>
          </cell>
          <cell r="R249" t="str">
            <v>ไม่</v>
          </cell>
          <cell r="T249" t="str">
            <v>ไม่สวมถุงใน</v>
          </cell>
          <cell r="U249"/>
          <cell r="V249"/>
          <cell r="X249" t="str">
            <v>รอแจ้ง</v>
          </cell>
          <cell r="Z249" t="str">
            <v xml:space="preserve">300กระสอบแบนเต็มใบ </v>
          </cell>
          <cell r="AA249">
            <v>9000</v>
          </cell>
          <cell r="AB249">
            <v>0</v>
          </cell>
          <cell r="AC249">
            <v>0</v>
          </cell>
          <cell r="AD249">
            <v>0</v>
          </cell>
          <cell r="AG249" t="str">
            <v>3/2---19/3 ลูกค้าแจ้งเลื่อน</v>
          </cell>
          <cell r="AI249"/>
          <cell r="AJ249">
            <v>1182</v>
          </cell>
          <cell r="AL249">
            <v>7818</v>
          </cell>
          <cell r="AM249"/>
          <cell r="AN249">
            <v>8208.9</v>
          </cell>
          <cell r="AO249" t="str">
            <v>WSWT2121670SM</v>
          </cell>
          <cell r="AQ249">
            <v>8409.7444200000009</v>
          </cell>
          <cell r="AR249">
            <v>0</v>
          </cell>
          <cell r="AS249">
            <v>8409.7444200000009</v>
          </cell>
          <cell r="AT249">
            <v>0</v>
          </cell>
          <cell r="AU249">
            <v>8409.7444200000009</v>
          </cell>
          <cell r="BZ249" t="str">
            <v>WRWT21670/WRWT21670</v>
          </cell>
          <cell r="CA249">
            <v>604.77275372359998</v>
          </cell>
          <cell r="DL249" t="str">
            <v>P8</v>
          </cell>
          <cell r="DM249">
            <v>4</v>
          </cell>
          <cell r="DN249" t="str">
            <v>รอแจ้ง</v>
          </cell>
          <cell r="DP249" t="e">
            <v>#VALUE!</v>
          </cell>
          <cell r="DQ249" t="e">
            <v>#VALUE!</v>
          </cell>
          <cell r="DR249" t="e">
            <v>#VALUE!</v>
          </cell>
          <cell r="DS249" t="e">
            <v>#VALUE!</v>
          </cell>
          <cell r="DT249" t="e">
            <v>#VALUE!</v>
          </cell>
          <cell r="DU249" t="e">
            <v>#VALUE!</v>
          </cell>
          <cell r="DW249"/>
          <cell r="DX249"/>
          <cell r="DY249"/>
          <cell r="DZ249"/>
          <cell r="EA249"/>
          <cell r="EB249"/>
          <cell r="EC249" t="str">
            <v>งานเคลือบ+พิมพ์</v>
          </cell>
          <cell r="ED249" t="str">
            <v xml:space="preserve"> /</v>
          </cell>
          <cell r="EG249"/>
          <cell r="EH249"/>
          <cell r="EI249"/>
        </row>
        <row r="250">
          <cell r="B250" t="str">
            <v>MK68-001036</v>
          </cell>
          <cell r="C250">
            <v>45896</v>
          </cell>
          <cell r="E250" t="str">
            <v>บจก.เอพีเอ็ม อะโกร</v>
          </cell>
          <cell r="F250" t="str">
            <v>โมโม่ 491</v>
          </cell>
          <cell r="G250">
            <v>21</v>
          </cell>
          <cell r="H250">
            <v>38</v>
          </cell>
          <cell r="I250" t="str">
            <v>ขาว</v>
          </cell>
          <cell r="J250" t="str">
            <v>ใส</v>
          </cell>
          <cell r="L250">
            <v>102</v>
          </cell>
          <cell r="M250" t="str">
            <v>±</v>
          </cell>
          <cell r="N250">
            <v>5</v>
          </cell>
          <cell r="R250" t="str">
            <v>จับจีบ</v>
          </cell>
          <cell r="T250">
            <v>22</v>
          </cell>
          <cell r="U250">
            <v>40</v>
          </cell>
          <cell r="V250">
            <v>40</v>
          </cell>
          <cell r="X250" t="str">
            <v>รอแจ้ง</v>
          </cell>
          <cell r="Z250" t="str">
            <v>500กระสอบแบน</v>
          </cell>
          <cell r="AA250">
            <v>3000</v>
          </cell>
          <cell r="AB250">
            <v>65.13122457599998</v>
          </cell>
          <cell r="AC250">
            <v>0</v>
          </cell>
          <cell r="AD250">
            <v>65.13122457599998</v>
          </cell>
          <cell r="AG250"/>
          <cell r="AI250"/>
          <cell r="AJ250">
            <v>0</v>
          </cell>
          <cell r="AL250">
            <v>3000</v>
          </cell>
          <cell r="AM250"/>
          <cell r="AN250">
            <v>3150</v>
          </cell>
          <cell r="AO250" t="str">
            <v>WSWT2121670SM</v>
          </cell>
          <cell r="AQ250">
            <v>3310.89</v>
          </cell>
          <cell r="AR250">
            <v>0</v>
          </cell>
          <cell r="AS250">
            <v>3310.89</v>
          </cell>
          <cell r="AT250">
            <v>0</v>
          </cell>
          <cell r="AU250">
            <v>3310.89</v>
          </cell>
          <cell r="BZ250" t="str">
            <v>WRWT21670/WRWT21670</v>
          </cell>
          <cell r="CA250">
            <v>238.09713619999999</v>
          </cell>
          <cell r="DL250" t="str">
            <v>P8</v>
          </cell>
          <cell r="DM250">
            <v>4</v>
          </cell>
          <cell r="DN250" t="str">
            <v>รอแจ้ง</v>
          </cell>
          <cell r="DP250" t="e">
            <v>#VALUE!</v>
          </cell>
          <cell r="DQ250" t="e">
            <v>#VALUE!</v>
          </cell>
          <cell r="DR250" t="e">
            <v>#VALUE!</v>
          </cell>
          <cell r="DS250" t="e">
            <v>#VALUE!</v>
          </cell>
          <cell r="DT250" t="e">
            <v>#VALUE!</v>
          </cell>
          <cell r="DU250" t="e">
            <v>#VALUE!</v>
          </cell>
          <cell r="DW250" t="e">
            <v>#VALUE!</v>
          </cell>
          <cell r="DX250"/>
          <cell r="DY250"/>
          <cell r="DZ250"/>
          <cell r="EA250"/>
          <cell r="EB250"/>
          <cell r="EC250" t="str">
            <v>งานเคลือบ+พิมพ์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MK68-001038</v>
          </cell>
          <cell r="C251">
            <v>45896</v>
          </cell>
          <cell r="E251" t="str">
            <v>บจก.เอพีเอ็ม อะโกร</v>
          </cell>
          <cell r="F251" t="str">
            <v>โมโม่ 492</v>
          </cell>
          <cell r="G251">
            <v>21</v>
          </cell>
          <cell r="H251">
            <v>38</v>
          </cell>
          <cell r="I251" t="str">
            <v>ขาว</v>
          </cell>
          <cell r="J251" t="str">
            <v>ใส</v>
          </cell>
          <cell r="L251">
            <v>102</v>
          </cell>
          <cell r="M251" t="str">
            <v>±</v>
          </cell>
          <cell r="N251">
            <v>5</v>
          </cell>
          <cell r="R251" t="str">
            <v>จับจีบ</v>
          </cell>
          <cell r="T251">
            <v>22</v>
          </cell>
          <cell r="U251">
            <v>40</v>
          </cell>
          <cell r="V251">
            <v>40</v>
          </cell>
          <cell r="X251" t="str">
            <v>รอแจ้ง</v>
          </cell>
          <cell r="Z251" t="str">
            <v>500กระสอบแบน</v>
          </cell>
          <cell r="AA251">
            <v>5000</v>
          </cell>
          <cell r="AB251">
            <v>108.55204095999999</v>
          </cell>
          <cell r="AC251">
            <v>0</v>
          </cell>
          <cell r="AD251">
            <v>108.55204095999999</v>
          </cell>
          <cell r="AG251"/>
          <cell r="AI251"/>
          <cell r="AJ251">
            <v>0</v>
          </cell>
          <cell r="AL251">
            <v>5000</v>
          </cell>
          <cell r="AM251"/>
          <cell r="AN251">
            <v>5250</v>
          </cell>
          <cell r="AO251" t="str">
            <v>WSWT2121670SM</v>
          </cell>
          <cell r="AQ251">
            <v>5518.15</v>
          </cell>
          <cell r="AR251">
            <v>0</v>
          </cell>
          <cell r="AS251">
            <v>5518.15</v>
          </cell>
          <cell r="AT251">
            <v>0</v>
          </cell>
          <cell r="AU251">
            <v>5518.15</v>
          </cell>
          <cell r="BZ251" t="str">
            <v>WRWT21670/WRWT21670</v>
          </cell>
          <cell r="CA251">
            <v>396.82856033333326</v>
          </cell>
          <cell r="DL251" t="str">
            <v>P8</v>
          </cell>
          <cell r="DM251">
            <v>4</v>
          </cell>
          <cell r="DN251" t="str">
            <v>รอแจ้ง</v>
          </cell>
          <cell r="DP251" t="e">
            <v>#VALUE!</v>
          </cell>
          <cell r="DQ251" t="e">
            <v>#VALUE!</v>
          </cell>
          <cell r="DR251" t="e">
            <v>#VALUE!</v>
          </cell>
          <cell r="DS251" t="e">
            <v>#VALUE!</v>
          </cell>
          <cell r="DT251" t="e">
            <v>#VALUE!</v>
          </cell>
          <cell r="DU251" t="e">
            <v>#VALUE!</v>
          </cell>
          <cell r="DW251" t="e">
            <v>#VALUE!</v>
          </cell>
          <cell r="DX251"/>
          <cell r="DY251"/>
          <cell r="DZ251"/>
          <cell r="EA251"/>
          <cell r="EB251"/>
          <cell r="EC251" t="str">
            <v>งานเคลือบ+พิมพ์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MK68-001037</v>
          </cell>
          <cell r="C252">
            <v>45896</v>
          </cell>
          <cell r="E252" t="str">
            <v>บจก.เอพีเอ็ม อะโกร</v>
          </cell>
          <cell r="F252" t="str">
            <v>โมโม่ 401</v>
          </cell>
          <cell r="G252">
            <v>21</v>
          </cell>
          <cell r="H252">
            <v>38</v>
          </cell>
          <cell r="I252" t="str">
            <v>ขาว</v>
          </cell>
          <cell r="J252" t="str">
            <v>ใส</v>
          </cell>
          <cell r="L252">
            <v>102</v>
          </cell>
          <cell r="M252" t="str">
            <v>±</v>
          </cell>
          <cell r="N252">
            <v>5</v>
          </cell>
          <cell r="R252" t="str">
            <v>จับจีบ</v>
          </cell>
          <cell r="T252">
            <v>22</v>
          </cell>
          <cell r="U252">
            <v>40</v>
          </cell>
          <cell r="V252">
            <v>40</v>
          </cell>
          <cell r="X252" t="str">
            <v>รอแจ้ง</v>
          </cell>
          <cell r="Z252" t="str">
            <v>500กระสอบแบน</v>
          </cell>
          <cell r="AA252">
            <v>3000</v>
          </cell>
          <cell r="AB252">
            <v>65.13122457599998</v>
          </cell>
          <cell r="AC252">
            <v>0</v>
          </cell>
          <cell r="AD252">
            <v>65.13122457599998</v>
          </cell>
          <cell r="AG252"/>
          <cell r="AI252"/>
          <cell r="AJ252">
            <v>0</v>
          </cell>
          <cell r="AL252">
            <v>3000</v>
          </cell>
          <cell r="AM252"/>
          <cell r="AN252">
            <v>3150</v>
          </cell>
          <cell r="AO252" t="str">
            <v>WSWT2121670SM</v>
          </cell>
          <cell r="AQ252">
            <v>3310.89</v>
          </cell>
          <cell r="AR252">
            <v>0</v>
          </cell>
          <cell r="AS252">
            <v>3310.89</v>
          </cell>
          <cell r="AT252">
            <v>0</v>
          </cell>
          <cell r="AU252">
            <v>3310.89</v>
          </cell>
          <cell r="BZ252" t="str">
            <v>WRWT21670/WRWT21670</v>
          </cell>
          <cell r="CA252">
            <v>238.09713619999999</v>
          </cell>
          <cell r="DL252" t="str">
            <v>P8</v>
          </cell>
          <cell r="DM252">
            <v>4</v>
          </cell>
          <cell r="DN252" t="str">
            <v>รอแจ้ง</v>
          </cell>
          <cell r="DP252" t="e">
            <v>#VALUE!</v>
          </cell>
          <cell r="DQ252" t="e">
            <v>#VALUE!</v>
          </cell>
          <cell r="DR252" t="e">
            <v>#VALUE!</v>
          </cell>
          <cell r="DS252" t="e">
            <v>#VALUE!</v>
          </cell>
          <cell r="DT252" t="e">
            <v>#VALUE!</v>
          </cell>
          <cell r="DU252" t="e">
            <v>#VALUE!</v>
          </cell>
          <cell r="DW252" t="e">
            <v>#VALUE!</v>
          </cell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MK68-001103</v>
          </cell>
          <cell r="C253">
            <v>45911</v>
          </cell>
          <cell r="E253" t="str">
            <v>บจก.เอพีเอ็ม อะโกร</v>
          </cell>
          <cell r="F253" t="str">
            <v>ฟีล กู๊ด 892</v>
          </cell>
          <cell r="G253">
            <v>21</v>
          </cell>
          <cell r="H253">
            <v>38</v>
          </cell>
          <cell r="I253" t="str">
            <v>ขาว</v>
          </cell>
          <cell r="J253" t="str">
            <v>ใส</v>
          </cell>
          <cell r="L253">
            <v>102</v>
          </cell>
          <cell r="M253" t="str">
            <v>±</v>
          </cell>
          <cell r="N253">
            <v>5</v>
          </cell>
          <cell r="R253" t="str">
            <v>บิด</v>
          </cell>
          <cell r="T253">
            <v>22</v>
          </cell>
          <cell r="U253">
            <v>40</v>
          </cell>
          <cell r="V253">
            <v>40</v>
          </cell>
          <cell r="X253" t="str">
            <v>รอแจ้ง</v>
          </cell>
          <cell r="Z253" t="str">
            <v>500กระสอบแบน</v>
          </cell>
          <cell r="AA253">
            <v>3000</v>
          </cell>
          <cell r="AB253">
            <v>65.13122457599998</v>
          </cell>
          <cell r="AC253">
            <v>0</v>
          </cell>
          <cell r="AD253">
            <v>65.13122457599998</v>
          </cell>
          <cell r="AG253"/>
          <cell r="AI253"/>
          <cell r="AJ253">
            <v>0</v>
          </cell>
          <cell r="AL253">
            <v>3000</v>
          </cell>
          <cell r="AM253"/>
          <cell r="AN253">
            <v>3150</v>
          </cell>
          <cell r="AO253" t="str">
            <v>WSWT2121670SM</v>
          </cell>
          <cell r="AQ253">
            <v>3310.89</v>
          </cell>
          <cell r="AR253">
            <v>0</v>
          </cell>
          <cell r="AS253">
            <v>3310.89</v>
          </cell>
          <cell r="AT253">
            <v>0</v>
          </cell>
          <cell r="AU253">
            <v>3310.89</v>
          </cell>
          <cell r="BZ253" t="str">
            <v>WRWT21670/WRWT21670</v>
          </cell>
          <cell r="CA253">
            <v>238.09713619999999</v>
          </cell>
          <cell r="DL253" t="str">
            <v>P8</v>
          </cell>
          <cell r="DM253">
            <v>4</v>
          </cell>
          <cell r="DN253" t="str">
            <v>รอแจ้ง</v>
          </cell>
          <cell r="DP253" t="e">
            <v>#VALUE!</v>
          </cell>
          <cell r="DQ253" t="e">
            <v>#VALUE!</v>
          </cell>
          <cell r="DR253" t="e">
            <v>#VALUE!</v>
          </cell>
          <cell r="DS253" t="e">
            <v>#VALUE!</v>
          </cell>
          <cell r="DT253" t="e">
            <v>#VALUE!</v>
          </cell>
          <cell r="DU253" t="e">
            <v>#VALUE!</v>
          </cell>
          <cell r="DW253" t="e">
            <v>#VALUE!</v>
          </cell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ประมาณการ</v>
          </cell>
          <cell r="C254" t="str">
            <v>ประมาณการ</v>
          </cell>
          <cell r="E254" t="str">
            <v>บจก.ที.ซี.ยูเนี่ยน อโกรเทค</v>
          </cell>
          <cell r="F254" t="str">
            <v>Zhejiang UN</v>
          </cell>
          <cell r="G254">
            <v>21</v>
          </cell>
          <cell r="H254">
            <v>37</v>
          </cell>
          <cell r="I254" t="str">
            <v>ขาว</v>
          </cell>
          <cell r="J254" t="str">
            <v>ใส</v>
          </cell>
          <cell r="L254">
            <v>100</v>
          </cell>
          <cell r="M254" t="str">
            <v>±</v>
          </cell>
          <cell r="N254">
            <v>5</v>
          </cell>
          <cell r="R254" t="str">
            <v>ไม่</v>
          </cell>
          <cell r="T254" t="str">
            <v>ไม่สวมถุงใน</v>
          </cell>
          <cell r="U254"/>
          <cell r="V254"/>
          <cell r="X254" t="str">
            <v>รอแจ้ง</v>
          </cell>
          <cell r="Z254" t="str">
            <v xml:space="preserve">300กระสอบแบนเต็มใบ </v>
          </cell>
          <cell r="AA254">
            <v>10000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0</v>
          </cell>
          <cell r="AL254">
            <v>10000</v>
          </cell>
          <cell r="AM254"/>
          <cell r="AN254">
            <v>10500</v>
          </cell>
          <cell r="AO254" t="str">
            <v>WSWT2121670SM</v>
          </cell>
          <cell r="AQ254">
            <v>10756.900000000001</v>
          </cell>
          <cell r="AR254">
            <v>0</v>
          </cell>
          <cell r="AS254">
            <v>10756.900000000001</v>
          </cell>
          <cell r="AT254">
            <v>0</v>
          </cell>
          <cell r="AU254">
            <v>10756.900000000001</v>
          </cell>
          <cell r="BZ254" t="str">
            <v>WRWT21670/WRWT21670</v>
          </cell>
          <cell r="CA254">
            <v>773.56453533333331</v>
          </cell>
          <cell r="DL254" t="str">
            <v>P8</v>
          </cell>
          <cell r="DM254">
            <v>4</v>
          </cell>
          <cell r="DN254" t="str">
            <v>รอแจ้ง</v>
          </cell>
          <cell r="DP254" t="e">
            <v>#VALUE!</v>
          </cell>
          <cell r="DQ254" t="e">
            <v>#VALUE!</v>
          </cell>
          <cell r="DR254" t="e">
            <v>#VALUE!</v>
          </cell>
          <cell r="DS254" t="e">
            <v>#VALUE!</v>
          </cell>
          <cell r="DT254" t="e">
            <v>#VALUE!</v>
          </cell>
          <cell r="DU254" t="e">
            <v>#VALUE!</v>
          </cell>
          <cell r="DW254"/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MK68-000893</v>
          </cell>
          <cell r="C255">
            <v>45854</v>
          </cell>
          <cell r="E255" t="str">
            <v>บจก.เอสพีเอ็ม อาหารสัตว์</v>
          </cell>
          <cell r="F255" t="str">
            <v>มาซู ฟีดจี041</v>
          </cell>
          <cell r="G255">
            <v>21</v>
          </cell>
          <cell r="H255">
            <v>38</v>
          </cell>
          <cell r="I255" t="str">
            <v>ขาว</v>
          </cell>
          <cell r="J255" t="str">
            <v>ด้าน</v>
          </cell>
          <cell r="L255">
            <v>102</v>
          </cell>
          <cell r="M255" t="str">
            <v>±</v>
          </cell>
          <cell r="N255">
            <v>5</v>
          </cell>
          <cell r="R255" t="str">
            <v>บิด</v>
          </cell>
          <cell r="T255">
            <v>22</v>
          </cell>
          <cell r="U255">
            <v>40</v>
          </cell>
          <cell r="V255">
            <v>40</v>
          </cell>
          <cell r="X255" t="str">
            <v>รอแจ้ง</v>
          </cell>
          <cell r="Z255" t="str">
            <v>500กระสอบแบน</v>
          </cell>
          <cell r="AA255">
            <v>3000</v>
          </cell>
          <cell r="AB255">
            <v>65.13122457599998</v>
          </cell>
          <cell r="AC255">
            <v>0</v>
          </cell>
          <cell r="AD255">
            <v>65.13122457599998</v>
          </cell>
          <cell r="AG255"/>
          <cell r="AI255"/>
          <cell r="AJ255">
            <v>0</v>
          </cell>
          <cell r="AL255">
            <v>3000</v>
          </cell>
          <cell r="AM255"/>
          <cell r="AN255">
            <v>3150</v>
          </cell>
          <cell r="AO255" t="str">
            <v>WSWT2121670SM</v>
          </cell>
          <cell r="AQ255">
            <v>3310.89</v>
          </cell>
          <cell r="AR255">
            <v>0</v>
          </cell>
          <cell r="AS255">
            <v>3310.89</v>
          </cell>
          <cell r="AT255">
            <v>0</v>
          </cell>
          <cell r="AU255">
            <v>3310.89</v>
          </cell>
          <cell r="BZ255" t="str">
            <v>WRWT21670/WRWT21670</v>
          </cell>
          <cell r="CA255">
            <v>238.09713619999999</v>
          </cell>
          <cell r="DL255" t="str">
            <v>P8</v>
          </cell>
          <cell r="DM255">
            <v>4</v>
          </cell>
          <cell r="DN255" t="str">
            <v>รอแจ้ง</v>
          </cell>
          <cell r="DP255" t="e">
            <v>#VALUE!</v>
          </cell>
          <cell r="DQ255" t="e">
            <v>#VALUE!</v>
          </cell>
          <cell r="DR255" t="e">
            <v>#VALUE!</v>
          </cell>
          <cell r="DS255" t="e">
            <v>#VALUE!</v>
          </cell>
          <cell r="DT255" t="e">
            <v>#VALUE!</v>
          </cell>
          <cell r="DU255" t="e">
            <v>#VALUE!</v>
          </cell>
          <cell r="DW255" t="e">
            <v>#VALUE!</v>
          </cell>
          <cell r="DX255"/>
          <cell r="DY255"/>
          <cell r="DZ255"/>
          <cell r="EA255"/>
          <cell r="EB255"/>
          <cell r="EC255" t="str">
            <v>งานเคลือบ+พิมพ์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MK68-000804</v>
          </cell>
          <cell r="C256">
            <v>45826</v>
          </cell>
          <cell r="E256" t="str">
            <v>บจก.เอพีเอ็ม อะโกร</v>
          </cell>
          <cell r="F256" t="str">
            <v>ฟีล กู๊ด 802</v>
          </cell>
          <cell r="G256">
            <v>21</v>
          </cell>
          <cell r="H256">
            <v>38</v>
          </cell>
          <cell r="I256" t="str">
            <v>ขาว</v>
          </cell>
          <cell r="J256" t="str">
            <v>ใส</v>
          </cell>
          <cell r="L256">
            <v>102</v>
          </cell>
          <cell r="M256" t="str">
            <v>±</v>
          </cell>
          <cell r="N256">
            <v>5</v>
          </cell>
          <cell r="R256" t="str">
            <v>บิด</v>
          </cell>
          <cell r="T256">
            <v>22</v>
          </cell>
          <cell r="U256">
            <v>40</v>
          </cell>
          <cell r="V256">
            <v>40</v>
          </cell>
          <cell r="X256" t="str">
            <v>รอแจ้ง</v>
          </cell>
          <cell r="Z256" t="str">
            <v>500กระสอบแบน</v>
          </cell>
          <cell r="AA256">
            <v>8000</v>
          </cell>
          <cell r="AB256">
            <v>163.47937368575995</v>
          </cell>
          <cell r="AC256">
            <v>0</v>
          </cell>
          <cell r="AD256">
            <v>163.47937368575995</v>
          </cell>
          <cell r="AG256"/>
          <cell r="AI256"/>
          <cell r="AJ256">
            <v>470</v>
          </cell>
          <cell r="AL256">
            <v>7530</v>
          </cell>
          <cell r="AM256"/>
          <cell r="AN256">
            <v>7906.5</v>
          </cell>
          <cell r="AO256" t="str">
            <v>WSWT2121670SM</v>
          </cell>
          <cell r="AQ256">
            <v>8310.3338999999996</v>
          </cell>
          <cell r="AR256">
            <v>0</v>
          </cell>
          <cell r="AS256">
            <v>8310.3338999999996</v>
          </cell>
          <cell r="AT256">
            <v>0</v>
          </cell>
          <cell r="AU256">
            <v>8310.3338999999996</v>
          </cell>
          <cell r="BZ256" t="str">
            <v>WRWT21670/WRWT21670</v>
          </cell>
          <cell r="CA256">
            <v>597.62381186199991</v>
          </cell>
          <cell r="DL256" t="str">
            <v>P8</v>
          </cell>
          <cell r="DM256">
            <v>4</v>
          </cell>
          <cell r="DN256" t="str">
            <v>รอแจ้ง</v>
          </cell>
          <cell r="DP256" t="e">
            <v>#VALUE!</v>
          </cell>
          <cell r="DQ256" t="e">
            <v>#VALUE!</v>
          </cell>
          <cell r="DR256" t="e">
            <v>#VALUE!</v>
          </cell>
          <cell r="DS256" t="e">
            <v>#VALUE!</v>
          </cell>
          <cell r="DT256" t="e">
            <v>#VALUE!</v>
          </cell>
          <cell r="DU256" t="e">
            <v>#VALUE!</v>
          </cell>
          <cell r="DW256" t="e">
            <v>#VALUE!</v>
          </cell>
          <cell r="DX256"/>
          <cell r="DY256"/>
          <cell r="DZ256"/>
          <cell r="EA256"/>
          <cell r="EB256"/>
          <cell r="EC256" t="str">
            <v>งานเคลือบ+พิมพ์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MK66-000701</v>
          </cell>
          <cell r="C257">
            <v>45066</v>
          </cell>
          <cell r="E257" t="str">
            <v>บจก.เอสพีเอ็ม อาหารสัตว์</v>
          </cell>
          <cell r="F257" t="str">
            <v>มาซูฟีด ซี041</v>
          </cell>
          <cell r="G257">
            <v>21</v>
          </cell>
          <cell r="H257">
            <v>38</v>
          </cell>
          <cell r="I257" t="str">
            <v>ขาว</v>
          </cell>
          <cell r="J257" t="str">
            <v>ด้าน</v>
          </cell>
          <cell r="L257">
            <v>102</v>
          </cell>
          <cell r="M257" t="str">
            <v>±</v>
          </cell>
          <cell r="N257">
            <v>5</v>
          </cell>
          <cell r="R257" t="str">
            <v>บิด</v>
          </cell>
          <cell r="T257">
            <v>22</v>
          </cell>
          <cell r="U257">
            <v>40</v>
          </cell>
          <cell r="V257">
            <v>40</v>
          </cell>
          <cell r="X257" t="str">
            <v>รอแจ้ง</v>
          </cell>
          <cell r="Z257" t="str">
            <v>500กระสอบแบน</v>
          </cell>
          <cell r="AA257">
            <v>5000</v>
          </cell>
          <cell r="AB257">
            <v>108.55204095999999</v>
          </cell>
          <cell r="AC257">
            <v>0</v>
          </cell>
          <cell r="AD257">
            <v>108.55204095999999</v>
          </cell>
          <cell r="AG257"/>
          <cell r="AI257"/>
          <cell r="AJ257">
            <v>0</v>
          </cell>
          <cell r="AL257">
            <v>5000</v>
          </cell>
          <cell r="AM257"/>
          <cell r="AN257">
            <v>5250</v>
          </cell>
          <cell r="AO257" t="str">
            <v>WSWT2121670SM</v>
          </cell>
          <cell r="AQ257">
            <v>5518.15</v>
          </cell>
          <cell r="AR257">
            <v>0</v>
          </cell>
          <cell r="AS257">
            <v>5518.15</v>
          </cell>
          <cell r="AT257">
            <v>0</v>
          </cell>
          <cell r="AU257">
            <v>5518.15</v>
          </cell>
          <cell r="BZ257" t="str">
            <v>WRWT21670/WRWT21670</v>
          </cell>
          <cell r="CA257">
            <v>396.82856033333326</v>
          </cell>
          <cell r="DL257" t="str">
            <v>P8</v>
          </cell>
          <cell r="DM257">
            <v>4</v>
          </cell>
          <cell r="DN257" t="str">
            <v>รอแจ้ง</v>
          </cell>
          <cell r="DP257" t="e">
            <v>#VALUE!</v>
          </cell>
          <cell r="DQ257" t="e">
            <v>#VALUE!</v>
          </cell>
          <cell r="DR257" t="e">
            <v>#VALUE!</v>
          </cell>
          <cell r="DS257" t="e">
            <v>#VALUE!</v>
          </cell>
          <cell r="DT257" t="e">
            <v>#VALUE!</v>
          </cell>
          <cell r="DU257" t="e">
            <v>#VALUE!</v>
          </cell>
          <cell r="DW257" t="e">
            <v>#VALUE!</v>
          </cell>
          <cell r="DX257"/>
          <cell r="DY257"/>
          <cell r="DZ257"/>
          <cell r="EA257"/>
          <cell r="EB257"/>
          <cell r="EC257" t="str">
            <v>งานเคลือบ+พิมพ์</v>
          </cell>
          <cell r="ED257" t="str">
            <v xml:space="preserve"> /</v>
          </cell>
          <cell r="EG257"/>
          <cell r="EH257"/>
          <cell r="EI257"/>
        </row>
        <row r="258">
          <cell r="B258">
            <v>0</v>
          </cell>
          <cell r="C258"/>
          <cell r="E258"/>
          <cell r="F258"/>
          <cell r="G258">
            <v>21</v>
          </cell>
          <cell r="H258">
            <v>37</v>
          </cell>
          <cell r="I258"/>
          <cell r="J258"/>
          <cell r="L258">
            <v>74</v>
          </cell>
          <cell r="M258" t="str">
            <v>±</v>
          </cell>
          <cell r="N258">
            <v>5</v>
          </cell>
          <cell r="R258"/>
          <cell r="T258"/>
          <cell r="U258"/>
          <cell r="V258"/>
          <cell r="X258"/>
          <cell r="Z258"/>
          <cell r="AA258"/>
          <cell r="AB258"/>
          <cell r="AC258" t="str">
            <v>ว</v>
          </cell>
          <cell r="AD258"/>
          <cell r="AG258"/>
          <cell r="AI258" t="str">
            <v>ระบุในSD</v>
          </cell>
          <cell r="AJ258"/>
          <cell r="AL258">
            <v>0</v>
          </cell>
          <cell r="AM258"/>
          <cell r="AN258">
            <v>0</v>
          </cell>
          <cell r="AO258" t="str">
            <v>WSWT2121670SM</v>
          </cell>
          <cell r="AQ258">
            <v>249208.64718750009</v>
          </cell>
          <cell r="AR258">
            <v>68571.458867500012</v>
          </cell>
          <cell r="AS258">
            <v>180637.18832000004</v>
          </cell>
          <cell r="AT258">
            <v>67165.568867499998</v>
          </cell>
          <cell r="AU258">
            <v>182043.07832000006</v>
          </cell>
          <cell r="BZ258" t="str">
            <v>WRWT210670/WRWT21670</v>
          </cell>
          <cell r="CA258">
            <v>0</v>
          </cell>
          <cell r="DL258"/>
          <cell r="DM258" t="str">
            <v>Lead time</v>
          </cell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>
            <v>0</v>
          </cell>
          <cell r="EI258">
            <v>0</v>
          </cell>
        </row>
        <row r="259">
          <cell r="B259">
            <v>0</v>
          </cell>
          <cell r="C259"/>
          <cell r="E259"/>
          <cell r="F259"/>
          <cell r="G259">
            <v>21.6</v>
          </cell>
          <cell r="H259">
            <v>34</v>
          </cell>
          <cell r="I259"/>
          <cell r="J259"/>
          <cell r="L259">
            <v>97</v>
          </cell>
          <cell r="M259" t="str">
            <v>±</v>
          </cell>
          <cell r="N259">
            <v>5</v>
          </cell>
          <cell r="R259"/>
          <cell r="T259"/>
          <cell r="U259"/>
          <cell r="V259"/>
          <cell r="X259"/>
          <cell r="Z259"/>
          <cell r="AA259"/>
          <cell r="AB259">
            <v>0</v>
          </cell>
          <cell r="AC259">
            <v>0</v>
          </cell>
          <cell r="AD259"/>
          <cell r="AG259"/>
          <cell r="AI259" t="str">
            <v>ระบุในSD</v>
          </cell>
          <cell r="AJ259"/>
          <cell r="AL259">
            <v>0</v>
          </cell>
          <cell r="AM259"/>
          <cell r="AN259">
            <v>0</v>
          </cell>
          <cell r="AO259" t="str">
            <v>WSWT2221940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BZ259" t="str">
            <v>WRWT21940/WRWT21940</v>
          </cell>
          <cell r="CA259">
            <v>0</v>
          </cell>
          <cell r="DL259"/>
          <cell r="DM259" t="str">
            <v>Lead time</v>
          </cell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>
            <v>0</v>
          </cell>
        </row>
        <row r="260">
          <cell r="B260" t="str">
            <v>MK68-001326</v>
          </cell>
          <cell r="C260">
            <v>45965</v>
          </cell>
          <cell r="E260" t="str">
            <v>บจก.เกษตรสุริยาพันธุ์ข้าว</v>
          </cell>
          <cell r="F260" t="str">
            <v>เกษตรสุริยา(แดง)</v>
          </cell>
          <cell r="G260">
            <v>23</v>
          </cell>
          <cell r="H260">
            <v>34</v>
          </cell>
          <cell r="I260" t="str">
            <v>ขาว</v>
          </cell>
          <cell r="J260"/>
          <cell r="L260">
            <v>68</v>
          </cell>
          <cell r="M260" t="str">
            <v>±</v>
          </cell>
          <cell r="N260">
            <v>5</v>
          </cell>
          <cell r="R260" t="str">
            <v>บิด</v>
          </cell>
          <cell r="T260" t="str">
            <v>ไม่สวมถุงใน</v>
          </cell>
          <cell r="U260"/>
          <cell r="V260"/>
          <cell r="X260">
            <v>45973</v>
          </cell>
          <cell r="Z260" t="str">
            <v>500กระสอบ</v>
          </cell>
          <cell r="AA260">
            <v>30000</v>
          </cell>
          <cell r="AB260">
            <v>0</v>
          </cell>
          <cell r="AC260">
            <v>0</v>
          </cell>
          <cell r="AD260">
            <v>0</v>
          </cell>
          <cell r="AG260"/>
          <cell r="AI260"/>
          <cell r="AJ260">
            <v>16000</v>
          </cell>
          <cell r="AL260">
            <v>14000</v>
          </cell>
          <cell r="AM260">
            <v>31060</v>
          </cell>
          <cell r="AN260">
            <v>0</v>
          </cell>
          <cell r="AO260" t="str">
            <v>WSWT2325650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BZ260" t="str">
            <v>WRWT25650/WRWT25650</v>
          </cell>
          <cell r="CA260">
            <v>0</v>
          </cell>
          <cell r="DL260" t="str">
            <v>P7</v>
          </cell>
          <cell r="DM260">
            <v>2</v>
          </cell>
          <cell r="DN260">
            <v>45973</v>
          </cell>
          <cell r="DP260">
            <v>45968</v>
          </cell>
          <cell r="DQ260"/>
          <cell r="DR260">
            <v>45964</v>
          </cell>
          <cell r="DS260">
            <v>45971</v>
          </cell>
          <cell r="DT260">
            <v>45972</v>
          </cell>
          <cell r="DU260">
            <v>45972</v>
          </cell>
          <cell r="DW260"/>
          <cell r="DX260"/>
          <cell r="DY260"/>
          <cell r="DZ260"/>
          <cell r="EA260"/>
          <cell r="EB260"/>
          <cell r="EC260" t="str">
            <v>งานพิมพ์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MK68-001327</v>
          </cell>
          <cell r="C261">
            <v>45965</v>
          </cell>
          <cell r="E261" t="str">
            <v>บจก.เกษตรสุริยาพันธุ์ข้าว</v>
          </cell>
          <cell r="F261" t="str">
            <v>ไม่พิมพ์</v>
          </cell>
          <cell r="G261">
            <v>23</v>
          </cell>
          <cell r="H261">
            <v>34</v>
          </cell>
          <cell r="I261" t="str">
            <v>ขาว</v>
          </cell>
          <cell r="J261"/>
          <cell r="L261">
            <v>68</v>
          </cell>
          <cell r="M261" t="str">
            <v>±</v>
          </cell>
          <cell r="N261">
            <v>5</v>
          </cell>
          <cell r="R261" t="str">
            <v>ไม่</v>
          </cell>
          <cell r="T261" t="str">
            <v>ไม่สวมถุงใน</v>
          </cell>
          <cell r="U261"/>
          <cell r="V261"/>
          <cell r="X261">
            <v>45973</v>
          </cell>
          <cell r="Z261" t="str">
            <v>500กระสอบ</v>
          </cell>
          <cell r="AA261">
            <v>10000</v>
          </cell>
          <cell r="AB261">
            <v>0</v>
          </cell>
          <cell r="AC261">
            <v>0</v>
          </cell>
          <cell r="AD261">
            <v>0</v>
          </cell>
          <cell r="AG261"/>
          <cell r="AI261"/>
          <cell r="AJ261">
            <v>4000</v>
          </cell>
          <cell r="AL261">
            <v>6000</v>
          </cell>
          <cell r="AM261"/>
          <cell r="AN261">
            <v>0</v>
          </cell>
          <cell r="AO261" t="str">
            <v>WSWT2325650</v>
          </cell>
          <cell r="AQ261">
            <v>5951.22</v>
          </cell>
          <cell r="AR261">
            <v>5951.22</v>
          </cell>
          <cell r="AS261">
            <v>0</v>
          </cell>
          <cell r="AT261">
            <v>0</v>
          </cell>
          <cell r="AU261">
            <v>0</v>
          </cell>
          <cell r="BZ261" t="str">
            <v>WRWT25650/WRWT25650</v>
          </cell>
          <cell r="CA261">
            <v>0</v>
          </cell>
          <cell r="DL261" t="str">
            <v>P7</v>
          </cell>
          <cell r="DM261">
            <v>2</v>
          </cell>
          <cell r="DN261">
            <v>45973</v>
          </cell>
          <cell r="DP261">
            <v>45968</v>
          </cell>
          <cell r="DQ261"/>
          <cell r="DR261">
            <v>45964</v>
          </cell>
          <cell r="DS261">
            <v>45971</v>
          </cell>
          <cell r="DT261">
            <v>45972</v>
          </cell>
          <cell r="DU261">
            <v>45972</v>
          </cell>
          <cell r="DW261"/>
          <cell r="DX261"/>
          <cell r="DY261"/>
          <cell r="DZ261"/>
          <cell r="EA261"/>
          <cell r="EB261"/>
          <cell r="EC261" t="str">
            <v>ตัด</v>
          </cell>
          <cell r="ED261"/>
          <cell r="EG261"/>
          <cell r="EH261"/>
          <cell r="EI261"/>
        </row>
        <row r="262">
          <cell r="B262" t="str">
            <v>MK68-001334</v>
          </cell>
          <cell r="C262">
            <v>45965</v>
          </cell>
          <cell r="E262" t="str">
            <v>บจก.ซิเบลโก้(บางเลน)</v>
          </cell>
          <cell r="F262" t="str">
            <v>FELDSPAR SP SPAR A</v>
          </cell>
          <cell r="G262">
            <v>23</v>
          </cell>
          <cell r="H262">
            <v>38</v>
          </cell>
          <cell r="I262" t="str">
            <v>ขาว</v>
          </cell>
          <cell r="J262" t="str">
            <v>ใส</v>
          </cell>
          <cell r="L262">
            <v>100</v>
          </cell>
          <cell r="M262" t="str">
            <v>±</v>
          </cell>
          <cell r="N262">
            <v>5</v>
          </cell>
          <cell r="R262" t="str">
            <v>ไม่</v>
          </cell>
          <cell r="T262" t="str">
            <v>ไม่สวมถุงใน</v>
          </cell>
          <cell r="U262"/>
          <cell r="V262"/>
          <cell r="X262">
            <v>45994</v>
          </cell>
          <cell r="Z262" t="str">
            <v>500กระสอบแบนเต็มใบ</v>
          </cell>
          <cell r="AA262">
            <v>5000</v>
          </cell>
          <cell r="AB262">
            <v>0</v>
          </cell>
          <cell r="AC262">
            <v>0</v>
          </cell>
          <cell r="AD262">
            <v>0</v>
          </cell>
          <cell r="AG262"/>
          <cell r="AI262" t="str">
            <v>ห้ามเกิน-ขาดได้5%</v>
          </cell>
          <cell r="AJ262">
            <v>0</v>
          </cell>
          <cell r="AL262">
            <v>5000</v>
          </cell>
          <cell r="AM262"/>
          <cell r="AN262">
            <v>5250</v>
          </cell>
          <cell r="AO262" t="str">
            <v>WSWT2325650</v>
          </cell>
          <cell r="AQ262">
            <v>5518.15</v>
          </cell>
          <cell r="AR262">
            <v>1627</v>
          </cell>
          <cell r="AS262">
            <v>3891.1499999999996</v>
          </cell>
          <cell r="AT262">
            <v>1627</v>
          </cell>
          <cell r="AU262">
            <v>3891.1499999999996</v>
          </cell>
          <cell r="BZ262" t="str">
            <v>WRWT25650/WRWT25650</v>
          </cell>
          <cell r="CA262">
            <v>290.86346249999997</v>
          </cell>
          <cell r="DL262" t="str">
            <v>P8</v>
          </cell>
          <cell r="DM262">
            <v>4</v>
          </cell>
          <cell r="DN262">
            <v>45994</v>
          </cell>
          <cell r="DP262">
            <v>45989</v>
          </cell>
          <cell r="DQ262">
            <v>45990</v>
          </cell>
          <cell r="DR262">
            <v>45984</v>
          </cell>
          <cell r="DS262">
            <v>45991</v>
          </cell>
          <cell r="DT262">
            <v>45992</v>
          </cell>
          <cell r="DU262">
            <v>45992</v>
          </cell>
          <cell r="DW262"/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 t="str">
            <v xml:space="preserve"> /</v>
          </cell>
          <cell r="EG262"/>
          <cell r="EH262"/>
          <cell r="EI262"/>
        </row>
        <row r="263">
          <cell r="B263" t="str">
            <v>MK68-001335</v>
          </cell>
          <cell r="C263">
            <v>45965</v>
          </cell>
          <cell r="E263" t="str">
            <v>บจก.ซิเบลโก้(บางเลน)</v>
          </cell>
          <cell r="F263" t="str">
            <v>FELDSPAR N15</v>
          </cell>
          <cell r="G263">
            <v>23</v>
          </cell>
          <cell r="H263">
            <v>38</v>
          </cell>
          <cell r="I263" t="str">
            <v>ขาว</v>
          </cell>
          <cell r="J263" t="str">
            <v>ใส</v>
          </cell>
          <cell r="L263">
            <v>100</v>
          </cell>
          <cell r="M263" t="str">
            <v>±</v>
          </cell>
          <cell r="N263">
            <v>5</v>
          </cell>
          <cell r="R263" t="str">
            <v>ไม่</v>
          </cell>
          <cell r="T263" t="str">
            <v>ไม่สวมถุงใน</v>
          </cell>
          <cell r="U263"/>
          <cell r="V263"/>
          <cell r="X263">
            <v>46027</v>
          </cell>
          <cell r="Z263" t="str">
            <v>500กระสอบแบนเต็มใบ</v>
          </cell>
          <cell r="AA263">
            <v>5000</v>
          </cell>
          <cell r="AB263">
            <v>0</v>
          </cell>
          <cell r="AC263">
            <v>0</v>
          </cell>
          <cell r="AD263">
            <v>0</v>
          </cell>
          <cell r="AG263"/>
          <cell r="AI263" t="str">
            <v>ห้ามเกิน-ขาดได้5%</v>
          </cell>
          <cell r="AJ263">
            <v>0</v>
          </cell>
          <cell r="AL263">
            <v>5000</v>
          </cell>
          <cell r="AM263"/>
          <cell r="AN263">
            <v>5250</v>
          </cell>
          <cell r="AO263" t="str">
            <v>WSWT2325650</v>
          </cell>
          <cell r="AQ263">
            <v>5518.15</v>
          </cell>
          <cell r="AR263">
            <v>0</v>
          </cell>
          <cell r="AS263">
            <v>5518.15</v>
          </cell>
          <cell r="AT263">
            <v>0</v>
          </cell>
          <cell r="AU263">
            <v>5518.15</v>
          </cell>
          <cell r="BZ263" t="str">
            <v>WRWT25650/WRWT25650</v>
          </cell>
          <cell r="CA263">
            <v>412.4817124999999</v>
          </cell>
          <cell r="DL263" t="str">
            <v>P8</v>
          </cell>
          <cell r="DM263">
            <v>4</v>
          </cell>
          <cell r="DN263">
            <v>46027</v>
          </cell>
          <cell r="DP263">
            <v>46022</v>
          </cell>
          <cell r="DQ263">
            <v>46023</v>
          </cell>
          <cell r="DR263">
            <v>46017</v>
          </cell>
          <cell r="DS263">
            <v>46024</v>
          </cell>
          <cell r="DT263">
            <v>46025</v>
          </cell>
          <cell r="DU263">
            <v>46025</v>
          </cell>
          <cell r="DW263"/>
          <cell r="DX263"/>
          <cell r="DY263"/>
          <cell r="DZ263"/>
          <cell r="EA263"/>
          <cell r="EB263"/>
          <cell r="EC263" t="str">
            <v>งานเคลือบ+พิมพ์</v>
          </cell>
          <cell r="ED263" t="str">
            <v xml:space="preserve"> /</v>
          </cell>
          <cell r="EG263"/>
          <cell r="EH263"/>
          <cell r="EI263"/>
        </row>
        <row r="264">
          <cell r="B264" t="str">
            <v>MK68-001334</v>
          </cell>
          <cell r="C264">
            <v>45965</v>
          </cell>
          <cell r="E264" t="str">
            <v>บจก.ซิเบลโก้(บางเลน)</v>
          </cell>
          <cell r="F264" t="str">
            <v>FELDSPAR K200BL</v>
          </cell>
          <cell r="G264">
            <v>23</v>
          </cell>
          <cell r="H264">
            <v>38</v>
          </cell>
          <cell r="I264" t="str">
            <v>ขาว</v>
          </cell>
          <cell r="J264" t="str">
            <v>ใส</v>
          </cell>
          <cell r="L264">
            <v>100</v>
          </cell>
          <cell r="M264" t="str">
            <v>±</v>
          </cell>
          <cell r="N264">
            <v>5</v>
          </cell>
          <cell r="R264" t="str">
            <v>ไม่</v>
          </cell>
          <cell r="T264" t="str">
            <v>ไม่สวมถุงใน</v>
          </cell>
          <cell r="U264"/>
          <cell r="V264"/>
          <cell r="X264">
            <v>46027</v>
          </cell>
          <cell r="Z264" t="str">
            <v>500กระสอบแบนเต็มใบ</v>
          </cell>
          <cell r="AA264">
            <v>5000</v>
          </cell>
          <cell r="AB264">
            <v>0</v>
          </cell>
          <cell r="AC264">
            <v>0</v>
          </cell>
          <cell r="AD264">
            <v>0</v>
          </cell>
          <cell r="AG264"/>
          <cell r="AI264" t="str">
            <v>ห้ามเกิน-ขาดได้5%</v>
          </cell>
          <cell r="AJ264">
            <v>0</v>
          </cell>
          <cell r="AL264">
            <v>5000</v>
          </cell>
          <cell r="AM264"/>
          <cell r="AN264">
            <v>5250</v>
          </cell>
          <cell r="AO264" t="str">
            <v>WSWT2325650</v>
          </cell>
          <cell r="AQ264">
            <v>5518.15</v>
          </cell>
          <cell r="AR264">
            <v>0</v>
          </cell>
          <cell r="AS264">
            <v>5518.15</v>
          </cell>
          <cell r="AT264">
            <v>0</v>
          </cell>
          <cell r="AU264">
            <v>5518.15</v>
          </cell>
          <cell r="BZ264" t="str">
            <v>WRWT25650/WRWT25650</v>
          </cell>
          <cell r="CA264">
            <v>412.4817124999999</v>
          </cell>
          <cell r="DL264" t="str">
            <v>P8</v>
          </cell>
          <cell r="DM264">
            <v>4</v>
          </cell>
          <cell r="DN264">
            <v>46027</v>
          </cell>
          <cell r="DP264">
            <v>46022</v>
          </cell>
          <cell r="DQ264">
            <v>46023</v>
          </cell>
          <cell r="DR264">
            <v>46017</v>
          </cell>
          <cell r="DS264">
            <v>46024</v>
          </cell>
          <cell r="DT264">
            <v>46025</v>
          </cell>
          <cell r="DU264">
            <v>46025</v>
          </cell>
          <cell r="DW264"/>
          <cell r="DX264"/>
          <cell r="DY264"/>
          <cell r="DZ264"/>
          <cell r="EA264"/>
          <cell r="EB264"/>
          <cell r="EC264" t="str">
            <v>งานเคลือบ+พิมพ์</v>
          </cell>
          <cell r="ED264" t="str">
            <v xml:space="preserve"> /</v>
          </cell>
          <cell r="EG264"/>
          <cell r="EH264"/>
          <cell r="EI264"/>
        </row>
        <row r="265">
          <cell r="B265" t="str">
            <v>ประมาณการ</v>
          </cell>
          <cell r="C265" t="str">
            <v>ประมาณการ</v>
          </cell>
          <cell r="E265" t="str">
            <v>พันธุ์ข้าว</v>
          </cell>
          <cell r="F265" t="str">
            <v>พันธุ์ข้าว</v>
          </cell>
          <cell r="G265">
            <v>23</v>
          </cell>
          <cell r="H265">
            <v>34</v>
          </cell>
          <cell r="I265" t="str">
            <v>ขาว</v>
          </cell>
          <cell r="J265"/>
          <cell r="L265">
            <v>68</v>
          </cell>
          <cell r="M265" t="str">
            <v>±</v>
          </cell>
          <cell r="N265">
            <v>5</v>
          </cell>
          <cell r="R265" t="str">
            <v>บิด</v>
          </cell>
          <cell r="T265" t="str">
            <v>ไม่สวมถุงใน</v>
          </cell>
          <cell r="U265"/>
          <cell r="V265"/>
          <cell r="X265">
            <v>45991</v>
          </cell>
          <cell r="Z265" t="str">
            <v>500กระสอบ</v>
          </cell>
          <cell r="AA265">
            <v>30000</v>
          </cell>
          <cell r="AB265">
            <v>0</v>
          </cell>
          <cell r="AC265">
            <v>0</v>
          </cell>
          <cell r="AD265">
            <v>0</v>
          </cell>
          <cell r="AG265"/>
          <cell r="AI265"/>
          <cell r="AJ265">
            <v>0</v>
          </cell>
          <cell r="AL265">
            <v>30000</v>
          </cell>
          <cell r="AM265"/>
          <cell r="AN265">
            <v>31500</v>
          </cell>
          <cell r="AO265" t="str">
            <v>WSWT2325650</v>
          </cell>
          <cell r="AQ265">
            <v>29756.100000000002</v>
          </cell>
          <cell r="AR265">
            <v>0</v>
          </cell>
          <cell r="AS265">
            <v>29756.100000000002</v>
          </cell>
          <cell r="AT265">
            <v>0</v>
          </cell>
          <cell r="AU265">
            <v>0</v>
          </cell>
          <cell r="BZ265" t="str">
            <v>WRWT25650/WRWT25650</v>
          </cell>
          <cell r="CA265">
            <v>2224.2684750000003</v>
          </cell>
          <cell r="DL265" t="str">
            <v>P7</v>
          </cell>
          <cell r="DM265">
            <v>2</v>
          </cell>
          <cell r="DN265">
            <v>45991</v>
          </cell>
          <cell r="DP265">
            <v>45986</v>
          </cell>
          <cell r="DQ265"/>
          <cell r="DR265">
            <v>45982</v>
          </cell>
          <cell r="DS265">
            <v>45989</v>
          </cell>
          <cell r="DT265">
            <v>45990</v>
          </cell>
          <cell r="DU265">
            <v>45990</v>
          </cell>
          <cell r="DW265"/>
          <cell r="DX265"/>
          <cell r="DY265"/>
          <cell r="DZ265"/>
          <cell r="EA265"/>
          <cell r="EB265"/>
          <cell r="EC265" t="str">
            <v>งานพิมพ์</v>
          </cell>
          <cell r="ED265"/>
          <cell r="EG265"/>
          <cell r="EH265"/>
          <cell r="EI265"/>
        </row>
        <row r="266">
          <cell r="B266" t="str">
            <v>ประมาณการ</v>
          </cell>
          <cell r="C266" t="str">
            <v>ประมาณการ</v>
          </cell>
          <cell r="E266" t="str">
            <v>บจก.ซิเบลโก้(สบปราบ)</v>
          </cell>
          <cell r="F266" t="str">
            <v>รอแบบ</v>
          </cell>
          <cell r="G266">
            <v>23</v>
          </cell>
          <cell r="H266">
            <v>34</v>
          </cell>
          <cell r="I266" t="str">
            <v>ขาว</v>
          </cell>
          <cell r="J266"/>
          <cell r="L266">
            <v>68</v>
          </cell>
          <cell r="M266" t="str">
            <v>±</v>
          </cell>
          <cell r="N266">
            <v>5</v>
          </cell>
          <cell r="R266" t="str">
            <v>ไม่</v>
          </cell>
          <cell r="T266">
            <v>24</v>
          </cell>
          <cell r="U266">
            <v>37</v>
          </cell>
          <cell r="V266">
            <v>50</v>
          </cell>
          <cell r="X266">
            <v>45991</v>
          </cell>
          <cell r="Z266" t="str">
            <v>มัด100</v>
          </cell>
          <cell r="AA266">
            <v>30000</v>
          </cell>
          <cell r="AB266">
            <v>821.54158271999995</v>
          </cell>
          <cell r="AC266">
            <v>0</v>
          </cell>
          <cell r="AD266">
            <v>821.54158271999995</v>
          </cell>
          <cell r="AG266"/>
          <cell r="AI266"/>
          <cell r="AJ266">
            <v>0</v>
          </cell>
          <cell r="AL266">
            <v>30000</v>
          </cell>
          <cell r="AM266"/>
          <cell r="AN266">
            <v>31500</v>
          </cell>
          <cell r="AO266" t="str">
            <v>WSWT2325650</v>
          </cell>
          <cell r="AQ266">
            <v>29756.100000000002</v>
          </cell>
          <cell r="AR266">
            <v>0</v>
          </cell>
          <cell r="AS266">
            <v>29756.100000000002</v>
          </cell>
          <cell r="AT266">
            <v>0</v>
          </cell>
          <cell r="AU266">
            <v>0</v>
          </cell>
          <cell r="BZ266" t="str">
            <v>WRWT25650/WRWT25650</v>
          </cell>
          <cell r="CA266">
            <v>2224.2684750000003</v>
          </cell>
          <cell r="DL266" t="str">
            <v>P9</v>
          </cell>
          <cell r="DM266">
            <v>3</v>
          </cell>
          <cell r="DN266">
            <v>45991</v>
          </cell>
          <cell r="DP266">
            <v>45986</v>
          </cell>
          <cell r="DQ266"/>
          <cell r="DR266">
            <v>45981</v>
          </cell>
          <cell r="DS266">
            <v>45988</v>
          </cell>
          <cell r="DT266">
            <v>45989</v>
          </cell>
          <cell r="DU266">
            <v>45989</v>
          </cell>
          <cell r="DW266">
            <v>45990</v>
          </cell>
          <cell r="DX266"/>
          <cell r="DY266"/>
          <cell r="DZ266"/>
          <cell r="EA266"/>
          <cell r="EB266"/>
          <cell r="EC266" t="str">
            <v>งานพิมพ์</v>
          </cell>
          <cell r="ED266" t="str">
            <v>รอART</v>
          </cell>
          <cell r="EG266"/>
          <cell r="EH266"/>
          <cell r="EI266"/>
        </row>
        <row r="267">
          <cell r="B267">
            <v>0</v>
          </cell>
          <cell r="C267"/>
          <cell r="E267"/>
          <cell r="F267"/>
          <cell r="G267">
            <v>23</v>
          </cell>
          <cell r="H267">
            <v>34</v>
          </cell>
          <cell r="I267" t="str">
            <v>ขาว</v>
          </cell>
          <cell r="J267"/>
          <cell r="L267">
            <v>68</v>
          </cell>
          <cell r="M267" t="str">
            <v>±</v>
          </cell>
          <cell r="N267">
            <v>5</v>
          </cell>
          <cell r="R267"/>
          <cell r="T267"/>
          <cell r="U267"/>
          <cell r="V267"/>
          <cell r="X267"/>
          <cell r="Z267"/>
          <cell r="AA267"/>
          <cell r="AB267">
            <v>0</v>
          </cell>
          <cell r="AC267">
            <v>0</v>
          </cell>
          <cell r="AD267"/>
          <cell r="AG267"/>
          <cell r="AI267" t="str">
            <v>ระบุในSD</v>
          </cell>
          <cell r="AJ267"/>
          <cell r="AL267">
            <v>0</v>
          </cell>
          <cell r="AM267"/>
          <cell r="AN267">
            <v>0</v>
          </cell>
          <cell r="AO267" t="str">
            <v>WSWT2325650</v>
          </cell>
          <cell r="AQ267">
            <v>82017.87000000001</v>
          </cell>
          <cell r="AR267">
            <v>7578.22</v>
          </cell>
          <cell r="AS267">
            <v>74439.650000000009</v>
          </cell>
          <cell r="AT267">
            <v>1627</v>
          </cell>
          <cell r="AU267">
            <v>14927.449999999999</v>
          </cell>
          <cell r="BZ267" t="str">
            <v>WRWT25650/WRWT25650</v>
          </cell>
          <cell r="CA267">
            <v>0</v>
          </cell>
          <cell r="DL267"/>
          <cell r="DM267" t="str">
            <v>Lead time</v>
          </cell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>
            <v>0</v>
          </cell>
        </row>
        <row r="268">
          <cell r="B268" t="str">
            <v>MK68-001235</v>
          </cell>
          <cell r="C268">
            <v>45944</v>
          </cell>
          <cell r="E268" t="str">
            <v>คุณปราสาท เจริญธรรมรักษา</v>
          </cell>
          <cell r="F268" t="str">
            <v>พร้อมชน 25 กก.(เขียว)</v>
          </cell>
          <cell r="G268">
            <v>23</v>
          </cell>
          <cell r="H268">
            <v>34</v>
          </cell>
          <cell r="I268" t="str">
            <v>ขาวแถบใส5</v>
          </cell>
          <cell r="J268"/>
          <cell r="L268">
            <v>68</v>
          </cell>
          <cell r="M268" t="str">
            <v>±</v>
          </cell>
          <cell r="N268">
            <v>5</v>
          </cell>
          <cell r="R268" t="str">
            <v>บิด</v>
          </cell>
          <cell r="T268" t="str">
            <v>ไม่สวมถุงใน</v>
          </cell>
          <cell r="U268"/>
          <cell r="V268"/>
          <cell r="X268">
            <v>45975</v>
          </cell>
          <cell r="Z268" t="str">
            <v>500กระสอบ</v>
          </cell>
          <cell r="AA268">
            <v>5000</v>
          </cell>
          <cell r="AB268">
            <v>0</v>
          </cell>
          <cell r="AC268">
            <v>0</v>
          </cell>
          <cell r="AD268">
            <v>0</v>
          </cell>
          <cell r="AG268"/>
          <cell r="AI268"/>
          <cell r="AJ268"/>
          <cell r="AL268">
            <v>5000</v>
          </cell>
          <cell r="AM268">
            <v>5045</v>
          </cell>
          <cell r="AN268">
            <v>0</v>
          </cell>
          <cell r="AO268" t="str">
            <v>WSWTSCL052325650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BZ268" t="str">
            <v>WRWT25650/WRCL25680</v>
          </cell>
          <cell r="CA268">
            <v>0</v>
          </cell>
          <cell r="DL268" t="str">
            <v>P7</v>
          </cell>
          <cell r="DM268">
            <v>2</v>
          </cell>
          <cell r="DN268">
            <v>45975</v>
          </cell>
          <cell r="DP268">
            <v>45970</v>
          </cell>
          <cell r="DQ268"/>
          <cell r="DR268">
            <v>45966</v>
          </cell>
          <cell r="DS268">
            <v>45973</v>
          </cell>
          <cell r="DT268">
            <v>45974</v>
          </cell>
          <cell r="DU268">
            <v>45974</v>
          </cell>
          <cell r="DW268"/>
          <cell r="DX268"/>
          <cell r="DY268"/>
          <cell r="DZ268"/>
          <cell r="EA268"/>
          <cell r="EB268"/>
          <cell r="EC268" t="str">
            <v>งานพิมพ์</v>
          </cell>
          <cell r="ED268" t="str">
            <v xml:space="preserve"> /</v>
          </cell>
          <cell r="EG268"/>
          <cell r="EH268"/>
          <cell r="EI268"/>
        </row>
        <row r="269">
          <cell r="B269">
            <v>0</v>
          </cell>
          <cell r="C269"/>
          <cell r="E269"/>
          <cell r="F269"/>
          <cell r="G269">
            <v>23</v>
          </cell>
          <cell r="H269">
            <v>34</v>
          </cell>
          <cell r="I269" t="str">
            <v>ขาวแถบใส5</v>
          </cell>
          <cell r="J269"/>
          <cell r="L269">
            <v>68</v>
          </cell>
          <cell r="M269" t="str">
            <v>±</v>
          </cell>
          <cell r="N269">
            <v>5</v>
          </cell>
          <cell r="R269"/>
          <cell r="T269"/>
          <cell r="U269"/>
          <cell r="V269"/>
          <cell r="X269"/>
          <cell r="Z269"/>
          <cell r="AA269"/>
          <cell r="AB269">
            <v>0</v>
          </cell>
          <cell r="AC269">
            <v>0</v>
          </cell>
          <cell r="AD269"/>
          <cell r="AG269"/>
          <cell r="AI269"/>
          <cell r="AJ269"/>
          <cell r="AL269">
            <v>0</v>
          </cell>
          <cell r="AM269"/>
          <cell r="AN269">
            <v>0</v>
          </cell>
          <cell r="AO269" t="str">
            <v>WSWTSCL052325650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BZ269" t="str">
            <v>WRWT25650/WRCL25680</v>
          </cell>
          <cell r="CA269">
            <v>0</v>
          </cell>
          <cell r="DL269"/>
          <cell r="DM269" t="str">
            <v>Lead time</v>
          </cell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>
            <v>0</v>
          </cell>
        </row>
        <row r="270">
          <cell r="B270" t="str">
            <v>MK68-001234</v>
          </cell>
          <cell r="C270">
            <v>45944</v>
          </cell>
          <cell r="E270" t="str">
            <v>คุณปราสาท เจริญธรรมรักษา</v>
          </cell>
          <cell r="F270" t="str">
            <v>ถุงเขียว(คัดพิเศษ)</v>
          </cell>
          <cell r="G270">
            <v>23</v>
          </cell>
          <cell r="H270">
            <v>34</v>
          </cell>
          <cell r="I270" t="str">
            <v>ขาวแถบใส2</v>
          </cell>
          <cell r="J270"/>
          <cell r="L270">
            <v>68</v>
          </cell>
          <cell r="M270" t="str">
            <v>±</v>
          </cell>
          <cell r="N270">
            <v>5</v>
          </cell>
          <cell r="R270" t="str">
            <v>บิด</v>
          </cell>
          <cell r="T270" t="str">
            <v>ไม่สวมถุงใน</v>
          </cell>
          <cell r="U270"/>
          <cell r="V270"/>
          <cell r="X270">
            <v>45975</v>
          </cell>
          <cell r="Z270" t="str">
            <v>500กระสอบ</v>
          </cell>
          <cell r="AA270">
            <v>5000</v>
          </cell>
          <cell r="AB270">
            <v>0</v>
          </cell>
          <cell r="AC270">
            <v>0</v>
          </cell>
          <cell r="AD270">
            <v>0</v>
          </cell>
          <cell r="AG270"/>
          <cell r="AI270"/>
          <cell r="AJ270"/>
          <cell r="AL270">
            <v>5000</v>
          </cell>
          <cell r="AM270">
            <v>5350</v>
          </cell>
          <cell r="AN270">
            <v>0</v>
          </cell>
          <cell r="AO270" t="str">
            <v>WSWTFCL022325650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BZ270" t="str">
            <v>WRWT25650/WRCL25680</v>
          </cell>
          <cell r="CA270">
            <v>0</v>
          </cell>
          <cell r="DL270" t="str">
            <v>P7</v>
          </cell>
          <cell r="DM270">
            <v>2</v>
          </cell>
          <cell r="DN270">
            <v>45975</v>
          </cell>
          <cell r="DP270">
            <v>45970</v>
          </cell>
          <cell r="DQ270"/>
          <cell r="DR270">
            <v>45966</v>
          </cell>
          <cell r="DS270">
            <v>45973</v>
          </cell>
          <cell r="DT270">
            <v>45974</v>
          </cell>
          <cell r="DU270">
            <v>45974</v>
          </cell>
          <cell r="DW270"/>
          <cell r="DX270"/>
          <cell r="DY270"/>
          <cell r="DZ270"/>
          <cell r="EA270"/>
          <cell r="EB270"/>
          <cell r="EC270" t="str">
            <v>งานพิมพ์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MK68-001234</v>
          </cell>
          <cell r="C271">
            <v>45944</v>
          </cell>
          <cell r="E271" t="str">
            <v>คุณปราสาท เจริญธรรมรักษา</v>
          </cell>
          <cell r="F271" t="str">
            <v>ถุงชมพู</v>
          </cell>
          <cell r="G271">
            <v>23</v>
          </cell>
          <cell r="H271">
            <v>34</v>
          </cell>
          <cell r="I271" t="str">
            <v>ขาวแถบใส2</v>
          </cell>
          <cell r="J271"/>
          <cell r="L271">
            <v>68</v>
          </cell>
          <cell r="M271" t="str">
            <v>±</v>
          </cell>
          <cell r="N271">
            <v>5</v>
          </cell>
          <cell r="R271" t="str">
            <v>บิด</v>
          </cell>
          <cell r="T271" t="str">
            <v>ไม่สวมถุงใน</v>
          </cell>
          <cell r="U271"/>
          <cell r="V271"/>
          <cell r="X271">
            <v>45975</v>
          </cell>
          <cell r="Z271" t="str">
            <v>500กระสอบ</v>
          </cell>
          <cell r="AA271">
            <v>3000</v>
          </cell>
          <cell r="AB271">
            <v>0</v>
          </cell>
          <cell r="AC271">
            <v>0</v>
          </cell>
          <cell r="AD271">
            <v>0</v>
          </cell>
          <cell r="AG271"/>
          <cell r="AI271"/>
          <cell r="AJ271"/>
          <cell r="AL271">
            <v>3000</v>
          </cell>
          <cell r="AM271">
            <v>3200</v>
          </cell>
          <cell r="AN271">
            <v>0</v>
          </cell>
          <cell r="AO271" t="str">
            <v>WSWTFCL022325650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BZ271" t="str">
            <v>WRWT25650/WRCL25680</v>
          </cell>
          <cell r="CA271">
            <v>0</v>
          </cell>
          <cell r="DL271" t="str">
            <v>P7</v>
          </cell>
          <cell r="DM271">
            <v>2</v>
          </cell>
          <cell r="DN271">
            <v>45975</v>
          </cell>
          <cell r="DP271">
            <v>45970</v>
          </cell>
          <cell r="DQ271"/>
          <cell r="DR271">
            <v>45966</v>
          </cell>
          <cell r="DS271">
            <v>45973</v>
          </cell>
          <cell r="DT271">
            <v>45974</v>
          </cell>
          <cell r="DU271">
            <v>45974</v>
          </cell>
          <cell r="DW271"/>
          <cell r="DX271"/>
          <cell r="DY271"/>
          <cell r="DZ271"/>
          <cell r="EA271"/>
          <cell r="EB271"/>
          <cell r="EC271" t="str">
            <v>งานพิมพ์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MK68-001234</v>
          </cell>
          <cell r="C272">
            <v>45944</v>
          </cell>
          <cell r="E272" t="str">
            <v>คุณปราสาท เจริญธรรมรักษา</v>
          </cell>
          <cell r="F272" t="str">
            <v>ถุงม่วง</v>
          </cell>
          <cell r="G272">
            <v>23</v>
          </cell>
          <cell r="H272">
            <v>34</v>
          </cell>
          <cell r="I272" t="str">
            <v>ขาวแถบใส2</v>
          </cell>
          <cell r="J272"/>
          <cell r="L272">
            <v>68</v>
          </cell>
          <cell r="M272" t="str">
            <v>±</v>
          </cell>
          <cell r="N272">
            <v>5</v>
          </cell>
          <cell r="R272" t="str">
            <v>บิด</v>
          </cell>
          <cell r="T272" t="str">
            <v>ไม่สวมถุงใน</v>
          </cell>
          <cell r="U272"/>
          <cell r="V272"/>
          <cell r="X272">
            <v>45975</v>
          </cell>
          <cell r="Z272" t="str">
            <v>500กระสอบ</v>
          </cell>
          <cell r="AA272">
            <v>5000</v>
          </cell>
          <cell r="AB272">
            <v>0</v>
          </cell>
          <cell r="AC272">
            <v>0</v>
          </cell>
          <cell r="AD272">
            <v>0</v>
          </cell>
          <cell r="AG272"/>
          <cell r="AI272"/>
          <cell r="AJ272"/>
          <cell r="AL272">
            <v>5000</v>
          </cell>
          <cell r="AM272">
            <v>5400</v>
          </cell>
          <cell r="AN272">
            <v>0</v>
          </cell>
          <cell r="AO272" t="str">
            <v>WSWTFCL022325650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BZ272" t="str">
            <v>WRWT25650/WRCL25680</v>
          </cell>
          <cell r="CA272">
            <v>0</v>
          </cell>
          <cell r="DL272" t="str">
            <v>P7</v>
          </cell>
          <cell r="DM272">
            <v>2</v>
          </cell>
          <cell r="DN272">
            <v>45975</v>
          </cell>
          <cell r="DP272">
            <v>45970</v>
          </cell>
          <cell r="DQ272"/>
          <cell r="DR272">
            <v>45966</v>
          </cell>
          <cell r="DS272">
            <v>45973</v>
          </cell>
          <cell r="DT272">
            <v>45974</v>
          </cell>
          <cell r="DU272">
            <v>45974</v>
          </cell>
          <cell r="DW272"/>
          <cell r="DX272"/>
          <cell r="DY272"/>
          <cell r="DZ272"/>
          <cell r="EA272"/>
          <cell r="EB272"/>
          <cell r="EC272" t="str">
            <v>งานพิมพ์</v>
          </cell>
          <cell r="ED272" t="str">
            <v xml:space="preserve"> /</v>
          </cell>
          <cell r="EG272"/>
          <cell r="EH272"/>
          <cell r="EI272"/>
        </row>
        <row r="273">
          <cell r="B273" t="str">
            <v>MK68-001324</v>
          </cell>
          <cell r="C273">
            <v>45964</v>
          </cell>
          <cell r="E273" t="str">
            <v>คุณปราสาท เจริญธรรมรักษา</v>
          </cell>
          <cell r="F273" t="str">
            <v>ถุงม่วง(คัดพิเศษ)</v>
          </cell>
          <cell r="G273">
            <v>23</v>
          </cell>
          <cell r="H273">
            <v>34</v>
          </cell>
          <cell r="I273" t="str">
            <v>ขาวแถบใส2</v>
          </cell>
          <cell r="J273"/>
          <cell r="L273">
            <v>68</v>
          </cell>
          <cell r="M273" t="str">
            <v>±</v>
          </cell>
          <cell r="N273">
            <v>5</v>
          </cell>
          <cell r="R273" t="str">
            <v>บิด</v>
          </cell>
          <cell r="T273" t="str">
            <v>ไม่สวมถุงใน</v>
          </cell>
          <cell r="U273"/>
          <cell r="V273"/>
          <cell r="X273">
            <v>45975</v>
          </cell>
          <cell r="Z273" t="str">
            <v>500กระสอบ</v>
          </cell>
          <cell r="AA273">
            <v>10000</v>
          </cell>
          <cell r="AB273">
            <v>0</v>
          </cell>
          <cell r="AC273">
            <v>0</v>
          </cell>
          <cell r="AD273">
            <v>0</v>
          </cell>
          <cell r="AG273"/>
          <cell r="AI273"/>
          <cell r="AJ273"/>
          <cell r="AL273">
            <v>10000</v>
          </cell>
          <cell r="AM273"/>
          <cell r="AN273">
            <v>10500</v>
          </cell>
          <cell r="AO273" t="str">
            <v>WSWTFCL022325650</v>
          </cell>
          <cell r="AQ273">
            <v>9918.7000000000007</v>
          </cell>
          <cell r="AR273">
            <v>9918.7000000000007</v>
          </cell>
          <cell r="AS273">
            <v>0</v>
          </cell>
          <cell r="AT273">
            <v>0</v>
          </cell>
          <cell r="AU273">
            <v>0</v>
          </cell>
          <cell r="BZ273" t="str">
            <v>WRWT25650/WRCL25680</v>
          </cell>
          <cell r="CA273">
            <v>0</v>
          </cell>
          <cell r="DL273" t="str">
            <v>P7</v>
          </cell>
          <cell r="DM273">
            <v>2</v>
          </cell>
          <cell r="DN273">
            <v>45975</v>
          </cell>
          <cell r="DP273">
            <v>45970</v>
          </cell>
          <cell r="DQ273"/>
          <cell r="DR273">
            <v>45966</v>
          </cell>
          <cell r="DS273">
            <v>45973</v>
          </cell>
          <cell r="DT273">
            <v>45974</v>
          </cell>
          <cell r="DU273">
            <v>45974</v>
          </cell>
          <cell r="DW273"/>
          <cell r="DX273"/>
          <cell r="DY273"/>
          <cell r="DZ273"/>
          <cell r="EA273"/>
          <cell r="EB273"/>
          <cell r="EC273" t="str">
            <v>งานพิมพ์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MK68-001324</v>
          </cell>
          <cell r="C274">
            <v>45964</v>
          </cell>
          <cell r="E274" t="str">
            <v>คุณปราสาท เจริญธรรมรักษา</v>
          </cell>
          <cell r="F274" t="str">
            <v>ถุงม่วง</v>
          </cell>
          <cell r="G274">
            <v>23</v>
          </cell>
          <cell r="H274">
            <v>34</v>
          </cell>
          <cell r="I274" t="str">
            <v>ขาวแถบใส2</v>
          </cell>
          <cell r="J274"/>
          <cell r="L274">
            <v>68</v>
          </cell>
          <cell r="M274" t="str">
            <v>±</v>
          </cell>
          <cell r="N274">
            <v>5</v>
          </cell>
          <cell r="R274" t="str">
            <v>บิด</v>
          </cell>
          <cell r="T274" t="str">
            <v>ไม่สวมถุงใน</v>
          </cell>
          <cell r="U274"/>
          <cell r="V274"/>
          <cell r="X274">
            <v>45975</v>
          </cell>
          <cell r="Z274" t="str">
            <v>500กระสอบ</v>
          </cell>
          <cell r="AA274">
            <v>5000</v>
          </cell>
          <cell r="AB274">
            <v>0</v>
          </cell>
          <cell r="AC274">
            <v>0</v>
          </cell>
          <cell r="AD274">
            <v>0</v>
          </cell>
          <cell r="AG274"/>
          <cell r="AI274"/>
          <cell r="AJ274"/>
          <cell r="AL274">
            <v>5000</v>
          </cell>
          <cell r="AM274"/>
          <cell r="AN274">
            <v>5250</v>
          </cell>
          <cell r="AO274" t="str">
            <v>WSWTFCL022325650</v>
          </cell>
          <cell r="AQ274">
            <v>4959.3500000000004</v>
          </cell>
          <cell r="AR274">
            <v>1520</v>
          </cell>
          <cell r="AS274">
            <v>3439.3500000000004</v>
          </cell>
          <cell r="AT274">
            <v>0</v>
          </cell>
          <cell r="AU274">
            <v>0</v>
          </cell>
          <cell r="BZ274" t="str">
            <v>WRWT25650/WRCL25680</v>
          </cell>
          <cell r="CA274">
            <v>277.54790200000002</v>
          </cell>
          <cell r="DL274" t="str">
            <v>P7</v>
          </cell>
          <cell r="DM274">
            <v>2</v>
          </cell>
          <cell r="DN274">
            <v>45975</v>
          </cell>
          <cell r="DP274">
            <v>45970</v>
          </cell>
          <cell r="DQ274"/>
          <cell r="DR274">
            <v>45966</v>
          </cell>
          <cell r="DS274">
            <v>45973</v>
          </cell>
          <cell r="DT274">
            <v>45974</v>
          </cell>
          <cell r="DU274">
            <v>45974</v>
          </cell>
          <cell r="DW274"/>
          <cell r="DX274"/>
          <cell r="DY274"/>
          <cell r="DZ274"/>
          <cell r="EA274"/>
          <cell r="EB274"/>
          <cell r="EC274" t="str">
            <v>งานพิมพ์</v>
          </cell>
          <cell r="ED274" t="str">
            <v xml:space="preserve"> /</v>
          </cell>
          <cell r="EG274"/>
          <cell r="EH274"/>
          <cell r="EI274"/>
        </row>
        <row r="275">
          <cell r="B275">
            <v>0</v>
          </cell>
          <cell r="C275"/>
          <cell r="E275"/>
          <cell r="F275"/>
          <cell r="G275">
            <v>23</v>
          </cell>
          <cell r="H275">
            <v>34</v>
          </cell>
          <cell r="I275" t="str">
            <v>ขาวแถบใส2</v>
          </cell>
          <cell r="J275"/>
          <cell r="L275">
            <v>68</v>
          </cell>
          <cell r="M275" t="str">
            <v>±</v>
          </cell>
          <cell r="N275">
            <v>5</v>
          </cell>
          <cell r="R275"/>
          <cell r="T275"/>
          <cell r="U275"/>
          <cell r="V275"/>
          <cell r="X275"/>
          <cell r="Z275"/>
          <cell r="AA275"/>
          <cell r="AB275">
            <v>0</v>
          </cell>
          <cell r="AC275">
            <v>0</v>
          </cell>
          <cell r="AD275"/>
          <cell r="AG275"/>
          <cell r="AI275" t="str">
            <v>ระบุในSD</v>
          </cell>
          <cell r="AJ275"/>
          <cell r="AL275">
            <v>0</v>
          </cell>
          <cell r="AM275"/>
          <cell r="AN275">
            <v>0</v>
          </cell>
          <cell r="AO275" t="str">
            <v>WSWTFCL022325650</v>
          </cell>
          <cell r="AQ275">
            <v>14878.050000000001</v>
          </cell>
          <cell r="AR275">
            <v>11438.7</v>
          </cell>
          <cell r="AS275">
            <v>3439.3500000000004</v>
          </cell>
          <cell r="AT275">
            <v>0</v>
          </cell>
          <cell r="AU275">
            <v>0</v>
          </cell>
          <cell r="BZ275" t="str">
            <v>WRWT25650/WRCL25680</v>
          </cell>
          <cell r="CA275">
            <v>0</v>
          </cell>
          <cell r="DL275"/>
          <cell r="DM275" t="str">
            <v>Lead time</v>
          </cell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>
            <v>0</v>
          </cell>
          <cell r="EI275">
            <v>0</v>
          </cell>
        </row>
        <row r="276">
          <cell r="B276">
            <v>0</v>
          </cell>
          <cell r="C276"/>
          <cell r="E276"/>
          <cell r="F276"/>
          <cell r="G276">
            <v>23</v>
          </cell>
          <cell r="H276">
            <v>37</v>
          </cell>
          <cell r="I276" t="str">
            <v>ขาว</v>
          </cell>
          <cell r="J276"/>
          <cell r="L276">
            <v>85</v>
          </cell>
          <cell r="M276" t="str">
            <v>±</v>
          </cell>
          <cell r="N276">
            <v>5</v>
          </cell>
          <cell r="R276"/>
          <cell r="T276"/>
          <cell r="U276"/>
          <cell r="V276"/>
          <cell r="X276"/>
          <cell r="Z276"/>
          <cell r="AA276"/>
          <cell r="AB276">
            <v>0</v>
          </cell>
          <cell r="AC276">
            <v>0</v>
          </cell>
          <cell r="AD276"/>
          <cell r="AG276"/>
          <cell r="AI276" t="str">
            <v>ระบุในSD</v>
          </cell>
          <cell r="AJ276"/>
          <cell r="AL276">
            <v>0</v>
          </cell>
          <cell r="AM276"/>
          <cell r="AN276">
            <v>0</v>
          </cell>
          <cell r="AO276" t="str">
            <v>WSWT2325800</v>
          </cell>
          <cell r="AQ276" t="e">
            <v>#REF!</v>
          </cell>
          <cell r="AR276" t="e">
            <v>#REF!</v>
          </cell>
          <cell r="AS276" t="e">
            <v>#REF!</v>
          </cell>
          <cell r="AT276" t="e">
            <v>#REF!</v>
          </cell>
          <cell r="AU276" t="e">
            <v>#REF!</v>
          </cell>
          <cell r="BZ276" t="str">
            <v>WRWT25800/WRWT28750</v>
          </cell>
          <cell r="CA276">
            <v>0</v>
          </cell>
          <cell r="DL276"/>
          <cell r="DM276" t="str">
            <v>Lead time</v>
          </cell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>
            <v>0</v>
          </cell>
          <cell r="EI276">
            <v>0</v>
          </cell>
        </row>
        <row r="277">
          <cell r="B277">
            <v>0</v>
          </cell>
          <cell r="C277"/>
          <cell r="E277"/>
          <cell r="F277"/>
          <cell r="G277">
            <v>23</v>
          </cell>
          <cell r="H277">
            <v>37</v>
          </cell>
          <cell r="I277"/>
          <cell r="J277"/>
          <cell r="L277">
            <v>85</v>
          </cell>
          <cell r="M277" t="str">
            <v>±</v>
          </cell>
          <cell r="N277">
            <v>5</v>
          </cell>
          <cell r="R277"/>
          <cell r="T277"/>
          <cell r="U277"/>
          <cell r="V277"/>
          <cell r="X277"/>
          <cell r="Z277"/>
          <cell r="AA277"/>
          <cell r="AB277"/>
          <cell r="AC277">
            <v>0</v>
          </cell>
          <cell r="AD277"/>
          <cell r="AG277"/>
          <cell r="AI277" t="str">
            <v>ระบุในSD</v>
          </cell>
          <cell r="AJ277"/>
          <cell r="AL277">
            <v>0</v>
          </cell>
          <cell r="AM277"/>
          <cell r="AN277">
            <v>0</v>
          </cell>
          <cell r="AO277" t="str">
            <v>WSWT2321750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BZ277" t="str">
            <v>WRWT230750/WRWT21750</v>
          </cell>
          <cell r="CA277">
            <v>0</v>
          </cell>
          <cell r="DL277"/>
          <cell r="DM277" t="str">
            <v>Lead time</v>
          </cell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>
            <v>0</v>
          </cell>
          <cell r="EI277">
            <v>0</v>
          </cell>
        </row>
        <row r="278">
          <cell r="B278">
            <v>0</v>
          </cell>
          <cell r="C278"/>
          <cell r="E278"/>
          <cell r="F278"/>
          <cell r="G278">
            <v>23</v>
          </cell>
          <cell r="H278">
            <v>34</v>
          </cell>
          <cell r="I278"/>
          <cell r="J278"/>
          <cell r="L278">
            <v>90</v>
          </cell>
          <cell r="M278" t="str">
            <v>±</v>
          </cell>
          <cell r="N278">
            <v>5</v>
          </cell>
          <cell r="R278"/>
          <cell r="T278"/>
          <cell r="U278"/>
          <cell r="V278"/>
          <cell r="X278"/>
          <cell r="Z278"/>
          <cell r="AA278"/>
          <cell r="AB278"/>
          <cell r="AC278">
            <v>0</v>
          </cell>
          <cell r="AD278"/>
          <cell r="AG278"/>
          <cell r="AI278" t="str">
            <v>ระบุในSD</v>
          </cell>
          <cell r="AJ278"/>
          <cell r="AL278">
            <v>0</v>
          </cell>
          <cell r="AM278"/>
          <cell r="AN278">
            <v>0</v>
          </cell>
          <cell r="AO278" t="str">
            <v>WSWTSCL0223211125</v>
          </cell>
          <cell r="AQ278" t="e">
            <v>#REF!</v>
          </cell>
          <cell r="AR278" t="e">
            <v>#REF!</v>
          </cell>
          <cell r="AS278" t="e">
            <v>#REF!</v>
          </cell>
          <cell r="AT278" t="e">
            <v>#REF!</v>
          </cell>
          <cell r="AU278" t="e">
            <v>#REF!</v>
          </cell>
          <cell r="BZ278" t="str">
            <v>WRWT230800/WRWT25650</v>
          </cell>
          <cell r="CA278">
            <v>0</v>
          </cell>
          <cell r="DL278"/>
          <cell r="DM278" t="str">
            <v>Lead time</v>
          </cell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>
            <v>0</v>
          </cell>
        </row>
        <row r="279">
          <cell r="B279">
            <v>0</v>
          </cell>
          <cell r="C279"/>
          <cell r="E279"/>
          <cell r="F279"/>
          <cell r="G279">
            <v>23</v>
          </cell>
          <cell r="H279">
            <v>37</v>
          </cell>
          <cell r="I279" t="str">
            <v>ขาว</v>
          </cell>
          <cell r="J279"/>
          <cell r="L279">
            <v>90</v>
          </cell>
          <cell r="M279" t="str">
            <v>±</v>
          </cell>
          <cell r="N279">
            <v>5</v>
          </cell>
          <cell r="R279"/>
          <cell r="T279"/>
          <cell r="U279"/>
          <cell r="V279"/>
          <cell r="X279"/>
          <cell r="Z279"/>
          <cell r="AA279"/>
          <cell r="AB279">
            <v>0</v>
          </cell>
          <cell r="AC279">
            <v>0</v>
          </cell>
          <cell r="AD279"/>
          <cell r="AG279"/>
          <cell r="AI279" t="str">
            <v>ระบุในSD</v>
          </cell>
          <cell r="AJ279"/>
          <cell r="AL279">
            <v>0</v>
          </cell>
          <cell r="AM279"/>
          <cell r="AN279">
            <v>0</v>
          </cell>
          <cell r="AO279" t="str">
            <v>WSWT2325800SM</v>
          </cell>
          <cell r="AQ279" t="e">
            <v>#REF!</v>
          </cell>
          <cell r="AR279" t="e">
            <v>#REF!</v>
          </cell>
          <cell r="AS279" t="e">
            <v>#REF!</v>
          </cell>
          <cell r="AT279" t="e">
            <v>#REF!</v>
          </cell>
          <cell r="AU279" t="e">
            <v>#REF!</v>
          </cell>
          <cell r="BZ279" t="str">
            <v>WRWT21800/WRWT21800</v>
          </cell>
          <cell r="CA279">
            <v>0</v>
          </cell>
          <cell r="DL279"/>
          <cell r="DM279" t="str">
            <v>Lead time</v>
          </cell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>
            <v>0</v>
          </cell>
        </row>
        <row r="280">
          <cell r="B280">
            <v>0</v>
          </cell>
          <cell r="C280"/>
          <cell r="E280"/>
          <cell r="F280"/>
          <cell r="G280">
            <v>23</v>
          </cell>
          <cell r="H280">
            <v>37</v>
          </cell>
          <cell r="I280"/>
          <cell r="J280"/>
          <cell r="L280">
            <v>120</v>
          </cell>
          <cell r="M280" t="str">
            <v>+</v>
          </cell>
          <cell r="N280">
            <v>5</v>
          </cell>
          <cell r="R280"/>
          <cell r="T280"/>
          <cell r="U280"/>
          <cell r="V280"/>
          <cell r="X280"/>
          <cell r="Z280"/>
          <cell r="AA280"/>
          <cell r="AB280"/>
          <cell r="AC280">
            <v>0</v>
          </cell>
          <cell r="AD280"/>
          <cell r="AG280"/>
          <cell r="AI280" t="str">
            <v>ระบุในSD</v>
          </cell>
          <cell r="AJ280"/>
          <cell r="AL280">
            <v>0</v>
          </cell>
          <cell r="AM280"/>
          <cell r="AN280">
            <v>0</v>
          </cell>
          <cell r="AO280" t="str">
            <v>WSWT23211125120SMFX</v>
          </cell>
          <cell r="AQ280" t="e">
            <v>#REF!</v>
          </cell>
          <cell r="AR280" t="e">
            <v>#REF!</v>
          </cell>
          <cell r="AS280" t="e">
            <v>#REF!</v>
          </cell>
          <cell r="AT280" t="e">
            <v>#REF!</v>
          </cell>
          <cell r="AU280" t="e">
            <v>#REF!</v>
          </cell>
          <cell r="BZ280" t="str">
            <v>WROP2301125/WRBR21940</v>
          </cell>
          <cell r="CA280">
            <v>0</v>
          </cell>
          <cell r="DL280"/>
          <cell r="DM280" t="str">
            <v>Lead time</v>
          </cell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>
            <v>0</v>
          </cell>
        </row>
        <row r="281">
          <cell r="B281" t="str">
            <v>ใบรับคำสั่งซื้อ</v>
          </cell>
          <cell r="C281"/>
          <cell r="E281" t="str">
            <v>บจก.สหเรือง</v>
          </cell>
          <cell r="F281" t="str">
            <v>แถบฟ้า ภาษาอังกฤษ S-44(เย็บวนปาก)</v>
          </cell>
          <cell r="G281">
            <v>23</v>
          </cell>
          <cell r="H281">
            <v>37</v>
          </cell>
          <cell r="I281" t="str">
            <v>ขาว</v>
          </cell>
          <cell r="J281"/>
          <cell r="L281">
            <v>130</v>
          </cell>
          <cell r="M281" t="str">
            <v>+</v>
          </cell>
          <cell r="N281">
            <v>3</v>
          </cell>
          <cell r="R281" t="str">
            <v>ไม่</v>
          </cell>
          <cell r="T281">
            <v>24</v>
          </cell>
          <cell r="U281">
            <v>40</v>
          </cell>
          <cell r="V281">
            <v>60</v>
          </cell>
          <cell r="X281">
            <v>46011</v>
          </cell>
          <cell r="Z281" t="str">
            <v>500กระสอบแบน</v>
          </cell>
          <cell r="AA281">
            <v>80000</v>
          </cell>
          <cell r="AB281">
            <v>2842.089799679999</v>
          </cell>
          <cell r="AC281">
            <v>0</v>
          </cell>
          <cell r="AD281">
            <v>2842.089799679999</v>
          </cell>
          <cell r="AG281"/>
          <cell r="AI281"/>
          <cell r="AJ281">
            <v>0</v>
          </cell>
          <cell r="AL281">
            <v>80000</v>
          </cell>
          <cell r="AM281"/>
          <cell r="AN281">
            <v>84000</v>
          </cell>
          <cell r="AO281" t="str">
            <v>WSWT23211125130</v>
          </cell>
          <cell r="AQ281">
            <v>86055.200000000012</v>
          </cell>
          <cell r="AR281">
            <v>0</v>
          </cell>
          <cell r="AS281">
            <v>86055.200000000012</v>
          </cell>
          <cell r="AT281">
            <v>0</v>
          </cell>
          <cell r="AU281">
            <v>0</v>
          </cell>
          <cell r="BZ281" t="str">
            <v>WRWT211125/WRWT251080</v>
          </cell>
          <cell r="CA281">
            <v>11514.400898000002</v>
          </cell>
          <cell r="DL281" t="str">
            <v>P5.2</v>
          </cell>
          <cell r="DM281">
            <v>4</v>
          </cell>
          <cell r="DN281">
            <v>46011</v>
          </cell>
          <cell r="DP281">
            <v>45996</v>
          </cell>
          <cell r="DQ281"/>
          <cell r="DR281">
            <v>46000</v>
          </cell>
          <cell r="DS281">
            <v>46007</v>
          </cell>
          <cell r="DT281">
            <v>46008</v>
          </cell>
          <cell r="DU281">
            <v>46008</v>
          </cell>
          <cell r="DW281">
            <v>46009</v>
          </cell>
          <cell r="DX281">
            <v>46010</v>
          </cell>
          <cell r="DY281"/>
          <cell r="DZ281"/>
          <cell r="EA281"/>
          <cell r="EB281"/>
          <cell r="EC281" t="str">
            <v>งานพิมพ์</v>
          </cell>
          <cell r="ED281" t="str">
            <v>รอART</v>
          </cell>
          <cell r="EG281"/>
          <cell r="EH281"/>
          <cell r="EI281"/>
        </row>
        <row r="282">
          <cell r="B282">
            <v>0</v>
          </cell>
          <cell r="C282"/>
          <cell r="E282"/>
          <cell r="F282" t="str">
            <v xml:space="preserve">  </v>
          </cell>
          <cell r="G282">
            <v>23</v>
          </cell>
          <cell r="H282">
            <v>37</v>
          </cell>
          <cell r="I282" t="str">
            <v>ขาว</v>
          </cell>
          <cell r="J282"/>
          <cell r="L282">
            <v>130</v>
          </cell>
          <cell r="M282" t="str">
            <v>+</v>
          </cell>
          <cell r="N282">
            <v>3</v>
          </cell>
          <cell r="R282"/>
          <cell r="T282"/>
          <cell r="U282"/>
          <cell r="V282"/>
          <cell r="X282"/>
          <cell r="Z282"/>
          <cell r="AA282"/>
          <cell r="AB282">
            <v>0</v>
          </cell>
          <cell r="AC282">
            <v>0</v>
          </cell>
          <cell r="AD282"/>
          <cell r="AG282"/>
          <cell r="AI282" t="str">
            <v>ระบุในSD</v>
          </cell>
          <cell r="AJ282"/>
          <cell r="AL282">
            <v>0</v>
          </cell>
          <cell r="AM282"/>
          <cell r="AN282">
            <v>0</v>
          </cell>
          <cell r="AO282" t="str">
            <v>WSWT23211125130</v>
          </cell>
          <cell r="AQ282">
            <v>86055.200000000012</v>
          </cell>
          <cell r="AR282">
            <v>0</v>
          </cell>
          <cell r="AS282">
            <v>86055.200000000012</v>
          </cell>
          <cell r="AT282">
            <v>0</v>
          </cell>
          <cell r="AU282">
            <v>0</v>
          </cell>
          <cell r="BZ282" t="str">
            <v>WRWT211125/WRWT251080</v>
          </cell>
          <cell r="CA282">
            <v>0</v>
          </cell>
          <cell r="DL282"/>
          <cell r="DM282" t="str">
            <v>Lead time</v>
          </cell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>
            <v>0</v>
          </cell>
        </row>
        <row r="283">
          <cell r="B283">
            <v>0</v>
          </cell>
          <cell r="C283"/>
          <cell r="E283"/>
          <cell r="F283"/>
          <cell r="G283">
            <v>23</v>
          </cell>
          <cell r="H283">
            <v>37</v>
          </cell>
          <cell r="I283"/>
          <cell r="J283"/>
          <cell r="L283">
            <v>120</v>
          </cell>
          <cell r="M283" t="str">
            <v>±</v>
          </cell>
          <cell r="N283">
            <v>3</v>
          </cell>
          <cell r="R283"/>
          <cell r="T283"/>
          <cell r="U283"/>
          <cell r="V283"/>
          <cell r="X283"/>
          <cell r="Z283"/>
          <cell r="AA283"/>
          <cell r="AB283">
            <v>0</v>
          </cell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WSWT2321112512051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BZ283" t="str">
            <v>WRWT211125/WRWT21900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>
            <v>0</v>
          </cell>
        </row>
        <row r="284">
          <cell r="B284" t="str">
            <v>MK67-001490</v>
          </cell>
          <cell r="C284">
            <v>45601</v>
          </cell>
          <cell r="E284" t="str">
            <v>บจก.น้ำตาลทิพย์สุโขทัย</v>
          </cell>
          <cell r="F284" t="str">
            <v>Green for white sugar</v>
          </cell>
          <cell r="G284">
            <v>23</v>
          </cell>
          <cell r="H284">
            <v>37</v>
          </cell>
          <cell r="I284" t="str">
            <v>ขาว</v>
          </cell>
          <cell r="J284"/>
          <cell r="L284">
            <v>130</v>
          </cell>
          <cell r="M284" t="str">
            <v>±</v>
          </cell>
          <cell r="N284">
            <v>5</v>
          </cell>
          <cell r="R284" t="str">
            <v>บิด</v>
          </cell>
          <cell r="T284">
            <v>24</v>
          </cell>
          <cell r="U284">
            <v>40</v>
          </cell>
          <cell r="V284">
            <v>55</v>
          </cell>
          <cell r="X284">
            <v>45975</v>
          </cell>
          <cell r="Z284" t="str">
            <v>400แบน</v>
          </cell>
          <cell r="AA284">
            <v>50100</v>
          </cell>
          <cell r="AB284">
            <v>1582.6887571967998</v>
          </cell>
          <cell r="AC284">
            <v>0</v>
          </cell>
          <cell r="AD284">
            <v>1582.6887571967998</v>
          </cell>
          <cell r="AG284" t="str">
            <v>เย็น13/11</v>
          </cell>
          <cell r="AI284"/>
          <cell r="AJ284">
            <v>1500</v>
          </cell>
          <cell r="AL284">
            <v>48600</v>
          </cell>
          <cell r="AM284">
            <v>11270</v>
          </cell>
          <cell r="AN284">
            <v>40771.5</v>
          </cell>
          <cell r="AO284" t="str">
            <v>WSWT2321112512551</v>
          </cell>
          <cell r="AQ284">
            <v>43857.494834999998</v>
          </cell>
          <cell r="AR284">
            <v>9269</v>
          </cell>
          <cell r="AS284">
            <v>34588.494834999998</v>
          </cell>
          <cell r="AT284">
            <v>0</v>
          </cell>
          <cell r="AU284">
            <v>0</v>
          </cell>
          <cell r="BZ284" t="str">
            <v>WRWT211125/WRWT251030</v>
          </cell>
          <cell r="CA284">
            <v>4430.9110912615142</v>
          </cell>
          <cell r="DL284" t="str">
            <v>P9</v>
          </cell>
          <cell r="DM284">
            <v>3</v>
          </cell>
          <cell r="DN284">
            <v>45975</v>
          </cell>
          <cell r="DP284">
            <v>45970</v>
          </cell>
          <cell r="DQ284"/>
          <cell r="DR284">
            <v>45965</v>
          </cell>
          <cell r="DS284">
            <v>45972</v>
          </cell>
          <cell r="DT284">
            <v>45973</v>
          </cell>
          <cell r="DU284">
            <v>45973</v>
          </cell>
          <cell r="DW284">
            <v>45974</v>
          </cell>
          <cell r="DX284"/>
          <cell r="DY284"/>
          <cell r="DZ284"/>
          <cell r="EA284"/>
          <cell r="EB284"/>
          <cell r="EC284" t="str">
            <v>งานพิมพ์</v>
          </cell>
          <cell r="ED284" t="str">
            <v xml:space="preserve"> /</v>
          </cell>
          <cell r="EG284"/>
          <cell r="EH284"/>
          <cell r="EI284"/>
        </row>
        <row r="285">
          <cell r="B285" t="str">
            <v>MK67-001490</v>
          </cell>
          <cell r="C285">
            <v>45601</v>
          </cell>
          <cell r="E285" t="str">
            <v>บจก.น้ำตาลทิพย์สุโขทัย</v>
          </cell>
          <cell r="F285" t="str">
            <v>Green for white sugar</v>
          </cell>
          <cell r="G285">
            <v>23</v>
          </cell>
          <cell r="H285">
            <v>37</v>
          </cell>
          <cell r="I285" t="str">
            <v>ขาว</v>
          </cell>
          <cell r="J285"/>
          <cell r="L285">
            <v>130</v>
          </cell>
          <cell r="M285" t="str">
            <v>±</v>
          </cell>
          <cell r="N285">
            <v>5</v>
          </cell>
          <cell r="R285" t="str">
            <v>บิด</v>
          </cell>
          <cell r="T285">
            <v>24</v>
          </cell>
          <cell r="U285">
            <v>40</v>
          </cell>
          <cell r="V285">
            <v>55</v>
          </cell>
          <cell r="X285">
            <v>45982</v>
          </cell>
          <cell r="Z285" t="str">
            <v>400แบน</v>
          </cell>
          <cell r="AA285">
            <v>50100</v>
          </cell>
          <cell r="AB285">
            <v>1631.5371756288</v>
          </cell>
          <cell r="AC285">
            <v>0</v>
          </cell>
          <cell r="AD285">
            <v>1631.5371756288</v>
          </cell>
          <cell r="AG285" t="str">
            <v>เย็น20/11</v>
          </cell>
          <cell r="AI285"/>
          <cell r="AJ285">
            <v>0</v>
          </cell>
          <cell r="AL285">
            <v>50100</v>
          </cell>
          <cell r="AM285"/>
          <cell r="AN285">
            <v>52605</v>
          </cell>
          <cell r="AO285" t="str">
            <v>WSWT2321112512551</v>
          </cell>
          <cell r="AQ285">
            <v>53892.069000000003</v>
          </cell>
          <cell r="AR285">
            <v>0</v>
          </cell>
          <cell r="AS285">
            <v>53892.069000000003</v>
          </cell>
          <cell r="AT285">
            <v>0</v>
          </cell>
          <cell r="AU285">
            <v>0</v>
          </cell>
          <cell r="BZ285" t="str">
            <v>WRWT211125/WRWT251030</v>
          </cell>
          <cell r="CA285">
            <v>6903.7686491491677</v>
          </cell>
          <cell r="DL285" t="str">
            <v>P9</v>
          </cell>
          <cell r="DM285">
            <v>3</v>
          </cell>
          <cell r="DN285">
            <v>45982</v>
          </cell>
          <cell r="DP285">
            <v>45977</v>
          </cell>
          <cell r="DQ285"/>
          <cell r="DR285">
            <v>45972</v>
          </cell>
          <cell r="DS285">
            <v>45979</v>
          </cell>
          <cell r="DT285">
            <v>45980</v>
          </cell>
          <cell r="DU285">
            <v>45980</v>
          </cell>
          <cell r="DW285">
            <v>45981</v>
          </cell>
          <cell r="DX285"/>
          <cell r="DY285"/>
          <cell r="DZ285"/>
          <cell r="EA285"/>
          <cell r="EB285"/>
          <cell r="EC285" t="str">
            <v>งานพิมพ์</v>
          </cell>
          <cell r="ED285" t="str">
            <v xml:space="preserve"> /</v>
          </cell>
          <cell r="EG285"/>
          <cell r="EH285"/>
          <cell r="EI285"/>
        </row>
        <row r="286">
          <cell r="B286" t="str">
            <v>MK67-001490</v>
          </cell>
          <cell r="C286">
            <v>45601</v>
          </cell>
          <cell r="E286" t="str">
            <v>บจก.น้ำตาลทิพย์สุโขทัย</v>
          </cell>
          <cell r="F286" t="str">
            <v>Green for white sugar</v>
          </cell>
          <cell r="G286">
            <v>23</v>
          </cell>
          <cell r="H286">
            <v>37</v>
          </cell>
          <cell r="I286" t="str">
            <v>ขาว</v>
          </cell>
          <cell r="J286"/>
          <cell r="L286">
            <v>130</v>
          </cell>
          <cell r="M286" t="str">
            <v>±</v>
          </cell>
          <cell r="N286">
            <v>5</v>
          </cell>
          <cell r="R286" t="str">
            <v>บิด</v>
          </cell>
          <cell r="T286">
            <v>24</v>
          </cell>
          <cell r="U286">
            <v>40</v>
          </cell>
          <cell r="V286">
            <v>55</v>
          </cell>
          <cell r="X286">
            <v>45989</v>
          </cell>
          <cell r="Z286" t="str">
            <v>400แบน</v>
          </cell>
          <cell r="AA286">
            <v>50100</v>
          </cell>
          <cell r="AB286">
            <v>1631.5371756288</v>
          </cell>
          <cell r="AC286">
            <v>0</v>
          </cell>
          <cell r="AD286">
            <v>1631.5371756288</v>
          </cell>
          <cell r="AG286" t="str">
            <v>เย็น27/11</v>
          </cell>
          <cell r="AI286"/>
          <cell r="AJ286">
            <v>0</v>
          </cell>
          <cell r="AL286">
            <v>50100</v>
          </cell>
          <cell r="AM286"/>
          <cell r="AN286">
            <v>52605</v>
          </cell>
          <cell r="AO286" t="str">
            <v>WSWT2321112512551</v>
          </cell>
          <cell r="AQ286">
            <v>53892.069000000003</v>
          </cell>
          <cell r="AR286">
            <v>0</v>
          </cell>
          <cell r="AS286">
            <v>53892.069000000003</v>
          </cell>
          <cell r="AT286">
            <v>0</v>
          </cell>
          <cell r="AU286">
            <v>0</v>
          </cell>
          <cell r="BZ286" t="str">
            <v>WRWT211125/WRWT251030</v>
          </cell>
          <cell r="CA286">
            <v>6903.7686491491677</v>
          </cell>
          <cell r="DL286" t="str">
            <v>P9</v>
          </cell>
          <cell r="DM286">
            <v>3</v>
          </cell>
          <cell r="DN286">
            <v>45989</v>
          </cell>
          <cell r="DP286">
            <v>45984</v>
          </cell>
          <cell r="DQ286"/>
          <cell r="DR286">
            <v>45979</v>
          </cell>
          <cell r="DS286">
            <v>45986</v>
          </cell>
          <cell r="DT286">
            <v>45987</v>
          </cell>
          <cell r="DU286">
            <v>45987</v>
          </cell>
          <cell r="DW286">
            <v>45988</v>
          </cell>
          <cell r="DX286"/>
          <cell r="DY286"/>
          <cell r="DZ286"/>
          <cell r="EA286"/>
          <cell r="EB286"/>
          <cell r="EC286" t="str">
            <v>งานพิมพ์</v>
          </cell>
          <cell r="ED286" t="str">
            <v xml:space="preserve"> /</v>
          </cell>
          <cell r="EG286"/>
          <cell r="EH286"/>
          <cell r="EI286"/>
        </row>
        <row r="287">
          <cell r="B287" t="str">
            <v>MK67-001490</v>
          </cell>
          <cell r="C287">
            <v>45601</v>
          </cell>
          <cell r="E287" t="str">
            <v>บจก.น้ำตาลทิพย์สุโขทัย</v>
          </cell>
          <cell r="F287" t="str">
            <v>Green for white sugar</v>
          </cell>
          <cell r="G287">
            <v>23</v>
          </cell>
          <cell r="H287">
            <v>37</v>
          </cell>
          <cell r="I287" t="str">
            <v>ขาว</v>
          </cell>
          <cell r="J287"/>
          <cell r="L287">
            <v>130</v>
          </cell>
          <cell r="M287" t="str">
            <v>±</v>
          </cell>
          <cell r="N287">
            <v>5</v>
          </cell>
          <cell r="R287" t="str">
            <v>บิด</v>
          </cell>
          <cell r="T287">
            <v>24</v>
          </cell>
          <cell r="U287">
            <v>40</v>
          </cell>
          <cell r="V287">
            <v>55</v>
          </cell>
          <cell r="X287">
            <v>46011</v>
          </cell>
          <cell r="Z287" t="str">
            <v>400แบน</v>
          </cell>
          <cell r="AA287">
            <v>54000</v>
          </cell>
          <cell r="AB287">
            <v>1758.5430635519999</v>
          </cell>
          <cell r="AC287">
            <v>0</v>
          </cell>
          <cell r="AD287">
            <v>1758.5430635519999</v>
          </cell>
          <cell r="AG287"/>
          <cell r="AI287"/>
          <cell r="AJ287">
            <v>0</v>
          </cell>
          <cell r="AL287">
            <v>54000</v>
          </cell>
          <cell r="AM287"/>
          <cell r="AN287">
            <v>56700</v>
          </cell>
          <cell r="AO287" t="str">
            <v>WSWT2321112512551</v>
          </cell>
          <cell r="AQ287">
            <v>58087.26</v>
          </cell>
          <cell r="AR287">
            <v>0</v>
          </cell>
          <cell r="AS287">
            <v>58087.26</v>
          </cell>
          <cell r="AT287">
            <v>0</v>
          </cell>
          <cell r="AU287">
            <v>0</v>
          </cell>
          <cell r="BZ287" t="str">
            <v>WRWT211125/WRWT251030</v>
          </cell>
          <cell r="CA287">
            <v>7441.1877655499993</v>
          </cell>
          <cell r="DL287" t="str">
            <v>P9</v>
          </cell>
          <cell r="DM287">
            <v>3</v>
          </cell>
          <cell r="DN287">
            <v>46011</v>
          </cell>
          <cell r="DP287">
            <v>46006</v>
          </cell>
          <cell r="DQ287"/>
          <cell r="DR287">
            <v>46001</v>
          </cell>
          <cell r="DS287">
            <v>46008</v>
          </cell>
          <cell r="DT287">
            <v>46009</v>
          </cell>
          <cell r="DU287">
            <v>46009</v>
          </cell>
          <cell r="DW287">
            <v>46010</v>
          </cell>
          <cell r="DX287"/>
          <cell r="DY287"/>
          <cell r="DZ287"/>
          <cell r="EA287"/>
          <cell r="EB287"/>
          <cell r="EC287" t="str">
            <v>งานพิมพ์</v>
          </cell>
          <cell r="ED287" t="str">
            <v xml:space="preserve"> /</v>
          </cell>
          <cell r="EG287"/>
          <cell r="EH287"/>
          <cell r="EI287"/>
        </row>
        <row r="288">
          <cell r="B288" t="str">
            <v>MK67-001490</v>
          </cell>
          <cell r="C288">
            <v>45601</v>
          </cell>
          <cell r="E288" t="str">
            <v>บจก.น้ำตาลทิพย์สุโขทัย</v>
          </cell>
          <cell r="F288" t="str">
            <v>Green for white sugar</v>
          </cell>
          <cell r="G288">
            <v>23</v>
          </cell>
          <cell r="H288">
            <v>37</v>
          </cell>
          <cell r="I288" t="str">
            <v>ขาว</v>
          </cell>
          <cell r="J288"/>
          <cell r="L288">
            <v>130</v>
          </cell>
          <cell r="M288" t="str">
            <v>±</v>
          </cell>
          <cell r="N288">
            <v>5</v>
          </cell>
          <cell r="R288" t="str">
            <v>บิด</v>
          </cell>
          <cell r="T288">
            <v>24</v>
          </cell>
          <cell r="U288">
            <v>40</v>
          </cell>
          <cell r="V288">
            <v>55</v>
          </cell>
          <cell r="X288" t="str">
            <v>รอแจ้ง</v>
          </cell>
          <cell r="Z288" t="str">
            <v>300แบน</v>
          </cell>
          <cell r="AA288">
            <v>221878</v>
          </cell>
          <cell r="AB288">
            <v>7225.5929232368635</v>
          </cell>
          <cell r="AC288">
            <v>0</v>
          </cell>
          <cell r="AD288">
            <v>7225.5929232368635</v>
          </cell>
          <cell r="AG288"/>
          <cell r="AI288"/>
          <cell r="AJ288">
            <v>0</v>
          </cell>
          <cell r="AL288">
            <v>221878</v>
          </cell>
          <cell r="AM288"/>
          <cell r="AN288">
            <v>232971.90000000002</v>
          </cell>
          <cell r="AO288" t="str">
            <v>WSWT2321112512551</v>
          </cell>
          <cell r="AQ288">
            <v>238671.94582000002</v>
          </cell>
          <cell r="AR288">
            <v>0</v>
          </cell>
          <cell r="AS288">
            <v>238671.94582000002</v>
          </cell>
          <cell r="AT288">
            <v>0</v>
          </cell>
          <cell r="AU288">
            <v>0</v>
          </cell>
          <cell r="BZ288" t="str">
            <v>WRWT211125/WRWT251030</v>
          </cell>
          <cell r="CA288">
            <v>30574.738130457463</v>
          </cell>
          <cell r="DL288" t="str">
            <v>P9</v>
          </cell>
          <cell r="DM288">
            <v>3</v>
          </cell>
          <cell r="DN288" t="str">
            <v>รอแจ้ง</v>
          </cell>
          <cell r="DP288" t="e">
            <v>#VALUE!</v>
          </cell>
          <cell r="DQ288"/>
          <cell r="DR288" t="e">
            <v>#VALUE!</v>
          </cell>
          <cell r="DS288" t="e">
            <v>#VALUE!</v>
          </cell>
          <cell r="DT288" t="e">
            <v>#VALUE!</v>
          </cell>
          <cell r="DU288" t="e">
            <v>#VALUE!</v>
          </cell>
          <cell r="DW288" t="e">
            <v>#VALUE!</v>
          </cell>
          <cell r="DX288"/>
          <cell r="DY288"/>
          <cell r="DZ288"/>
          <cell r="EA288"/>
          <cell r="EB288"/>
          <cell r="EC288" t="str">
            <v>งานพิมพ์</v>
          </cell>
          <cell r="ED288" t="str">
            <v xml:space="preserve"> /</v>
          </cell>
          <cell r="EG288"/>
          <cell r="EH288"/>
          <cell r="EI288"/>
        </row>
        <row r="289">
          <cell r="B289">
            <v>0</v>
          </cell>
          <cell r="C289"/>
          <cell r="E289"/>
          <cell r="F289"/>
          <cell r="G289">
            <v>23</v>
          </cell>
          <cell r="H289">
            <v>37</v>
          </cell>
          <cell r="I289"/>
          <cell r="J289"/>
          <cell r="L289">
            <v>128</v>
          </cell>
          <cell r="M289" t="str">
            <v>±</v>
          </cell>
          <cell r="N289">
            <v>5</v>
          </cell>
          <cell r="R289"/>
          <cell r="T289"/>
          <cell r="U289"/>
          <cell r="V289"/>
          <cell r="X289"/>
          <cell r="Z289"/>
          <cell r="AA289"/>
          <cell r="AB289"/>
          <cell r="AC289">
            <v>0</v>
          </cell>
          <cell r="AD289"/>
          <cell r="AG289"/>
          <cell r="AI289" t="str">
            <v>ระบุในSD</v>
          </cell>
          <cell r="AJ289"/>
          <cell r="AL289">
            <v>0</v>
          </cell>
          <cell r="AM289"/>
          <cell r="AN289">
            <v>0</v>
          </cell>
          <cell r="AO289" t="str">
            <v>WSWT2321112512551</v>
          </cell>
          <cell r="AQ289">
            <v>448400.83865500003</v>
          </cell>
          <cell r="AR289">
            <v>9269</v>
          </cell>
          <cell r="AS289">
            <v>439131.83865500003</v>
          </cell>
          <cell r="AT289">
            <v>0</v>
          </cell>
          <cell r="AU289">
            <v>0</v>
          </cell>
          <cell r="BZ289" t="str">
            <v>WRWT2301125/WRWT251030</v>
          </cell>
          <cell r="CA289">
            <v>0</v>
          </cell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>
            <v>0</v>
          </cell>
          <cell r="EI289">
            <v>0</v>
          </cell>
        </row>
        <row r="290">
          <cell r="B290">
            <v>0</v>
          </cell>
          <cell r="C290"/>
          <cell r="E290"/>
          <cell r="F290"/>
          <cell r="G290">
            <v>24</v>
          </cell>
          <cell r="H290">
            <v>37</v>
          </cell>
          <cell r="I290"/>
          <cell r="J290"/>
          <cell r="L290">
            <v>120</v>
          </cell>
          <cell r="M290" t="str">
            <v>+</v>
          </cell>
          <cell r="N290">
            <v>3</v>
          </cell>
          <cell r="R290"/>
          <cell r="T290"/>
          <cell r="U290"/>
          <cell r="V290"/>
          <cell r="X290"/>
          <cell r="Z290"/>
          <cell r="AA290"/>
          <cell r="AB290"/>
          <cell r="AC290">
            <v>0</v>
          </cell>
          <cell r="AD290"/>
          <cell r="AG290"/>
          <cell r="AI290" t="str">
            <v>ระบุในSD</v>
          </cell>
          <cell r="AJ290"/>
          <cell r="AL290">
            <v>0</v>
          </cell>
          <cell r="AM290"/>
          <cell r="AN290">
            <v>0</v>
          </cell>
          <cell r="AO290" t="str">
            <v>WSWT24211125120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BZ290" t="str">
            <v>WRWT2401125/WRWT25850</v>
          </cell>
          <cell r="CA290">
            <v>0</v>
          </cell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>
            <v>0</v>
          </cell>
          <cell r="EI290">
            <v>0</v>
          </cell>
        </row>
        <row r="291">
          <cell r="B291">
            <v>0</v>
          </cell>
          <cell r="C291"/>
          <cell r="E291"/>
          <cell r="F291" t="str">
            <v xml:space="preserve"> </v>
          </cell>
          <cell r="G291">
            <v>24</v>
          </cell>
          <cell r="H291">
            <v>37</v>
          </cell>
          <cell r="I291"/>
          <cell r="J291"/>
          <cell r="L291">
            <v>125</v>
          </cell>
          <cell r="M291" t="str">
            <v>+</v>
          </cell>
          <cell r="N291">
            <v>3</v>
          </cell>
          <cell r="R291"/>
          <cell r="T291"/>
          <cell r="U291"/>
          <cell r="V291"/>
          <cell r="X291"/>
          <cell r="Z291"/>
          <cell r="AA291"/>
          <cell r="AB291"/>
          <cell r="AC291">
            <v>0</v>
          </cell>
          <cell r="AD291"/>
          <cell r="AG291"/>
          <cell r="AI291" t="str">
            <v>ระบุในSD</v>
          </cell>
          <cell r="AJ291"/>
          <cell r="AL291">
            <v>0</v>
          </cell>
          <cell r="AM291"/>
          <cell r="AN291">
            <v>0</v>
          </cell>
          <cell r="AO291" t="str">
            <v>WSWT2421112512551</v>
          </cell>
          <cell r="AQ291" t="e">
            <v>#REF!</v>
          </cell>
          <cell r="AR291" t="e">
            <v>#REF!</v>
          </cell>
          <cell r="AS291" t="e">
            <v>#REF!</v>
          </cell>
          <cell r="AT291" t="e">
            <v>#REF!</v>
          </cell>
          <cell r="AU291" t="e">
            <v>#REF!</v>
          </cell>
          <cell r="BZ291" t="str">
            <v>WRWT2401125/WRWT25960</v>
          </cell>
          <cell r="CA291">
            <v>0</v>
          </cell>
          <cell r="DL291"/>
          <cell r="DM291" t="str">
            <v>Lead time</v>
          </cell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>
            <v>0</v>
          </cell>
          <cell r="EI291">
            <v>0</v>
          </cell>
        </row>
        <row r="292">
          <cell r="B292">
            <v>0</v>
          </cell>
          <cell r="C292"/>
          <cell r="E292"/>
          <cell r="F292"/>
          <cell r="G292">
            <v>26</v>
          </cell>
          <cell r="H292">
            <v>38</v>
          </cell>
          <cell r="I292" t="str">
            <v>เหลือง</v>
          </cell>
          <cell r="J292"/>
          <cell r="L292">
            <v>105</v>
          </cell>
          <cell r="M292" t="str">
            <v>±</v>
          </cell>
          <cell r="N292">
            <v>5</v>
          </cell>
          <cell r="R292"/>
          <cell r="T292"/>
          <cell r="U292"/>
          <cell r="V292"/>
          <cell r="X292"/>
          <cell r="Z292"/>
          <cell r="AA292"/>
          <cell r="AB292">
            <v>0</v>
          </cell>
          <cell r="AC292">
            <v>0</v>
          </cell>
          <cell r="AD292"/>
          <cell r="AG292"/>
          <cell r="AI292" t="str">
            <v>ระบุในSD</v>
          </cell>
          <cell r="AJ292"/>
          <cell r="AL292">
            <v>0</v>
          </cell>
          <cell r="AM292"/>
          <cell r="AN292">
            <v>0</v>
          </cell>
          <cell r="AO292" t="str">
            <v>WSYL2625850</v>
          </cell>
          <cell r="AQ292" t="e">
            <v>#REF!</v>
          </cell>
          <cell r="AR292" t="e">
            <v>#REF!</v>
          </cell>
          <cell r="AS292" t="e">
            <v>#REF!</v>
          </cell>
          <cell r="AT292" t="e">
            <v>#REF!</v>
          </cell>
          <cell r="AU292" t="e">
            <v>#REF!</v>
          </cell>
          <cell r="BZ292" t="str">
            <v>WRYL25850/WRYL25850</v>
          </cell>
          <cell r="CA292">
            <v>0</v>
          </cell>
          <cell r="DL292"/>
          <cell r="DM292" t="str">
            <v>Lead time</v>
          </cell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>
            <v>0</v>
          </cell>
        </row>
        <row r="293">
          <cell r="B293">
            <v>0</v>
          </cell>
          <cell r="C293"/>
          <cell r="E293"/>
          <cell r="F293"/>
          <cell r="G293">
            <v>26</v>
          </cell>
          <cell r="H293">
            <v>43</v>
          </cell>
          <cell r="I293" t="str">
            <v>ขาว</v>
          </cell>
          <cell r="J293"/>
          <cell r="L293">
            <v>102</v>
          </cell>
          <cell r="M293" t="str">
            <v>±</v>
          </cell>
          <cell r="N293">
            <v>5</v>
          </cell>
          <cell r="R293"/>
          <cell r="T293"/>
          <cell r="U293"/>
          <cell r="V293"/>
          <cell r="X293"/>
          <cell r="Z293"/>
          <cell r="AA293"/>
          <cell r="AB293">
            <v>0</v>
          </cell>
          <cell r="AC293">
            <v>0</v>
          </cell>
          <cell r="AD293"/>
          <cell r="AG293"/>
          <cell r="AI293" t="str">
            <v>ระบุในSD</v>
          </cell>
          <cell r="AJ293"/>
          <cell r="AL293">
            <v>0</v>
          </cell>
          <cell r="AM293"/>
          <cell r="AN293">
            <v>0</v>
          </cell>
          <cell r="AO293" t="str">
            <v>WSWT2625650</v>
          </cell>
          <cell r="AQ293" t="e">
            <v>#REF!</v>
          </cell>
          <cell r="AR293" t="e">
            <v>#REF!</v>
          </cell>
          <cell r="AS293" t="e">
            <v>#REF!</v>
          </cell>
          <cell r="AT293" t="e">
            <v>#REF!</v>
          </cell>
          <cell r="AU293" t="e">
            <v>#REF!</v>
          </cell>
          <cell r="BZ293" t="str">
            <v>WRWT25650/WRWT25650</v>
          </cell>
          <cell r="CA293">
            <v>0</v>
          </cell>
          <cell r="DL293"/>
          <cell r="DM293" t="str">
            <v>Lead time</v>
          </cell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>
            <v>0</v>
          </cell>
        </row>
        <row r="294">
          <cell r="B294" t="str">
            <v>ใบรับคำสั่งซื้อ</v>
          </cell>
          <cell r="C294">
            <v>45964</v>
          </cell>
          <cell r="E294" t="str">
            <v>คุณธนนท์ อุทัยไพศาลวงศ์</v>
          </cell>
          <cell r="F294" t="str">
            <v>ไม่พิมพ์</v>
          </cell>
          <cell r="G294">
            <v>26</v>
          </cell>
          <cell r="H294">
            <v>42</v>
          </cell>
          <cell r="I294" t="str">
            <v>ขาว</v>
          </cell>
          <cell r="J294"/>
          <cell r="L294">
            <v>100</v>
          </cell>
          <cell r="M294" t="str">
            <v>±</v>
          </cell>
          <cell r="N294">
            <v>5</v>
          </cell>
          <cell r="R294" t="str">
            <v>ไม่</v>
          </cell>
          <cell r="T294" t="str">
            <v>ไม่สวมถุงใน</v>
          </cell>
          <cell r="U294"/>
          <cell r="V294"/>
          <cell r="X294">
            <v>45968</v>
          </cell>
          <cell r="Z294" t="str">
            <v>มัด100</v>
          </cell>
          <cell r="AA294">
            <v>600</v>
          </cell>
          <cell r="AB294">
            <v>0</v>
          </cell>
          <cell r="AC294">
            <v>0</v>
          </cell>
          <cell r="AD294">
            <v>0</v>
          </cell>
          <cell r="AG294"/>
          <cell r="AI294"/>
          <cell r="AJ294">
            <v>600</v>
          </cell>
          <cell r="AL294">
            <v>0</v>
          </cell>
          <cell r="AM294"/>
          <cell r="AN294">
            <v>0</v>
          </cell>
          <cell r="AO294" t="str">
            <v>WSWT262575051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BZ294" t="str">
            <v>WRWT25800/WRWT25650</v>
          </cell>
          <cell r="CA294">
            <v>0</v>
          </cell>
          <cell r="DL294" t="str">
            <v>P3</v>
          </cell>
          <cell r="DM294">
            <v>1</v>
          </cell>
          <cell r="DN294">
            <v>45968</v>
          </cell>
          <cell r="DP294">
            <v>45963</v>
          </cell>
          <cell r="DQ294"/>
          <cell r="DR294"/>
          <cell r="DS294"/>
          <cell r="DT294"/>
          <cell r="DU294">
            <v>45967</v>
          </cell>
          <cell r="DW294"/>
          <cell r="DX294"/>
          <cell r="DY294"/>
          <cell r="DZ294"/>
          <cell r="EA294"/>
          <cell r="EB294"/>
          <cell r="EC294" t="str">
            <v>ตัด</v>
          </cell>
          <cell r="ED294"/>
          <cell r="EG294"/>
          <cell r="EH294"/>
          <cell r="EI294"/>
        </row>
        <row r="295">
          <cell r="B295" t="str">
            <v>MK68-001288</v>
          </cell>
          <cell r="C295">
            <v>45958</v>
          </cell>
          <cell r="E295" t="str">
            <v>คุณธนนท์ อุทัยไพศาลวงศ์</v>
          </cell>
          <cell r="F295" t="str">
            <v>ไม่พิมพ์</v>
          </cell>
          <cell r="G295">
            <v>26</v>
          </cell>
          <cell r="H295">
            <v>39</v>
          </cell>
          <cell r="I295" t="str">
            <v>ขาว</v>
          </cell>
          <cell r="J295"/>
          <cell r="L295">
            <v>93</v>
          </cell>
          <cell r="M295" t="str">
            <v>±</v>
          </cell>
          <cell r="N295">
            <v>5</v>
          </cell>
          <cell r="R295" t="str">
            <v>ไม่</v>
          </cell>
          <cell r="T295" t="str">
            <v>ไม่สวมถุงใน</v>
          </cell>
          <cell r="U295"/>
          <cell r="V295"/>
          <cell r="X295">
            <v>45969</v>
          </cell>
          <cell r="Z295" t="str">
            <v>มัด100</v>
          </cell>
          <cell r="AA295">
            <v>6903</v>
          </cell>
          <cell r="AB295">
            <v>0</v>
          </cell>
          <cell r="AC295">
            <v>0</v>
          </cell>
          <cell r="AD295">
            <v>0</v>
          </cell>
          <cell r="AG295"/>
          <cell r="AI295"/>
          <cell r="AJ295">
            <v>0</v>
          </cell>
          <cell r="AL295">
            <v>6903</v>
          </cell>
          <cell r="AM295"/>
          <cell r="AN295">
            <v>0</v>
          </cell>
          <cell r="AO295" t="str">
            <v>WSWT262575051</v>
          </cell>
          <cell r="AQ295">
            <v>7811.2277100000001</v>
          </cell>
          <cell r="AR295">
            <v>5900</v>
          </cell>
          <cell r="AS295">
            <v>1911.2277100000001</v>
          </cell>
          <cell r="AT295">
            <v>0</v>
          </cell>
          <cell r="AU295">
            <v>0</v>
          </cell>
          <cell r="BZ295" t="str">
            <v>WRWT25800/WRWT25650</v>
          </cell>
          <cell r="CA295">
            <v>171.71319181177776</v>
          </cell>
          <cell r="DL295" t="str">
            <v>P3</v>
          </cell>
          <cell r="DM295">
            <v>1</v>
          </cell>
          <cell r="DN295">
            <v>45969</v>
          </cell>
          <cell r="DP295">
            <v>45964</v>
          </cell>
          <cell r="DQ295"/>
          <cell r="DR295"/>
          <cell r="DS295"/>
          <cell r="DT295"/>
          <cell r="DU295">
            <v>45968</v>
          </cell>
          <cell r="DW295"/>
          <cell r="DX295"/>
          <cell r="DY295"/>
          <cell r="DZ295"/>
          <cell r="EA295"/>
          <cell r="EB295"/>
          <cell r="EC295" t="str">
            <v>ตัด</v>
          </cell>
          <cell r="ED295"/>
          <cell r="EG295"/>
          <cell r="EH295"/>
          <cell r="EI295"/>
        </row>
        <row r="296">
          <cell r="B296">
            <v>0</v>
          </cell>
          <cell r="C296"/>
          <cell r="E296"/>
          <cell r="F296"/>
          <cell r="G296">
            <v>26</v>
          </cell>
          <cell r="H296">
            <v>43</v>
          </cell>
          <cell r="I296"/>
          <cell r="J296"/>
          <cell r="L296">
            <v>100</v>
          </cell>
          <cell r="M296" t="str">
            <v>±</v>
          </cell>
          <cell r="N296">
            <v>5</v>
          </cell>
          <cell r="R296"/>
          <cell r="T296"/>
          <cell r="U296"/>
          <cell r="V296"/>
          <cell r="X296"/>
          <cell r="Z296"/>
          <cell r="AA296"/>
          <cell r="AB296"/>
          <cell r="AC296">
            <v>0</v>
          </cell>
          <cell r="AD296"/>
          <cell r="AG296"/>
          <cell r="AI296" t="str">
            <v>ระบุในSD</v>
          </cell>
          <cell r="AJ296"/>
          <cell r="AL296">
            <v>0</v>
          </cell>
          <cell r="AM296"/>
          <cell r="AN296">
            <v>0</v>
          </cell>
          <cell r="AO296" t="str">
            <v>WSWT262575051</v>
          </cell>
          <cell r="AQ296">
            <v>7811.2277100000001</v>
          </cell>
          <cell r="AR296">
            <v>5900</v>
          </cell>
          <cell r="AS296">
            <v>1911.2277100000001</v>
          </cell>
          <cell r="AT296">
            <v>0</v>
          </cell>
          <cell r="AU296">
            <v>0</v>
          </cell>
          <cell r="BZ296" t="str">
            <v>WRWT25800/WRWT25650</v>
          </cell>
          <cell r="CA296">
            <v>0</v>
          </cell>
          <cell r="DL296"/>
          <cell r="DM296" t="str">
            <v>Lead time</v>
          </cell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>
            <v>0</v>
          </cell>
          <cell r="EI296">
            <v>0</v>
          </cell>
        </row>
        <row r="297">
          <cell r="B297">
            <v>0</v>
          </cell>
          <cell r="C297"/>
          <cell r="E297"/>
          <cell r="F297"/>
          <cell r="G297">
            <v>26</v>
          </cell>
          <cell r="H297">
            <v>43</v>
          </cell>
          <cell r="I297"/>
          <cell r="J297"/>
          <cell r="L297">
            <v>113</v>
          </cell>
          <cell r="M297" t="str">
            <v>±</v>
          </cell>
          <cell r="N297">
            <v>5</v>
          </cell>
          <cell r="R297"/>
          <cell r="T297"/>
          <cell r="U297"/>
          <cell r="V297"/>
          <cell r="X297"/>
          <cell r="Z297"/>
          <cell r="AA297"/>
          <cell r="AB297"/>
          <cell r="AC297">
            <v>0</v>
          </cell>
          <cell r="AD297"/>
          <cell r="AG297"/>
          <cell r="AI297" t="str">
            <v>ระบุในSD</v>
          </cell>
          <cell r="AJ297"/>
          <cell r="AL297">
            <v>0</v>
          </cell>
          <cell r="AM297"/>
          <cell r="AN297">
            <v>0</v>
          </cell>
          <cell r="AO297" t="str">
            <v>WSWT2625700</v>
          </cell>
          <cell r="AQ297" t="e">
            <v>#REF!</v>
          </cell>
          <cell r="AR297" t="e">
            <v>#REF!</v>
          </cell>
          <cell r="AS297" t="e">
            <v>#REF!</v>
          </cell>
          <cell r="AT297" t="e">
            <v>#REF!</v>
          </cell>
          <cell r="AU297" t="e">
            <v>#REF!</v>
          </cell>
          <cell r="BZ297" t="str">
            <v>WRWT260800/WRWT25650</v>
          </cell>
          <cell r="CA297">
            <v>0</v>
          </cell>
          <cell r="DL297"/>
          <cell r="DM297" t="str">
            <v>Lead time</v>
          </cell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>
            <v>0</v>
          </cell>
          <cell r="EI297">
            <v>0</v>
          </cell>
        </row>
        <row r="298">
          <cell r="B298">
            <v>0</v>
          </cell>
          <cell r="C298"/>
          <cell r="E298"/>
          <cell r="F298"/>
          <cell r="G298">
            <v>26</v>
          </cell>
          <cell r="H298">
            <v>41</v>
          </cell>
          <cell r="I298"/>
          <cell r="J298"/>
          <cell r="L298">
            <v>90</v>
          </cell>
          <cell r="M298" t="str">
            <v>±</v>
          </cell>
          <cell r="N298">
            <v>5</v>
          </cell>
          <cell r="R298"/>
          <cell r="T298"/>
          <cell r="U298"/>
          <cell r="V298"/>
          <cell r="X298"/>
          <cell r="Z298"/>
          <cell r="AA298"/>
          <cell r="AB298"/>
          <cell r="AC298">
            <v>0</v>
          </cell>
          <cell r="AD298"/>
          <cell r="AG298"/>
          <cell r="AI298" t="str">
            <v>ระบุในSD</v>
          </cell>
          <cell r="AJ298"/>
          <cell r="AL298">
            <v>0</v>
          </cell>
          <cell r="AM298"/>
          <cell r="AN298">
            <v>0</v>
          </cell>
          <cell r="AO298" t="str">
            <v>WSWT2625800SM</v>
          </cell>
          <cell r="AQ298" t="e">
            <v>#REF!</v>
          </cell>
          <cell r="AR298" t="e">
            <v>#REF!</v>
          </cell>
          <cell r="AS298" t="e">
            <v>#REF!</v>
          </cell>
          <cell r="AT298" t="e">
            <v>#REF!</v>
          </cell>
          <cell r="AU298" t="e">
            <v>#REF!</v>
          </cell>
          <cell r="BZ298" t="str">
            <v>WRWT260800/WRWT25650</v>
          </cell>
          <cell r="CA298">
            <v>0</v>
          </cell>
          <cell r="DL298"/>
          <cell r="DM298" t="str">
            <v>Lead time</v>
          </cell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>
            <v>0</v>
          </cell>
          <cell r="EI298">
            <v>0</v>
          </cell>
        </row>
        <row r="299">
          <cell r="B299" t="str">
            <v>ใบรับคำสั่งซื้อ</v>
          </cell>
          <cell r="C299">
            <v>45966</v>
          </cell>
          <cell r="E299" t="str">
            <v>บจก.ที.ซี.ยูเนี่ยน อโกรเทค</v>
          </cell>
          <cell r="F299" t="str">
            <v>ไม่พิมพ์</v>
          </cell>
          <cell r="G299">
            <v>26</v>
          </cell>
          <cell r="H299">
            <v>43</v>
          </cell>
          <cell r="I299" t="str">
            <v>ขาว</v>
          </cell>
          <cell r="J299"/>
          <cell r="L299">
            <v>116</v>
          </cell>
          <cell r="M299" t="str">
            <v>±</v>
          </cell>
          <cell r="N299">
            <v>5</v>
          </cell>
          <cell r="R299" t="str">
            <v>ไม่</v>
          </cell>
          <cell r="T299" t="str">
            <v>ไม่สวมถุงใน</v>
          </cell>
          <cell r="U299"/>
          <cell r="V299"/>
          <cell r="X299">
            <v>45972</v>
          </cell>
          <cell r="Z299" t="str">
            <v xml:space="preserve">300กระสอบแบนเต็มใบ </v>
          </cell>
          <cell r="AA299">
            <v>10000</v>
          </cell>
          <cell r="AB299">
            <v>0</v>
          </cell>
          <cell r="AC299">
            <v>0</v>
          </cell>
          <cell r="AD299">
            <v>0</v>
          </cell>
          <cell r="AG299"/>
          <cell r="AI299"/>
          <cell r="AJ299">
            <v>0</v>
          </cell>
          <cell r="AL299">
            <v>10000</v>
          </cell>
          <cell r="AM299"/>
          <cell r="AN299">
            <v>0</v>
          </cell>
          <cell r="AO299" t="str">
            <v xml:space="preserve">WSWT2625800 </v>
          </cell>
          <cell r="AQ299">
            <v>12433.3</v>
          </cell>
          <cell r="AR299">
            <v>5374</v>
          </cell>
          <cell r="AS299">
            <v>7059.2999999999993</v>
          </cell>
          <cell r="AT299">
            <v>0</v>
          </cell>
          <cell r="AU299">
            <v>0</v>
          </cell>
          <cell r="BZ299" t="str">
            <v>WRWT25800/WRWT25800</v>
          </cell>
          <cell r="CA299">
            <v>701.53754666666669</v>
          </cell>
          <cell r="DL299" t="str">
            <v>P3</v>
          </cell>
          <cell r="DM299">
            <v>1</v>
          </cell>
          <cell r="DN299">
            <v>45972</v>
          </cell>
          <cell r="DP299">
            <v>45967</v>
          </cell>
          <cell r="DQ299"/>
          <cell r="DR299"/>
          <cell r="DS299"/>
          <cell r="DT299"/>
          <cell r="DU299">
            <v>45971</v>
          </cell>
          <cell r="DW299"/>
          <cell r="DX299"/>
          <cell r="DY299"/>
          <cell r="DZ299"/>
          <cell r="EA299"/>
          <cell r="EB299"/>
          <cell r="EC299" t="str">
            <v>ตัด</v>
          </cell>
          <cell r="ED299"/>
          <cell r="EG299"/>
          <cell r="EH299"/>
          <cell r="EI299"/>
        </row>
        <row r="300">
          <cell r="B300" t="str">
            <v>ใบรับคำสั่งซื้อ</v>
          </cell>
          <cell r="C300">
            <v>45966</v>
          </cell>
          <cell r="E300" t="str">
            <v>บจก.ที.ซี.ยูเนี่ยน อโกรเทค</v>
          </cell>
          <cell r="F300" t="str">
            <v>ไม่พิมพ์</v>
          </cell>
          <cell r="G300">
            <v>26</v>
          </cell>
          <cell r="H300">
            <v>43</v>
          </cell>
          <cell r="I300" t="str">
            <v>ขาว</v>
          </cell>
          <cell r="J300"/>
          <cell r="L300">
            <v>116</v>
          </cell>
          <cell r="M300" t="str">
            <v>±</v>
          </cell>
          <cell r="N300">
            <v>5</v>
          </cell>
          <cell r="R300" t="str">
            <v>ไม่</v>
          </cell>
          <cell r="T300" t="str">
            <v>ไม่สวมถุงใน</v>
          </cell>
          <cell r="U300"/>
          <cell r="V300"/>
          <cell r="X300">
            <v>45976</v>
          </cell>
          <cell r="Z300" t="str">
            <v xml:space="preserve">300กระสอบแบนเต็มใบ </v>
          </cell>
          <cell r="AA300">
            <v>10000</v>
          </cell>
          <cell r="AB300">
            <v>0</v>
          </cell>
          <cell r="AC300">
            <v>0</v>
          </cell>
          <cell r="AD300">
            <v>0</v>
          </cell>
          <cell r="AG300"/>
          <cell r="AI300"/>
          <cell r="AJ300">
            <v>0</v>
          </cell>
          <cell r="AL300">
            <v>10000</v>
          </cell>
          <cell r="AM300"/>
          <cell r="AN300">
            <v>0</v>
          </cell>
          <cell r="AO300" t="str">
            <v xml:space="preserve">WSWT2625800 </v>
          </cell>
          <cell r="AQ300">
            <v>12433.3</v>
          </cell>
          <cell r="AR300">
            <v>0</v>
          </cell>
          <cell r="AS300">
            <v>12433.3</v>
          </cell>
          <cell r="AT300">
            <v>0</v>
          </cell>
          <cell r="AU300">
            <v>0</v>
          </cell>
          <cell r="BZ300" t="str">
            <v>WRWT25800/WRWT25800</v>
          </cell>
          <cell r="CA300">
            <v>1235.5937244444444</v>
          </cell>
          <cell r="DL300" t="str">
            <v>P3</v>
          </cell>
          <cell r="DM300">
            <v>1</v>
          </cell>
          <cell r="DN300">
            <v>45976</v>
          </cell>
          <cell r="DP300">
            <v>45971</v>
          </cell>
          <cell r="DQ300"/>
          <cell r="DR300"/>
          <cell r="DS300"/>
          <cell r="DT300"/>
          <cell r="DU300">
            <v>45975</v>
          </cell>
          <cell r="DW300"/>
          <cell r="DX300"/>
          <cell r="DY300"/>
          <cell r="DZ300"/>
          <cell r="EA300"/>
          <cell r="EB300"/>
          <cell r="EC300" t="str">
            <v>ตัด</v>
          </cell>
          <cell r="ED300"/>
          <cell r="EG300"/>
          <cell r="EH300"/>
          <cell r="EI300"/>
        </row>
        <row r="301">
          <cell r="B301">
            <v>0</v>
          </cell>
          <cell r="C301"/>
          <cell r="E301"/>
          <cell r="F301"/>
          <cell r="G301">
            <v>26</v>
          </cell>
          <cell r="H301">
            <v>43</v>
          </cell>
          <cell r="I301"/>
          <cell r="J301"/>
          <cell r="L301">
            <v>116</v>
          </cell>
          <cell r="M301" t="str">
            <v>±</v>
          </cell>
          <cell r="N301">
            <v>5</v>
          </cell>
          <cell r="R301"/>
          <cell r="T301"/>
          <cell r="U301"/>
          <cell r="V301"/>
          <cell r="X301"/>
          <cell r="Z301"/>
          <cell r="AA301"/>
          <cell r="AB301"/>
          <cell r="AC301">
            <v>0</v>
          </cell>
          <cell r="AD301"/>
          <cell r="AG301"/>
          <cell r="AI301" t="str">
            <v>ระบุในSD</v>
          </cell>
          <cell r="AJ301"/>
          <cell r="AL301">
            <v>0</v>
          </cell>
          <cell r="AM301"/>
          <cell r="AN301">
            <v>0</v>
          </cell>
          <cell r="AO301" t="str">
            <v xml:space="preserve">WSWT2625800 </v>
          </cell>
          <cell r="AQ301">
            <v>24866.6</v>
          </cell>
          <cell r="AR301">
            <v>5374</v>
          </cell>
          <cell r="AS301">
            <v>19492.599999999999</v>
          </cell>
          <cell r="AT301">
            <v>0</v>
          </cell>
          <cell r="AU301">
            <v>0</v>
          </cell>
          <cell r="BZ301" t="str">
            <v>WRWT260800/WRWT25800</v>
          </cell>
          <cell r="CA301">
            <v>0</v>
          </cell>
          <cell r="DL301"/>
          <cell r="DM301" t="str">
            <v>Lead time</v>
          </cell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>
            <v>0</v>
          </cell>
          <cell r="EI301">
            <v>0</v>
          </cell>
        </row>
        <row r="302">
          <cell r="B302">
            <v>0</v>
          </cell>
          <cell r="C302"/>
          <cell r="E302"/>
          <cell r="F302"/>
          <cell r="G302">
            <v>26</v>
          </cell>
          <cell r="H302">
            <v>43</v>
          </cell>
          <cell r="I302"/>
          <cell r="J302"/>
          <cell r="L302">
            <v>120</v>
          </cell>
          <cell r="M302" t="str">
            <v>±</v>
          </cell>
          <cell r="N302">
            <v>5</v>
          </cell>
          <cell r="R302"/>
          <cell r="T302"/>
          <cell r="U302"/>
          <cell r="V302"/>
          <cell r="X302"/>
          <cell r="Z302"/>
          <cell r="AA302"/>
          <cell r="AB302"/>
          <cell r="AC302">
            <v>0</v>
          </cell>
          <cell r="AD302"/>
          <cell r="AG302"/>
          <cell r="AI302" t="str">
            <v>ระบุในSD</v>
          </cell>
          <cell r="AJ302"/>
          <cell r="AL302">
            <v>0</v>
          </cell>
          <cell r="AM302"/>
          <cell r="AN302">
            <v>0</v>
          </cell>
          <cell r="AO302" t="str">
            <v>WSWT2625850SM</v>
          </cell>
          <cell r="AQ302" t="e">
            <v>#REF!</v>
          </cell>
          <cell r="AR302" t="e">
            <v>#REF!</v>
          </cell>
          <cell r="AS302" t="e">
            <v>#REF!</v>
          </cell>
          <cell r="AT302" t="e">
            <v>#REF!</v>
          </cell>
          <cell r="AU302" t="e">
            <v>#REF!</v>
          </cell>
          <cell r="BZ302" t="str">
            <v>WRWT260850/WRWT25850</v>
          </cell>
          <cell r="CA302">
            <v>0</v>
          </cell>
          <cell r="DL302"/>
          <cell r="DM302" t="str">
            <v>Lead time</v>
          </cell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>
            <v>0</v>
          </cell>
          <cell r="EI302">
            <v>0</v>
          </cell>
        </row>
        <row r="303">
          <cell r="B303">
            <v>0</v>
          </cell>
          <cell r="C303"/>
          <cell r="E303"/>
          <cell r="F303"/>
          <cell r="G303">
            <v>28</v>
          </cell>
          <cell r="H303">
            <v>41</v>
          </cell>
          <cell r="I303" t="str">
            <v>ขาว</v>
          </cell>
          <cell r="J303"/>
          <cell r="L303">
            <v>122</v>
          </cell>
          <cell r="M303" t="str">
            <v>+</v>
          </cell>
          <cell r="N303">
            <v>3</v>
          </cell>
          <cell r="R303"/>
          <cell r="T303"/>
          <cell r="U303"/>
          <cell r="V303"/>
          <cell r="X303"/>
          <cell r="Z303"/>
          <cell r="AA303"/>
          <cell r="AB303">
            <v>0</v>
          </cell>
          <cell r="AC303">
            <v>0</v>
          </cell>
          <cell r="AD303"/>
          <cell r="AG303"/>
          <cell r="AI303" t="str">
            <v>ระบุในSD</v>
          </cell>
          <cell r="AJ303"/>
          <cell r="AL303">
            <v>0</v>
          </cell>
          <cell r="AM303"/>
          <cell r="AN303">
            <v>0</v>
          </cell>
          <cell r="AO303" t="str">
            <v>WSWT2825800</v>
          </cell>
          <cell r="AQ303" t="e">
            <v>#REF!</v>
          </cell>
          <cell r="AR303" t="e">
            <v>#REF!</v>
          </cell>
          <cell r="AS303" t="e">
            <v>#REF!</v>
          </cell>
          <cell r="AT303" t="e">
            <v>#REF!</v>
          </cell>
          <cell r="AU303" t="e">
            <v>#REF!</v>
          </cell>
          <cell r="BZ303" t="str">
            <v>WRWT25850/WRWT25800</v>
          </cell>
          <cell r="CA303">
            <v>0</v>
          </cell>
          <cell r="DL303"/>
          <cell r="DM303" t="str">
            <v>Lead time</v>
          </cell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>
            <v>0</v>
          </cell>
        </row>
        <row r="304">
          <cell r="B304" t="str">
            <v>MK68-001311</v>
          </cell>
          <cell r="C304">
            <v>45962</v>
          </cell>
          <cell r="E304" t="str">
            <v>บจก.ไทยร่วมใจน้ำมันพืช</v>
          </cell>
          <cell r="F304" t="str">
            <v>TRJ</v>
          </cell>
          <cell r="G304">
            <v>28</v>
          </cell>
          <cell r="H304">
            <v>41</v>
          </cell>
          <cell r="I304" t="str">
            <v>ขาว</v>
          </cell>
          <cell r="J304"/>
          <cell r="L304">
            <v>120</v>
          </cell>
          <cell r="M304" t="str">
            <v>+</v>
          </cell>
          <cell r="N304">
            <v>3</v>
          </cell>
          <cell r="R304" t="str">
            <v>ไม่</v>
          </cell>
          <cell r="T304" t="str">
            <v>ไม่สวมถุงใน</v>
          </cell>
          <cell r="U304"/>
          <cell r="V304"/>
          <cell r="X304">
            <v>45974</v>
          </cell>
          <cell r="Z304" t="str">
            <v>500กระสอบ</v>
          </cell>
          <cell r="AA304">
            <v>50000</v>
          </cell>
          <cell r="AB304">
            <v>0</v>
          </cell>
          <cell r="AC304">
            <v>0</v>
          </cell>
          <cell r="AD304">
            <v>0</v>
          </cell>
          <cell r="AG304" t="str">
            <v>เย็น12/11</v>
          </cell>
          <cell r="AI304"/>
          <cell r="AJ304">
            <v>4528</v>
          </cell>
          <cell r="AL304">
            <v>45472</v>
          </cell>
          <cell r="AM304"/>
          <cell r="AN304">
            <v>47745.599999999999</v>
          </cell>
          <cell r="AO304" t="str">
            <v>WSWT2825850</v>
          </cell>
          <cell r="AQ304">
            <v>53995.7264</v>
          </cell>
          <cell r="AR304">
            <v>41135</v>
          </cell>
          <cell r="AS304">
            <v>12860.7264</v>
          </cell>
          <cell r="AT304">
            <v>0</v>
          </cell>
          <cell r="AU304">
            <v>0</v>
          </cell>
          <cell r="BZ304" t="str">
            <v>WRWT25850/WRWT25850</v>
          </cell>
          <cell r="CA304">
            <v>1445.4027504000001</v>
          </cell>
          <cell r="DL304" t="str">
            <v>P7</v>
          </cell>
          <cell r="DM304">
            <v>2</v>
          </cell>
          <cell r="DN304">
            <v>45974</v>
          </cell>
          <cell r="DP304">
            <v>45969</v>
          </cell>
          <cell r="DQ304"/>
          <cell r="DR304">
            <v>45965</v>
          </cell>
          <cell r="DS304">
            <v>45972</v>
          </cell>
          <cell r="DT304">
            <v>45973</v>
          </cell>
          <cell r="DU304">
            <v>45973</v>
          </cell>
          <cell r="DW304"/>
          <cell r="DX304"/>
          <cell r="DY304"/>
          <cell r="DZ304"/>
          <cell r="EA304"/>
          <cell r="EB304"/>
          <cell r="EC304" t="str">
            <v>งานพิมพ์</v>
          </cell>
          <cell r="ED304" t="str">
            <v>รอART</v>
          </cell>
          <cell r="EG304"/>
          <cell r="EH304"/>
          <cell r="EI304"/>
        </row>
        <row r="305">
          <cell r="B305" t="str">
            <v>ประมาณการ</v>
          </cell>
          <cell r="C305" t="str">
            <v>ประมาณการ</v>
          </cell>
          <cell r="E305" t="str">
            <v>บจก.ที.ซี.ยูเนี่ยน อโกรเทค</v>
          </cell>
          <cell r="F305" t="str">
            <v>ไม่พิมพ์</v>
          </cell>
          <cell r="G305">
            <v>28</v>
          </cell>
          <cell r="H305">
            <v>47</v>
          </cell>
          <cell r="I305" t="str">
            <v>ขาว</v>
          </cell>
          <cell r="J305" t="str">
            <v>ใส</v>
          </cell>
          <cell r="L305">
            <v>180</v>
          </cell>
          <cell r="M305" t="str">
            <v>±</v>
          </cell>
          <cell r="N305">
            <v>5</v>
          </cell>
          <cell r="R305" t="str">
            <v>ไม่</v>
          </cell>
          <cell r="T305" t="str">
            <v>ไม่สวมถุงใน</v>
          </cell>
          <cell r="U305"/>
          <cell r="V305"/>
          <cell r="X305" t="str">
            <v>รอแจ้ง</v>
          </cell>
          <cell r="Z305" t="str">
            <v xml:space="preserve">300กระสอบแบนเต็มใบ </v>
          </cell>
          <cell r="AA305">
            <v>5000</v>
          </cell>
          <cell r="AB305">
            <v>0</v>
          </cell>
          <cell r="AC305">
            <v>0</v>
          </cell>
          <cell r="AD305">
            <v>0</v>
          </cell>
          <cell r="AG305"/>
          <cell r="AI305"/>
          <cell r="AJ305">
            <v>0</v>
          </cell>
          <cell r="AL305">
            <v>5000</v>
          </cell>
          <cell r="AM305"/>
          <cell r="AN305">
            <v>0</v>
          </cell>
          <cell r="AO305" t="str">
            <v>WSWT2825850</v>
          </cell>
          <cell r="AQ305">
            <v>6775.4500000000007</v>
          </cell>
          <cell r="AR305">
            <v>0</v>
          </cell>
          <cell r="AS305">
            <v>6775.4500000000007</v>
          </cell>
          <cell r="AT305">
            <v>0</v>
          </cell>
          <cell r="AU305">
            <v>6775.4500000000007</v>
          </cell>
          <cell r="BZ305" t="str">
            <v>WRWT25850/WRWT25850</v>
          </cell>
          <cell r="CA305">
            <v>761.48529722222236</v>
          </cell>
          <cell r="DL305" t="str">
            <v>P11</v>
          </cell>
          <cell r="DM305">
            <v>2</v>
          </cell>
          <cell r="DN305" t="str">
            <v>รอแจ้ง</v>
          </cell>
          <cell r="DP305" t="e">
            <v>#VALUE!</v>
          </cell>
          <cell r="DQ305" t="e">
            <v>#VALUE!</v>
          </cell>
          <cell r="DR305"/>
          <cell r="DS305"/>
          <cell r="DT305"/>
          <cell r="DU305" t="e">
            <v>#VALUE!</v>
          </cell>
          <cell r="DW305"/>
          <cell r="DX305"/>
          <cell r="DY305"/>
          <cell r="DZ305"/>
          <cell r="EA305"/>
          <cell r="EB305"/>
          <cell r="EC305" t="str">
            <v>งานเคลือบ+ตัด</v>
          </cell>
          <cell r="ED305"/>
          <cell r="EG305"/>
          <cell r="EH305"/>
          <cell r="EI305"/>
        </row>
        <row r="306">
          <cell r="B306">
            <v>0</v>
          </cell>
          <cell r="C306"/>
          <cell r="E306"/>
          <cell r="F306"/>
          <cell r="G306">
            <v>28</v>
          </cell>
          <cell r="H306">
            <v>43</v>
          </cell>
          <cell r="I306"/>
          <cell r="J306"/>
          <cell r="L306">
            <v>130</v>
          </cell>
          <cell r="M306" t="str">
            <v>±</v>
          </cell>
          <cell r="N306">
            <v>3</v>
          </cell>
          <cell r="R306"/>
          <cell r="T306"/>
          <cell r="U306"/>
          <cell r="V306"/>
          <cell r="X306"/>
          <cell r="Z306"/>
          <cell r="AA306"/>
          <cell r="AB306"/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WSWT2825850</v>
          </cell>
          <cell r="AQ306">
            <v>60771.176399999997</v>
          </cell>
          <cell r="AR306">
            <v>41135</v>
          </cell>
          <cell r="AS306">
            <v>19636.1764</v>
          </cell>
          <cell r="AT306">
            <v>0</v>
          </cell>
          <cell r="AU306">
            <v>6775.4500000000007</v>
          </cell>
          <cell r="BZ306" t="str">
            <v>WRWT280850/WRWT25850</v>
          </cell>
          <cell r="CA306">
            <v>0</v>
          </cell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>
            <v>0</v>
          </cell>
          <cell r="C307"/>
          <cell r="E307"/>
          <cell r="F307"/>
          <cell r="G307">
            <v>30</v>
          </cell>
          <cell r="H307">
            <v>41</v>
          </cell>
          <cell r="I307"/>
          <cell r="J307"/>
          <cell r="L307">
            <v>122</v>
          </cell>
          <cell r="M307" t="str">
            <v>±</v>
          </cell>
          <cell r="N307">
            <v>5</v>
          </cell>
          <cell r="R307"/>
          <cell r="T307"/>
          <cell r="U307"/>
          <cell r="V307"/>
          <cell r="X307"/>
          <cell r="Z307"/>
          <cell r="AA307"/>
          <cell r="AB307">
            <v>0</v>
          </cell>
          <cell r="AC307">
            <v>0</v>
          </cell>
          <cell r="AD307"/>
          <cell r="AG307"/>
          <cell r="AI307" t="str">
            <v>ระบุในSD</v>
          </cell>
          <cell r="AJ307"/>
          <cell r="AL307">
            <v>0</v>
          </cell>
          <cell r="AM307"/>
          <cell r="AN307">
            <v>0</v>
          </cell>
          <cell r="AO307" t="str">
            <v>WSWT3025800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BZ307" t="str">
            <v>WRWT25800/WRWT28750</v>
          </cell>
          <cell r="CA307">
            <v>0</v>
          </cell>
          <cell r="DL307"/>
          <cell r="DM307" t="str">
            <v>Lead time</v>
          </cell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>
            <v>0</v>
          </cell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 t="str">
            <v>ค้างส่งทั้งหมด</v>
          </cell>
          <cell r="Z308"/>
          <cell r="AA308">
            <v>3995156</v>
          </cell>
          <cell r="AB308"/>
          <cell r="AC308"/>
          <cell r="AD308"/>
          <cell r="AG308"/>
          <cell r="AI308"/>
          <cell r="AJ308">
            <v>360148</v>
          </cell>
          <cell r="AL308"/>
          <cell r="AM308"/>
          <cell r="AN308"/>
          <cell r="AO308"/>
          <cell r="AQ308" t="e">
            <v>#REF!</v>
          </cell>
          <cell r="AR308" t="e">
            <v>#REF!</v>
          </cell>
          <cell r="AS308" t="e">
            <v>#REF!</v>
          </cell>
          <cell r="AT308"/>
          <cell r="AU308"/>
          <cell r="BZ308"/>
          <cell r="CA308">
            <v>285343.7486382185</v>
          </cell>
          <cell r="DL308"/>
          <cell r="DM308" t="str">
            <v>Lead time</v>
          </cell>
          <cell r="DN308"/>
          <cell r="DP308">
            <v>-5</v>
          </cell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>
            <v>140000</v>
          </cell>
          <cell r="AA309">
            <v>28.536828571428572</v>
          </cell>
          <cell r="AB309"/>
          <cell r="AC309"/>
          <cell r="AD309"/>
          <cell r="AG309"/>
          <cell r="AI309"/>
          <cell r="AJ309"/>
          <cell r="AL309">
            <v>0</v>
          </cell>
          <cell r="AM309"/>
          <cell r="AN309">
            <v>0</v>
          </cell>
          <cell r="AO309"/>
          <cell r="AQ309" t="e">
            <v>#REF!</v>
          </cell>
          <cell r="AR309"/>
          <cell r="AS309" t="e">
            <v>#REF!</v>
          </cell>
          <cell r="AT309"/>
          <cell r="AU309"/>
          <cell r="BZ309"/>
          <cell r="CA309" t="str">
            <v>ห้ามลบ</v>
          </cell>
          <cell r="DL309" t="str">
            <v>P1</v>
          </cell>
          <cell r="DM309">
            <v>2</v>
          </cell>
          <cell r="DN309">
            <v>0</v>
          </cell>
          <cell r="DP309">
            <v>-5</v>
          </cell>
          <cell r="DQ309"/>
          <cell r="DR309">
            <v>-9</v>
          </cell>
          <cell r="DS309">
            <v>-2</v>
          </cell>
          <cell r="DT309"/>
          <cell r="DU309">
            <v>-1</v>
          </cell>
          <cell r="DW309"/>
          <cell r="DX309"/>
          <cell r="DY309"/>
          <cell r="DZ309"/>
          <cell r="EA309"/>
          <cell r="EB309"/>
          <cell r="EC309" t="str">
            <v>งานพิมพ์</v>
          </cell>
          <cell r="ED309" t="str">
            <v>รอART</v>
          </cell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 t="str">
            <v>ประมาณการ</v>
          </cell>
          <cell r="Z310"/>
          <cell r="AA310">
            <v>2132500</v>
          </cell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>
            <v>0</v>
          </cell>
          <cell r="AT310"/>
          <cell r="AU310"/>
          <cell r="BZ310"/>
          <cell r="CA310"/>
          <cell r="DL310" t="str">
            <v>P3</v>
          </cell>
          <cell r="DM310">
            <v>1</v>
          </cell>
          <cell r="DN310" t="str">
            <v>ประมาณการ</v>
          </cell>
          <cell r="DP310" t="e">
            <v>#VALUE!</v>
          </cell>
          <cell r="DQ310"/>
          <cell r="DR310"/>
          <cell r="DS310"/>
          <cell r="DT310"/>
          <cell r="DU310" t="e">
            <v>#VALUE!</v>
          </cell>
          <cell r="DW310"/>
          <cell r="DX310"/>
          <cell r="DY310"/>
          <cell r="DZ310"/>
          <cell r="EA310"/>
          <cell r="EB310"/>
          <cell r="EC310" t="str">
            <v>ตัด</v>
          </cell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 t="str">
            <v>รอแจ้ง</v>
          </cell>
          <cell r="Z311"/>
          <cell r="AA311">
            <v>2047824</v>
          </cell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>
            <v>2259274.7664299989</v>
          </cell>
          <cell r="AT311"/>
          <cell r="AU311"/>
          <cell r="BZ311"/>
          <cell r="CA311"/>
          <cell r="DL311" t="str">
            <v>P2</v>
          </cell>
          <cell r="DM311">
            <v>3</v>
          </cell>
          <cell r="DN311" t="str">
            <v>รอแจ้ง</v>
          </cell>
          <cell r="DP311" t="e">
            <v>#VALUE!</v>
          </cell>
          <cell r="DQ311" t="e">
            <v>#VALUE!</v>
          </cell>
          <cell r="DR311" t="e">
            <v>#VALUE!</v>
          </cell>
          <cell r="DS311" t="e">
            <v>#VALUE!</v>
          </cell>
          <cell r="DT311"/>
          <cell r="DU311" t="e">
            <v>#VALUE!</v>
          </cell>
          <cell r="DW311"/>
          <cell r="DX311"/>
          <cell r="DY311"/>
          <cell r="DZ311"/>
          <cell r="EA311"/>
          <cell r="EB311"/>
          <cell r="EC311" t="str">
            <v>งานเคลือบ+พิมพ์</v>
          </cell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 t="str">
            <v>รอส่ง</v>
          </cell>
          <cell r="Z312"/>
          <cell r="AA312">
            <v>6000</v>
          </cell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>
            <v>0</v>
          </cell>
          <cell r="AT312"/>
          <cell r="AU312"/>
          <cell r="BZ312"/>
          <cell r="CA312"/>
          <cell r="DL312" t="str">
            <v>P6</v>
          </cell>
          <cell r="DM312">
            <v>4</v>
          </cell>
          <cell r="DN312" t="str">
            <v>รอส่ง</v>
          </cell>
          <cell r="DP312" t="e">
            <v>#VALUE!</v>
          </cell>
          <cell r="DQ312" t="e">
            <v>#VALUE!</v>
          </cell>
          <cell r="DR312" t="e">
            <v>#VALUE!</v>
          </cell>
          <cell r="DS312" t="e">
            <v>#VALUE!</v>
          </cell>
          <cell r="DT312" t="e">
            <v>#VALUE!</v>
          </cell>
          <cell r="DU312" t="e">
            <v>#VALUE!</v>
          </cell>
          <cell r="DW312"/>
          <cell r="DX312"/>
          <cell r="DY312"/>
          <cell r="DZ312"/>
          <cell r="EA312"/>
          <cell r="EB312"/>
          <cell r="EC312" t="str">
            <v>งานเคลือบ+พิมพ์</v>
          </cell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 t="str">
            <v>มีกำหนดส่ง</v>
          </cell>
          <cell r="Z313"/>
          <cell r="AA313">
            <v>-191168</v>
          </cell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 t="e">
            <v>#REF!</v>
          </cell>
          <cell r="AT313" t="e">
            <v>#REF!</v>
          </cell>
          <cell r="AU313"/>
          <cell r="BZ313"/>
          <cell r="CA313"/>
          <cell r="DL313" t="str">
            <v>P11</v>
          </cell>
          <cell r="DM313">
            <v>2</v>
          </cell>
          <cell r="DN313" t="str">
            <v>มีกำหนดส่ง</v>
          </cell>
          <cell r="DP313" t="e">
            <v>#VALUE!</v>
          </cell>
          <cell r="DQ313" t="e">
            <v>#VALUE!</v>
          </cell>
          <cell r="DR313"/>
          <cell r="DS313"/>
          <cell r="DT313"/>
          <cell r="DU313" t="e">
            <v>#VALUE!</v>
          </cell>
          <cell r="DW313"/>
          <cell r="DX313"/>
          <cell r="DY313"/>
          <cell r="DZ313"/>
          <cell r="EA313"/>
          <cell r="EB313"/>
          <cell r="EC313" t="str">
            <v>งานเคลือบ+ตัด</v>
          </cell>
          <cell r="ED313"/>
          <cell r="EG313"/>
          <cell r="EH313"/>
          <cell r="EI313"/>
        </row>
        <row r="314">
          <cell r="B314"/>
          <cell r="C314"/>
          <cell r="E314" t="str">
            <v>ผู้สั่งผลิต..................................................</v>
          </cell>
          <cell r="F314"/>
          <cell r="G314"/>
          <cell r="H314"/>
          <cell r="I314" t="str">
            <v xml:space="preserve"> </v>
          </cell>
          <cell r="J314"/>
          <cell r="L314"/>
          <cell r="M314" t="str">
            <v xml:space="preserve"> </v>
          </cell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 t="str">
            <v>P9</v>
          </cell>
          <cell r="DM314">
            <v>3</v>
          </cell>
          <cell r="DN314">
            <v>0</v>
          </cell>
          <cell r="DP314">
            <v>-5</v>
          </cell>
          <cell r="DQ314"/>
          <cell r="DR314">
            <v>-10</v>
          </cell>
          <cell r="DS314">
            <v>-3</v>
          </cell>
          <cell r="DT314">
            <v>-2</v>
          </cell>
          <cell r="DU314">
            <v>-1</v>
          </cell>
          <cell r="DW314">
            <v>0</v>
          </cell>
          <cell r="DX314"/>
          <cell r="DY314"/>
          <cell r="DZ314"/>
          <cell r="EA314"/>
          <cell r="EB314"/>
          <cell r="EC314" t="str">
            <v>งานพิมพ์</v>
          </cell>
          <cell r="ED314"/>
          <cell r="EG314"/>
          <cell r="EH314"/>
          <cell r="EI314"/>
        </row>
        <row r="315">
          <cell r="B315"/>
          <cell r="C315"/>
          <cell r="E315" t="str">
            <v>เจ้าหน้าที่วางแผนการผลิต</v>
          </cell>
          <cell r="F315"/>
          <cell r="G315"/>
          <cell r="H315"/>
          <cell r="I315"/>
          <cell r="J315"/>
          <cell r="L315"/>
          <cell r="M315" t="str">
            <v>ผู้อนุมัติ..................................................</v>
          </cell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 t="str">
            <v xml:space="preserve"> </v>
          </cell>
          <cell r="AU315"/>
          <cell r="BZ315"/>
          <cell r="CA315"/>
          <cell r="DL315" t="str">
            <v>P4</v>
          </cell>
          <cell r="DM315">
            <v>3</v>
          </cell>
          <cell r="DN315">
            <v>0</v>
          </cell>
          <cell r="DP315">
            <v>-5</v>
          </cell>
          <cell r="DQ315"/>
          <cell r="DR315">
            <v>-10</v>
          </cell>
          <cell r="DS315">
            <v>-3</v>
          </cell>
          <cell r="DT315"/>
          <cell r="DU315">
            <v>-2</v>
          </cell>
          <cell r="DW315">
            <v>-1</v>
          </cell>
          <cell r="DX315"/>
          <cell r="DY315"/>
          <cell r="DZ315"/>
          <cell r="EA315"/>
          <cell r="EB315"/>
          <cell r="EC315" t="str">
            <v>งานพิมพ์</v>
          </cell>
          <cell r="ED315"/>
          <cell r="EG315"/>
          <cell r="EH315"/>
          <cell r="EI315"/>
        </row>
        <row r="316">
          <cell r="B316"/>
          <cell r="C316"/>
          <cell r="E316" t="str">
            <v xml:space="preserve">        /         /        .</v>
          </cell>
          <cell r="F316"/>
          <cell r="G316"/>
          <cell r="H316"/>
          <cell r="I316"/>
          <cell r="J316"/>
          <cell r="L316"/>
          <cell r="M316" t="str">
            <v>ผู้จัดการฝ่ายผลิต</v>
          </cell>
          <cell r="N316"/>
          <cell r="R316"/>
          <cell r="T316"/>
          <cell r="U316"/>
          <cell r="V316" t="str">
            <v xml:space="preserve"> </v>
          </cell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 t="str">
            <v>P7</v>
          </cell>
          <cell r="DM316">
            <v>2</v>
          </cell>
          <cell r="DN316">
            <v>0</v>
          </cell>
          <cell r="DP316">
            <v>-5</v>
          </cell>
          <cell r="DQ316"/>
          <cell r="DR316">
            <v>-9</v>
          </cell>
          <cell r="DS316">
            <v>-2</v>
          </cell>
          <cell r="DT316">
            <v>-1</v>
          </cell>
          <cell r="DU316">
            <v>-1</v>
          </cell>
          <cell r="DW316"/>
          <cell r="DX316"/>
          <cell r="DY316"/>
          <cell r="DZ316"/>
          <cell r="EA316"/>
          <cell r="EB316"/>
          <cell r="EC316" t="str">
            <v>งานพิมพ์</v>
          </cell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 t="str">
            <v xml:space="preserve">        /         /        .</v>
          </cell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 t="str">
            <v>P8</v>
          </cell>
          <cell r="DM317">
            <v>4</v>
          </cell>
          <cell r="DN317">
            <v>0</v>
          </cell>
          <cell r="DP317">
            <v>-5</v>
          </cell>
          <cell r="DQ317">
            <v>-4</v>
          </cell>
          <cell r="DR317">
            <v>-10</v>
          </cell>
          <cell r="DS317">
            <v>-3</v>
          </cell>
          <cell r="DT317">
            <v>-2</v>
          </cell>
          <cell r="DU317">
            <v>-2</v>
          </cell>
          <cell r="DW317">
            <v>-1</v>
          </cell>
          <cell r="DX317"/>
          <cell r="DY317"/>
          <cell r="DZ317"/>
          <cell r="EA317"/>
          <cell r="EB317"/>
          <cell r="EC317" t="str">
            <v>งานเคลือบ+พิมพ์</v>
          </cell>
          <cell r="ED317"/>
          <cell r="EG317"/>
          <cell r="EH317"/>
          <cell r="EI317"/>
        </row>
        <row r="318">
          <cell r="B318"/>
          <cell r="C318"/>
          <cell r="E318"/>
          <cell r="F318" t="str">
            <v xml:space="preserve"> </v>
          </cell>
          <cell r="G318" t="str">
            <v xml:space="preserve"> </v>
          </cell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 t="str">
            <v>P13</v>
          </cell>
          <cell r="DM318">
            <v>2</v>
          </cell>
          <cell r="DN318">
            <v>0</v>
          </cell>
          <cell r="DP318">
            <v>-5</v>
          </cell>
          <cell r="DQ318"/>
          <cell r="DR318"/>
          <cell r="DS318"/>
          <cell r="DT318"/>
          <cell r="DU318">
            <v>-2</v>
          </cell>
          <cell r="DW318">
            <v>-1</v>
          </cell>
          <cell r="DX318"/>
          <cell r="DY318"/>
          <cell r="DZ318"/>
          <cell r="EA318"/>
          <cell r="EB318"/>
          <cell r="EC318" t="str">
            <v>ตัด</v>
          </cell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 t="str">
            <v xml:space="preserve"> </v>
          </cell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 t="str">
            <v>P10</v>
          </cell>
          <cell r="DM319">
            <v>3</v>
          </cell>
          <cell r="DN319">
            <v>0</v>
          </cell>
          <cell r="DP319">
            <v>-5</v>
          </cell>
          <cell r="DQ319">
            <v>-3</v>
          </cell>
          <cell r="DR319">
            <v>-9</v>
          </cell>
          <cell r="DS319">
            <v>-2</v>
          </cell>
          <cell r="DT319"/>
          <cell r="DU319">
            <v>-1</v>
          </cell>
          <cell r="DW319">
            <v>0</v>
          </cell>
          <cell r="DX319"/>
          <cell r="DY319"/>
          <cell r="DZ319"/>
          <cell r="EA319"/>
          <cell r="EB319"/>
          <cell r="EC319" t="str">
            <v>งานเคลือบ+พิมพ์</v>
          </cell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 t="str">
            <v xml:space="preserve"> </v>
          </cell>
          <cell r="AB320"/>
          <cell r="AC320"/>
          <cell r="AD320"/>
          <cell r="AG320"/>
          <cell r="AI320"/>
          <cell r="AJ320" t="str">
            <v>.</v>
          </cell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 t="str">
            <v>Lead time</v>
          </cell>
          <cell r="DN320"/>
          <cell r="DP320">
            <v>-5</v>
          </cell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 t="str">
            <v>P5.2</v>
          </cell>
          <cell r="DM321">
            <v>4</v>
          </cell>
          <cell r="DN321">
            <v>0</v>
          </cell>
          <cell r="DP321">
            <v>-15</v>
          </cell>
          <cell r="DQ321"/>
          <cell r="DR321">
            <v>-11</v>
          </cell>
          <cell r="DS321">
            <v>-4</v>
          </cell>
          <cell r="DT321">
            <v>-3</v>
          </cell>
          <cell r="DU321">
            <v>-3</v>
          </cell>
          <cell r="DW321">
            <v>-2</v>
          </cell>
          <cell r="DX321">
            <v>-1</v>
          </cell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 t="str">
            <v>P5.3</v>
          </cell>
          <cell r="DM322">
            <v>6</v>
          </cell>
          <cell r="DN322">
            <v>0</v>
          </cell>
          <cell r="DP322">
            <v>-15</v>
          </cell>
          <cell r="DQ322">
            <v>-6</v>
          </cell>
          <cell r="DR322">
            <v>-12</v>
          </cell>
          <cell r="DS322">
            <v>-5</v>
          </cell>
          <cell r="DT322">
            <v>-4</v>
          </cell>
          <cell r="DU322">
            <v>-3</v>
          </cell>
          <cell r="DW322">
            <v>-2</v>
          </cell>
          <cell r="DX322">
            <v>-1</v>
          </cell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 t="str">
            <v xml:space="preserve"> </v>
          </cell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ยังไม่ได้พิมพ์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พร้อมส่ง</v>
          </cell>
        </row>
        <row r="25">
          <cell r="DC25" t="str">
            <v>ผ้าขาว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พร้อมส่ง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รอแบบ</v>
          </cell>
        </row>
        <row r="36">
          <cell r="DC36" t="str">
            <v>พร้อมส่ง</v>
          </cell>
        </row>
        <row r="37">
          <cell r="DC37" t="str">
            <v>รอตัด</v>
          </cell>
        </row>
        <row r="38">
          <cell r="DC38" t="str">
            <v>รอตัด</v>
          </cell>
        </row>
        <row r="39">
          <cell r="DC39" t="str">
            <v>รอตัด</v>
          </cell>
        </row>
        <row r="40">
          <cell r="DC40" t="str">
            <v>ยังไม่ได้พิมพ์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ผ้าขาว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รอแบบ</v>
          </cell>
        </row>
        <row r="57">
          <cell r="DC57" t="str">
            <v>พร้อมส่ง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พร้อมส่ง</v>
          </cell>
        </row>
        <row r="61">
          <cell r="DC61" t="str">
            <v>พร้อมส่ง</v>
          </cell>
        </row>
        <row r="62">
          <cell r="DC62" t="str">
            <v>พร้อมส่ง</v>
          </cell>
        </row>
        <row r="63">
          <cell r="DC63" t="str">
            <v>พร้อมส่ง</v>
          </cell>
        </row>
        <row r="64">
          <cell r="DC64" t="str">
            <v>พร้อมส่ง</v>
          </cell>
        </row>
        <row r="65">
          <cell r="DC65" t="str">
            <v>ยังไม่ได้พิมพ์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ยังไม่ได้พิมพ์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รอตัด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พร้อมส่ง</v>
          </cell>
        </row>
        <row r="80">
          <cell r="DC80" t="str">
            <v>รอตัด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รอตัด</v>
          </cell>
        </row>
        <row r="84">
          <cell r="DC84" t="str">
            <v>ยังไม่ได้พิมพ์</v>
          </cell>
        </row>
        <row r="85">
          <cell r="DC85" t="str">
            <v>พร้อมส่ง</v>
          </cell>
        </row>
        <row r="86">
          <cell r="DC86" t="str">
            <v>รอตัด</v>
          </cell>
        </row>
        <row r="87">
          <cell r="DC87" t="str">
            <v>รอตัด</v>
          </cell>
        </row>
        <row r="88">
          <cell r="DC88" t="str">
            <v>ยังไม่ได้พิมพ์</v>
          </cell>
        </row>
        <row r="89">
          <cell r="DC89" t="str">
            <v>รอตัด</v>
          </cell>
        </row>
        <row r="90">
          <cell r="DC90" t="str">
            <v>พร้อมส่ง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ยังไม่ได้พิมพ์</v>
          </cell>
        </row>
        <row r="95">
          <cell r="DC95" t="str">
            <v>พร้อมส่ง</v>
          </cell>
        </row>
        <row r="96">
          <cell r="DC96" t="str">
            <v>ยังไม่ได้พิมพ์</v>
          </cell>
        </row>
        <row r="97">
          <cell r="DC97" t="str">
            <v>รอตัด</v>
          </cell>
        </row>
        <row r="98">
          <cell r="DC98" t="str">
            <v>รอตัด</v>
          </cell>
        </row>
        <row r="99">
          <cell r="DC99" t="str">
            <v>ยังไม่ได้พิมพ์</v>
          </cell>
        </row>
        <row r="100">
          <cell r="DC100" t="str">
            <v>พร้อมส่ง</v>
          </cell>
        </row>
        <row r="101">
          <cell r="DC101" t="str">
            <v>ยังไม่ได้พิมพ์</v>
          </cell>
        </row>
        <row r="102">
          <cell r="DC102" t="str">
            <v>รอตัด</v>
          </cell>
        </row>
        <row r="103">
          <cell r="DC103" t="str">
            <v>ยังไม่ได้พิมพ์</v>
          </cell>
        </row>
        <row r="104">
          <cell r="DC104" t="str">
            <v>พร้อมส่ง</v>
          </cell>
        </row>
        <row r="105">
          <cell r="DC105" t="str">
            <v>พร้อมส่ง</v>
          </cell>
        </row>
        <row r="106">
          <cell r="DC106" t="str">
            <v>ยังไม่ได้พิมพ์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รอตัด</v>
          </cell>
        </row>
        <row r="112">
          <cell r="DC112" t="str">
            <v>ยังไม่ได้พิมพ์</v>
          </cell>
        </row>
        <row r="113">
          <cell r="DC113" t="str">
            <v>พร้อมส่ง</v>
          </cell>
        </row>
        <row r="114">
          <cell r="DC114" t="str">
            <v>ยังไม่ได้พิมพ์</v>
          </cell>
        </row>
        <row r="115">
          <cell r="DC115" t="str">
            <v>รอแบบ</v>
          </cell>
        </row>
        <row r="116">
          <cell r="DC116" t="str">
            <v>ยังไม่ได้พิมพ์</v>
          </cell>
        </row>
        <row r="117">
          <cell r="DC117" t="str">
            <v>รอแบบ</v>
          </cell>
        </row>
        <row r="118">
          <cell r="DC118" t="str">
            <v>รอแบบ</v>
          </cell>
        </row>
        <row r="119">
          <cell r="DC119" t="str">
            <v>รอแบบ</v>
          </cell>
        </row>
        <row r="120">
          <cell r="DC120" t="str">
            <v>ยังไม่ได้พิมพ์</v>
          </cell>
        </row>
        <row r="121">
          <cell r="DC121" t="str">
            <v>รอตัด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รอตัด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ยังไม่ได้พิมพ์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ยังไม่ได้พิมพ์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ยังไม่ได้พิมพ์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พร้อมส่ง</v>
          </cell>
        </row>
        <row r="155">
          <cell r="DC155" t="str">
            <v>ยังไม่ได้พิมพ์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รอตัด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พร้อมส่ง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พร้อมส่ง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รอตัด</v>
          </cell>
        </row>
        <row r="189">
          <cell r="DC189" t="str">
            <v>พร้อมส่ง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รอตัด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พร้อมส่ง</v>
          </cell>
        </row>
        <row r="203">
          <cell r="DC203" t="str">
            <v>ยังไม่ได้พิมพ์</v>
          </cell>
        </row>
        <row r="204">
          <cell r="DC204" t="str">
            <v>รอแบบ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ผ้าขาว</v>
          </cell>
        </row>
        <row r="208">
          <cell r="DC208" t="str">
            <v>ยังไม่ได้พิมพ์</v>
          </cell>
        </row>
        <row r="209">
          <cell r="DC209" t="str">
            <v>รอแบบ</v>
          </cell>
        </row>
        <row r="210">
          <cell r="DC210" t="str">
            <v>พร้อมส่ง</v>
          </cell>
        </row>
        <row r="211">
          <cell r="DC211" t="str">
            <v>พร้อมส่ง</v>
          </cell>
        </row>
        <row r="212">
          <cell r="DC212" t="str">
            <v>พร้อมส่ง</v>
          </cell>
        </row>
        <row r="213">
          <cell r="DC213" t="str">
            <v>พร้อมส่ง</v>
          </cell>
        </row>
        <row r="214">
          <cell r="DC214" t="str">
            <v>พร้อมส่ง</v>
          </cell>
        </row>
        <row r="215">
          <cell r="DC215" t="str">
            <v>พร้อมส่ง</v>
          </cell>
        </row>
        <row r="216">
          <cell r="DC216" t="str">
            <v>พร้อมส่ง</v>
          </cell>
        </row>
        <row r="217">
          <cell r="DC217" t="str">
            <v>พร้อมส่ง</v>
          </cell>
        </row>
        <row r="218">
          <cell r="DC218" t="str">
            <v>พร้อมส่ง</v>
          </cell>
        </row>
        <row r="219">
          <cell r="DC219" t="str">
            <v>ผ้าขาว</v>
          </cell>
        </row>
        <row r="220">
          <cell r="DC220" t="str">
            <v>ยังไม่ได้พิมพ์</v>
          </cell>
        </row>
        <row r="221">
          <cell r="DC221" t="str">
            <v>พร้อมส่ง</v>
          </cell>
        </row>
        <row r="222">
          <cell r="DC222" t="str">
            <v>พร้อมส่ง</v>
          </cell>
        </row>
        <row r="223">
          <cell r="DC223" t="str">
            <v>ยังไม่ได้พิมพ์</v>
          </cell>
        </row>
        <row r="224">
          <cell r="DC224" t="str">
            <v>พร้อมส่ง</v>
          </cell>
        </row>
        <row r="225">
          <cell r="DC225" t="str">
            <v>พร้อมส่ง</v>
          </cell>
        </row>
        <row r="226">
          <cell r="DC226" t="str">
            <v>พิมพ์ไม่ครบ</v>
          </cell>
        </row>
        <row r="227">
          <cell r="DC227" t="str">
            <v>พร้อมส่ง</v>
          </cell>
        </row>
        <row r="228">
          <cell r="DC228" t="str">
            <v>พร้อมส่ง</v>
          </cell>
        </row>
        <row r="229">
          <cell r="DC229" t="str">
            <v>รอตัด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พร้อมส่ง</v>
          </cell>
        </row>
        <row r="233">
          <cell r="DC233" t="str">
            <v>ยังไม่ได้พิมพ์</v>
          </cell>
        </row>
        <row r="234">
          <cell r="DC234" t="str">
            <v>ยังไม่ได้พิมพ์</v>
          </cell>
        </row>
        <row r="235">
          <cell r="DC235" t="str">
            <v>ยังไม่ได้พิมพ์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ยังไม่ได้พิมพ์</v>
          </cell>
        </row>
        <row r="240">
          <cell r="DC240" t="str">
            <v>ยังไม่ได้พิมพ์</v>
          </cell>
        </row>
        <row r="241">
          <cell r="DC241" t="str">
            <v>ยังไม่ได้พิมพ์</v>
          </cell>
        </row>
        <row r="242">
          <cell r="DC242" t="str">
            <v>ยังไม่ได้พิมพ์</v>
          </cell>
        </row>
        <row r="243">
          <cell r="DC243" t="str">
            <v>ยังไม่ได้พิมพ์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รอแบบ</v>
          </cell>
        </row>
        <row r="247">
          <cell r="DC247" t="str">
            <v>ยังไม่ได้พิมพ์</v>
          </cell>
        </row>
        <row r="248">
          <cell r="DC248" t="str">
            <v>ยังไม่ได้พิมพ์</v>
          </cell>
        </row>
        <row r="249">
          <cell r="DC249" t="str">
            <v>ยังไม่ได้พิมพ์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ยังไม่ได้พิมพ์</v>
          </cell>
        </row>
        <row r="253">
          <cell r="DC253" t="str">
            <v>ยังไม่ได้พิมพ์</v>
          </cell>
        </row>
        <row r="254">
          <cell r="DC254" t="str">
            <v>ยังไม่ได้พิมพ์</v>
          </cell>
        </row>
        <row r="255">
          <cell r="DC255" t="str">
            <v>ยังไม่ได้พิมพ์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พร้อมส่ง</v>
          </cell>
        </row>
        <row r="259">
          <cell r="DC259" t="str">
            <v>พร้อมส่ง</v>
          </cell>
        </row>
        <row r="260">
          <cell r="DC260" t="str">
            <v>รอตัด</v>
          </cell>
        </row>
        <row r="261">
          <cell r="DC261" t="str">
            <v>ผ้าขาว</v>
          </cell>
        </row>
        <row r="262">
          <cell r="DC262" t="str">
            <v>ยังไม่ได้พิมพ์</v>
          </cell>
        </row>
        <row r="263">
          <cell r="DC263" t="str">
            <v>ยังไม่ได้พิมพ์</v>
          </cell>
        </row>
        <row r="264">
          <cell r="DC264" t="str">
            <v>ยังไม่ได้พิมพ์</v>
          </cell>
        </row>
        <row r="265">
          <cell r="DC265" t="str">
            <v>ยังไม่ได้พิมพ์</v>
          </cell>
        </row>
        <row r="266">
          <cell r="DC266" t="str">
            <v>รอแบบ</v>
          </cell>
        </row>
        <row r="267">
          <cell r="DC267" t="str">
            <v>พร้อมส่ง</v>
          </cell>
        </row>
        <row r="268">
          <cell r="DC268" t="str">
            <v>รอตัด</v>
          </cell>
        </row>
        <row r="269">
          <cell r="DC269" t="str">
            <v>พร้อมส่ง</v>
          </cell>
        </row>
        <row r="270">
          <cell r="DC270" t="str">
            <v>รอตัด</v>
          </cell>
        </row>
        <row r="271">
          <cell r="DC271" t="str">
            <v>รอตัด</v>
          </cell>
        </row>
        <row r="272">
          <cell r="DC272" t="str">
            <v>รอตัด</v>
          </cell>
        </row>
        <row r="273">
          <cell r="DC273" t="str">
            <v>ยังไม่ได้พิมพ์</v>
          </cell>
        </row>
        <row r="274">
          <cell r="DC274" t="str">
            <v>ยังไม่ได้พิมพ์</v>
          </cell>
        </row>
        <row r="275">
          <cell r="DC275" t="str">
            <v>พร้อมส่ง</v>
          </cell>
        </row>
        <row r="276">
          <cell r="DC276" t="str">
            <v>พร้อมส่ง</v>
          </cell>
        </row>
        <row r="277">
          <cell r="DC277" t="str">
            <v>พร้อมส่ง</v>
          </cell>
        </row>
        <row r="278">
          <cell r="DC278" t="str">
            <v>พร้อมส่ง</v>
          </cell>
        </row>
        <row r="279">
          <cell r="DC279" t="str">
            <v>พร้อมส่ง</v>
          </cell>
        </row>
        <row r="280">
          <cell r="DC280" t="str">
            <v>พร้อมส่ง</v>
          </cell>
        </row>
        <row r="281">
          <cell r="DC281" t="str">
            <v>ยังไม่ได้พิมพ์</v>
          </cell>
        </row>
        <row r="282">
          <cell r="DC282" t="str">
            <v>พร้อมส่ง</v>
          </cell>
        </row>
        <row r="283">
          <cell r="DC283" t="str">
            <v>พร้อมส่ง</v>
          </cell>
        </row>
        <row r="284">
          <cell r="DC284" t="str">
            <v>พิมพ์ไม่ครบ</v>
          </cell>
        </row>
        <row r="285">
          <cell r="DC285" t="str">
            <v>ยังไม่ได้พิมพ์</v>
          </cell>
        </row>
        <row r="286">
          <cell r="DC286" t="str">
            <v>ยังไม่ได้พิมพ์</v>
          </cell>
        </row>
        <row r="287">
          <cell r="DC287" t="str">
            <v>ยังไม่ได้พิมพ์</v>
          </cell>
        </row>
        <row r="288">
          <cell r="DC288" t="str">
            <v>ยังไม่ได้พิมพ์</v>
          </cell>
        </row>
        <row r="289">
          <cell r="DC289" t="str">
            <v>พร้อมส่ง</v>
          </cell>
        </row>
        <row r="290">
          <cell r="DC290" t="str">
            <v>พร้อมส่ง</v>
          </cell>
        </row>
        <row r="291">
          <cell r="DC291" t="str">
            <v>พร้อมส่ง</v>
          </cell>
        </row>
        <row r="292">
          <cell r="DC292" t="str">
            <v>พร้อมส่ง</v>
          </cell>
        </row>
        <row r="293">
          <cell r="DC293" t="str">
            <v>พร้อมส่ง</v>
          </cell>
        </row>
        <row r="294">
          <cell r="DC294" t="str">
            <v>ผ้าขาว</v>
          </cell>
        </row>
        <row r="295">
          <cell r="DC295" t="str">
            <v>ผ้าขาว</v>
          </cell>
        </row>
        <row r="296">
          <cell r="DC296" t="str">
            <v>พร้อมส่ง</v>
          </cell>
        </row>
        <row r="297">
          <cell r="DC297" t="str">
            <v>พร้อมส่ง</v>
          </cell>
        </row>
        <row r="298">
          <cell r="DC298" t="str">
            <v>พร้อมส่ง</v>
          </cell>
        </row>
        <row r="299">
          <cell r="DC299" t="str">
            <v>ผ้าขาว</v>
          </cell>
        </row>
        <row r="300">
          <cell r="DC300" t="str">
            <v>ผ้าขาว</v>
          </cell>
        </row>
        <row r="301">
          <cell r="DC301" t="str">
            <v>พร้อมส่ง</v>
          </cell>
        </row>
        <row r="302">
          <cell r="DC302" t="str">
            <v>พร้อมส่ง</v>
          </cell>
        </row>
        <row r="303">
          <cell r="DC303" t="str">
            <v>พร้อมส่ง</v>
          </cell>
        </row>
        <row r="304">
          <cell r="DC304" t="str">
            <v>ยังไม่ได้พิมพ์</v>
          </cell>
        </row>
        <row r="305">
          <cell r="DC305" t="str">
            <v>ผ้าขาว</v>
          </cell>
        </row>
        <row r="306">
          <cell r="DC306" t="str">
            <v>พร้อมส่ง</v>
          </cell>
        </row>
        <row r="307">
          <cell r="DC307" t="str">
            <v>พร้อมส่ง</v>
          </cell>
        </row>
        <row r="308">
          <cell r="DC308"/>
        </row>
        <row r="309">
          <cell r="DC309"/>
        </row>
        <row r="310">
          <cell r="DC310"/>
        </row>
        <row r="311">
          <cell r="DC311" t="str">
            <v xml:space="preserve"> </v>
          </cell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3-10-6810.00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-11-68%2010.406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-11-68%2010.406&#3609;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30.546975115743" createdVersion="8" refreshedVersion="8" minRefreshableVersion="3" recordCount="259" xr:uid="{B2A9894F-44DF-4B42-B8FA-832CB1120933}">
  <cacheSource type="worksheet">
    <worksheetSource ref="A5:AF264" sheet="30-9-68" r:id="rId2"/>
  </cacheSource>
  <cacheFields count="32">
    <cacheField name="วันรับออร์เดอร์/แบบ" numFmtId="187">
      <sharedItems containsDate="1" containsMixedTypes="1" minDate="1899-12-30T00:00:00" maxDate="2025-09-30T00:00:00"/>
    </cacheField>
    <cacheField name="เลขที่ SO" numFmtId="0">
      <sharedItems containsMixedTypes="1" containsNumber="1" containsInteger="1" minValue="0" maxValue="0" count="86">
        <s v="MK68-001171"/>
        <n v="0"/>
        <s v="MK68-001164"/>
        <s v="MK68-001161"/>
        <s v="MK68-001162"/>
        <s v="ประมาณการ"/>
        <s v="MK68-001176"/>
        <s v="MK68-001139"/>
        <s v="MK68-001140"/>
        <s v="MK68-001113"/>
        <s v="MK68-001141"/>
        <s v="MK68-001173"/>
        <s v="MK68-001174"/>
        <s v="MK68-001142"/>
        <s v="MK68-001143"/>
        <s v="MK68-001175"/>
        <s v="MK68-001080"/>
        <s v="MK68-001163"/>
        <s v="MK68-001040"/>
        <s v="MK68-001124"/>
        <s v="MK68-001152"/>
        <s v="MK68-001033"/>
        <s v="MK68-001035"/>
        <s v="MK68-001129"/>
        <s v="MK68-001123"/>
        <s v="MK68-001026"/>
        <s v="MK68-001121"/>
        <s v="MK68-001122"/>
        <s v="MK68-001024"/>
        <s v="MK68-000675"/>
        <s v="MK68-001119"/>
        <s v="MK68-001153"/>
        <s v="MK68-001120"/>
        <s v="MK68-000990"/>
        <s v="MK68-001105"/>
        <s v="MK68-001092"/>
        <s v="MK68-001027"/>
        <s v="MK68-001156"/>
        <s v="MK68-001093"/>
        <s v="MK68-001106"/>
        <s v="MK68-001091"/>
        <s v="MK68-001155"/>
        <s v="MK68-001158"/>
        <s v="MK68-001159"/>
        <s v="MK68-001157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1086"/>
        <s v="MK68-000694"/>
        <s v="ใบรับคำสั่งซื้อ"/>
        <s v="MK67-001236"/>
        <s v="MK67-001396"/>
        <s v="MK68-001118"/>
        <s v="MK68-001125"/>
        <s v="MK68-001127"/>
        <s v="MK68-001126"/>
        <s v="MK68-001150"/>
        <s v="MK68-001100"/>
        <s v="MK68-000982"/>
        <s v="MK68-001101"/>
        <s v="MK68-001102"/>
        <s v="MK68-000978"/>
        <s v="MK68-001170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147"/>
        <s v="MK68-001148"/>
        <s v="MK67-001490"/>
        <s v="MK68-001160"/>
        <s v="MK68-001030"/>
        <s v="MK68-001067"/>
        <s v="MK68-001168"/>
      </sharedItems>
    </cacheField>
    <cacheField name="ชื่อลูกค้า" numFmtId="0">
      <sharedItems containsMixedTypes="1" containsNumber="1" containsInteger="1" minValue="0" maxValue="0" count="29">
        <s v="โรงสีธัญญกิจ(ราชบุรี)"/>
        <n v="0"/>
        <s v="ร้านเห็ดไพลิน"/>
        <s v="หจก.อนนท์อุตสาหกรรม"/>
        <s v="บจก.ฟาร์เธอร์ส วิง ซัพพลาย"/>
        <s v="  "/>
        <s v="หจก.ไอทีอี เกษตรพัฒนา"/>
        <s v="บจก.เพรซิเดนท์ฟลาวมิลล์"/>
        <s v="บจก.ไลม์มาสเตอร์"/>
        <s v="บจก.เอ็กเซลเล้นท์"/>
        <s v="บจก.เคอรี่ฟลาวมิลล์"/>
        <s v="บจก.อินเทคค์ โกลบอล"/>
        <s v="หจก.เอ็ม.ที.เอส เทรดดิ้ง"/>
        <s v="บจก.เอสพีเอ็ม อาหารสัตว์"/>
        <s v="คุณฐนวรวรรศณ์ ภัทรนนท์สกุล"/>
        <s v="บจก.ซันฟีด"/>
        <s v="บจก.วีซีเอฟ"/>
        <s v="บจก.เอพีเอ็ม อะโกร"/>
        <s v="บจก.ไทยธรรมดี"/>
        <s v="บจก.เอ.เจ.ฟาร์ม่าแล็บ"/>
        <s v="บจก.หนองบัวอโกรฟอร์ไลฟ์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7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5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30T00:00:00" maxDate="2025-11-01T00:00:00" count="27">
        <d v="2025-10-10T00:00:00"/>
        <m/>
        <d v="2025-09-30T00:00:00"/>
        <d v="2025-10-20T00:00:00"/>
        <d v="2025-10-25T00:00:00"/>
        <d v="2025-10-28T00:00:00"/>
        <d v="2025-10-31T00:00:00"/>
        <s v="รอแจ้ง"/>
        <d v="2025-10-04T00:00:00"/>
        <d v="2025-10-08T00:00:00"/>
        <d v="2025-10-22T00:00:00"/>
        <d v="2025-10-02T00:00:00"/>
        <d v="2025-10-06T00:00:00"/>
        <d v="2025-10-07T00:00:00"/>
        <d v="2025-10-17T00:00:00"/>
        <s v="รอส่ง"/>
        <d v="2025-10-09T00:00:00"/>
        <d v="2025-10-14T00:00:00"/>
        <d v="2025-10-15T00:00:00"/>
        <d v="2025-10-21T00:00:00"/>
        <d v="2025-10-24T00:00:00"/>
        <d v="2025-10-27T00:00:00"/>
        <d v="2025-10-29T00:00:00"/>
        <d v="2025-10-30T00:00:00"/>
        <d v="2025-10-16T00:00:00"/>
        <d v="2025-10-03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10263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1633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1720SMFX"/>
        <s v="WSWT1825800"/>
        <s v="WSWT1925800"/>
        <s v="WSWT1921720"/>
        <s v="WSWT19251000SM"/>
        <s v="WSWT2025700"/>
        <s v="WSWT2025800SM"/>
        <s v="WSWT2025850"/>
        <s v="WSWT2025800"/>
        <s v="WSWT2121670SM"/>
        <s v="WSWT2325650"/>
        <s v="WSWT2321112512551"/>
        <s v="WSWT24211125120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56552.8750000002"/>
    </cacheField>
    <cacheField name="Stock" numFmtId="3">
      <sharedItems containsSemiMixedTypes="0" containsString="0" containsNumber="1" minValue="0" maxValue="310139.47624000022"/>
    </cacheField>
    <cacheField name="ค้างทอ" numFmtId="3">
      <sharedItems containsSemiMixedTypes="0" containsString="0" containsNumber="1" minValue="0" maxValue="1708461.1500000001"/>
    </cacheField>
    <cacheField name="Stock2" numFmtId="3">
      <sharedItems containsSemiMixedTypes="0" containsString="0" containsNumber="1" minValue="0" maxValue="301310.43624000018"/>
    </cacheField>
    <cacheField name="ค้างเคลือบ" numFmtId="3">
      <sharedItems containsSemiMixedTypes="0" containsString="0" containsNumber="1" minValue="0" maxValue="749484.8177025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8.468447916668" createdVersion="8" refreshedVersion="8" minRefreshableVersion="3" recordCount="325" xr:uid="{4EE5B1D2-BDF0-449A-8A25-080B71F06704}">
  <cacheSource type="worksheet">
    <worksheetSource ref="A5:AF330" sheet="18-10-68" r:id="rId2"/>
  </cacheSource>
  <cacheFields count="32">
    <cacheField name="วันรับออร์เดอร์/แบบ" numFmtId="187">
      <sharedItems containsDate="1" containsMixedTypes="1" minDate="1899-12-30T00:00:00" maxDate="2025-10-19T00:00:00"/>
    </cacheField>
    <cacheField name="เลขที่ SO" numFmtId="0">
      <sharedItems containsMixedTypes="1" containsNumber="1" containsInteger="1" minValue="0" maxValue="0" count="78">
        <s v="MK68-001239"/>
        <n v="0"/>
        <s v="MK68-001228"/>
        <s v="MK68-001162"/>
        <s v="MK68-001140"/>
        <s v="ประมาณการ"/>
        <s v="MK68-001242"/>
        <s v="ใบรับคำสั่งซื้อ"/>
        <s v="MK68-001143"/>
        <s v="MK68-001227"/>
        <s v="MK68-001229"/>
        <s v="MK68-001231"/>
        <s v="MK68-001080"/>
        <s v="MK68-001105"/>
        <s v="MK68-001033"/>
        <s v="MK68-001119"/>
        <s v="MK68-001159"/>
        <s v="MK68-000693"/>
        <s v="MK68-001093"/>
        <s v="MK68-001027"/>
        <s v="MK68-001106"/>
        <s v="MK68-001091"/>
        <s v="MK68-001213"/>
        <s v="MK68-001035"/>
        <s v="MK68-001206"/>
        <s v="MK68-001158"/>
        <s v="MK68-001040"/>
        <s v="MK68-001202"/>
        <s v="MK68-001039"/>
        <s v="MK68-001123"/>
        <s v="MK68-001124"/>
        <s v="MK68-001121"/>
        <s v="MK68-001122"/>
        <s v="MK68-001205"/>
        <s v="MK68-001204"/>
        <s v="MK68-001203"/>
        <s v="MK68-001129"/>
        <s v="MK68-000990"/>
        <s v="MK68-001079"/>
        <s v="MK68-000673"/>
        <s v="MK68-000093"/>
        <s v="MK67-001532"/>
        <s v="MK67-001153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236"/>
        <s v="MK68-001237"/>
        <s v="MK68-001199"/>
        <s v="MK68-001224"/>
        <s v="MK68-001240"/>
        <s v="MK68-001241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33"/>
        <s v="MK68-001235"/>
        <s v="MK68-001234"/>
        <s v="MK67-001490"/>
        <s v="MK68-001212"/>
        <s v="MK68-001223"/>
        <s v="MK68-001196"/>
        <s v="MK68-001197"/>
        <s v="MK68-001243"/>
      </sharedItems>
    </cacheField>
    <cacheField name="ชื่อลูกค้า" numFmtId="0">
      <sharedItems containsMixedTypes="1" containsNumber="1" containsInteger="1" minValue="0" maxValue="0" count="29">
        <s v="หจก.ปึงเป้งน้ำ"/>
        <n v="0"/>
        <s v="บจก.เคอรี่ฟลาวมิลล์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เอพีเอ็ม อะโกร"/>
        <s v="บจก.เอสพีเอ็ม อาหารสัตว์"/>
        <s v="บจก.ซันฟีด"/>
        <s v="บจก.ไทยธรรมดี"/>
        <s v="บจก.เอ.เจ.ฟาร์ม่าแล็บ"/>
        <s v="โรงสีข้าวธัญญาวัฒน์"/>
        <s v="คุณนพวินทร์ รัตนเศรษฐ์เมธา"/>
        <s v="บจก.แอมโก้เวท"/>
        <s v="บจก.ที.ซี.ยูเนี่ยน อโกรเทค"/>
        <s v="บจก.ซิเบลโก้(บางเลน)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บจก.น้ำตาลทิพย์สุโขทัย"/>
        <s v="บจก.อันดามันซูริมิ"/>
        <s v="คุณธนนท์ 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7T00:00:00" maxDate="2025-12-01T00:00:00" count="33">
        <d v="2025-10-31T00:00:00"/>
        <m/>
        <d v="2025-10-22T00:00:00"/>
        <d v="2025-10-28T00:00:00"/>
        <d v="2025-11-07T00:00:00"/>
        <d v="2025-11-14T00:00:00"/>
        <d v="2025-10-24T00:00:00"/>
        <d v="2025-11-30T00:00:00"/>
        <d v="2025-11-04T00:00:00"/>
        <d v="2025-10-17T00:00:00"/>
        <d v="2025-10-21T00:00:00"/>
        <d v="2025-10-29T00:00:00"/>
        <s v="รอแจ้ง"/>
        <s v="รอส่ง"/>
        <d v="2025-10-23T00:00:00"/>
        <d v="2025-10-27T00:00:00"/>
        <d v="2025-10-30T00:00:00"/>
        <d v="2025-11-01T00:00:00"/>
        <d v="2025-11-03T00:00:00"/>
        <d v="2025-11-11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d v="2025-11-05T00:00:00"/>
        <d v="2025-11-10T00:00:00"/>
        <d v="2025-11-19T00:00:00"/>
        <d v="2025-10-25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30562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1">
        <s v="WSWT1425800"/>
        <s v="WSWT1625800"/>
        <s v="WSWT1825800"/>
        <s v="WSWT1925800"/>
        <s v="WSWT1921720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62110.1950000001"/>
    </cacheField>
    <cacheField name="Stock" numFmtId="3">
      <sharedItems containsSemiMixedTypes="0" containsString="0" containsNumber="1" minValue="0" maxValue="209087.17390000005"/>
    </cacheField>
    <cacheField name="ค้างทอ" numFmtId="3">
      <sharedItems containsSemiMixedTypes="0" containsString="0" containsNumber="1" minValue="0" maxValue="1796947.1300000001"/>
    </cacheField>
    <cacheField name="Stock2" numFmtId="3">
      <sharedItems containsSemiMixedTypes="0" containsString="0" containsNumber="1" minValue="0" maxValue="195871.55390000003"/>
    </cacheField>
    <cacheField name="ค้างเคลือบ" numFmtId="3">
      <sharedItems containsSemiMixedTypes="0" containsString="0" containsNumber="1" minValue="0" maxValue="607711.6382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54.46636608796" createdVersion="8" refreshedVersion="8" minRefreshableVersion="3" recordCount="321" xr:uid="{00199B31-AD26-41A0-AB10-91FCBCD2E4EC}">
  <cacheSource type="worksheet">
    <worksheetSource ref="A5:AF326" sheet="24-10-68" r:id="rId2"/>
  </cacheSource>
  <cacheFields count="32">
    <cacheField name="วันรับออร์เดอร์/แบบ" numFmtId="187">
      <sharedItems containsDate="1" containsMixedTypes="1" minDate="1899-12-30T00:00:00" maxDate="2025-10-24T00:00:00"/>
    </cacheField>
    <cacheField name="เลขที่ SO" numFmtId="0">
      <sharedItems containsMixedTypes="1" containsNumber="1" containsInteger="1" minValue="0" maxValue="0" count="80">
        <s v="MK68-001239"/>
        <n v="0"/>
        <s v="ประมาณการ"/>
        <s v="MK68-001247"/>
        <s v="MK68-001279"/>
        <s v="MK68-001162"/>
        <s v="ใบรับคำสั่งซื้อ"/>
        <s v="MK68-001227"/>
        <s v="MK68-001143"/>
        <s v="MK68-001231"/>
        <s v="MK68-001270"/>
        <s v="MK68-001271"/>
        <s v="MK68-001261"/>
        <s v="MK68-001080"/>
        <s v="MK68-001119"/>
        <s v="MK68-001027"/>
        <s v="MK68-001253"/>
        <s v="MK68-001079"/>
        <s v="MK68-001254"/>
        <s v="MK68-001121"/>
        <s v="MK68-001255"/>
        <s v="MK68-001256"/>
        <s v="MK68-001123"/>
        <s v="MK68-001122"/>
        <s v="MK68-001257"/>
        <s v="MK68-001124"/>
        <s v="MK68-001262"/>
        <s v="MK68-001263"/>
        <s v="MK68-001106"/>
        <s v="MK68-001035"/>
        <s v="MK68-001158"/>
        <s v="MK68-001040"/>
        <s v="MK68-001249"/>
        <s v="MK68-001202"/>
        <s v="MK68-001039"/>
        <s v="MK68-001093"/>
        <s v="MK68-001204"/>
        <s v="MK68-001203"/>
        <s v="MK68-001033"/>
        <s v="MK68-001206"/>
        <s v="MK68-001205"/>
        <s v="MK68-001129"/>
        <s v="MK68-000990"/>
        <s v="MK68-000673"/>
        <s v="MK68-000093"/>
        <s v="MK67-001532"/>
        <s v="MK67-001153"/>
        <s v="MK68-001105"/>
        <s v="MK68-001086"/>
        <s v="MK68-000694"/>
        <s v="MK67-001236"/>
        <s v="MK68-001118"/>
        <s v="MK68-001125"/>
        <s v="MK68-001258"/>
        <s v="MK68-001126"/>
        <s v="MK68-001259"/>
        <s v="MK68-001127"/>
        <s v="MK68-001260"/>
        <s v="MK68-001199"/>
        <s v="MK68-001211"/>
        <s v="MK68-001272"/>
        <s v="MK68-001277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44"/>
        <s v="MK68-001235"/>
        <s v="MK68-001234"/>
        <s v="MK68-001251"/>
        <s v="MK68-001252"/>
        <s v="MK68-001273"/>
        <s v="MK67-001490"/>
        <s v="MK68-001223"/>
        <s v="MK68-001197"/>
      </sharedItems>
    </cacheField>
    <cacheField name="ชื่อลูกค้า" numFmtId="0">
      <sharedItems containsMixedTypes="1" containsNumber="1" containsInteger="1" minValue="0" maxValue="0" count="31">
        <s v="หจก.ปึงเป้งน้ำ"/>
        <n v="0"/>
        <s v="บจก.เคอรี่ฟลาวมิลล์"/>
        <s v="บจก.ฟาเธอร์ส วิง ซัพพลาย"/>
        <s v="บจก.ซีแมน"/>
        <s v="หจก.อนนท์อุตสาหกรรม"/>
        <s v="  "/>
        <s v="บจก.ไลม์มาสเตอร์"/>
        <s v="บจก.เพรซิเดนท์ฟลาวมิลล์"/>
        <s v="บจก.เอ็กเซลเล้นท์"/>
        <s v="บจก.อินเทคค์ โกลบอล"/>
        <s v="บจก.ซันฟีด"/>
        <s v="บจก.เอสพีเอ็ม อาหารสัตว์"/>
        <s v="บจก.เอพีเอ็ม อะโกร"/>
        <s v="บจก.ไทยธรรมดี"/>
        <s v="บจก.เอ.เจ.ฟาร์ม่าแล็บ"/>
        <s v="คุณนพวินทร์ รัตนเศรษฐ์เมธา"/>
        <s v="บจก.เอ็นบี ดิสทริบิวชั่น"/>
        <s v="บจก.วีซีเอฟ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ห้างหุ้นส่วนจำกัด ชัยวัฒนาวานิช"/>
        <s v="คุณวัลภา เผ่าเต็ม"/>
        <s v="โรงสีข้าวธัญญกิจ"/>
        <s v="บจก.น้ำตาลทิพย์สุโขทัย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64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25T00:00:00" maxDate="2025-12-01T00:00:00" count="31">
        <d v="2025-10-31T00:00:00"/>
        <m/>
        <s v="รอแจ้ง"/>
        <d v="2025-11-05T00:00:00"/>
        <d v="2025-11-07T00:00:00"/>
        <d v="2025-11-11T00:00:00"/>
        <d v="2025-11-14T00:00:00"/>
        <d v="2025-11-30T00:00:00"/>
        <d v="2025-11-12T00:00:00"/>
        <d v="2025-11-19T00:00:00"/>
        <d v="2025-10-28T00:00:00"/>
        <d v="2025-11-04T00:00:00"/>
        <d v="2025-11-06T00:00:00"/>
        <d v="2025-11-08T00:00:00"/>
        <d v="2025-10-30T00:00:00"/>
        <d v="2025-10-27T00:00:00"/>
        <d v="2025-10-29T00:00:00"/>
        <d v="2025-10-25T00:00:00"/>
        <d v="2025-11-01T00:00:00"/>
        <d v="2025-11-03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s v="รอส่ง"/>
        <d v="2025-11-10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22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990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9">
        <s v="WSWT1425800"/>
        <s v="WSWT1625800"/>
        <s v="WSWT1825800"/>
        <s v="WSWT1925800"/>
        <s v="WSWT1921720"/>
        <s v="WSWT19251000SM"/>
        <s v="WSWT2025800SM"/>
        <s v="WSWT2025850"/>
        <s v="WSWT2025800"/>
        <s v="WSWT2121670SM"/>
        <s v="WSWT2325650"/>
        <s v="WSWTSCL052325650"/>
        <s v="WSWTFCL022325650"/>
        <s v="WSWT2321750"/>
        <s v="WSWT23211125120SMFX"/>
        <s v="WSWT23211125125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72741.7056525003"/>
    </cacheField>
    <cacheField name="Stock" numFmtId="3">
      <sharedItems containsSemiMixedTypes="0" containsString="0" containsNumber="1" minValue="0" maxValue="317987.32494000002"/>
    </cacheField>
    <cacheField name="ค้างทอ" numFmtId="3">
      <sharedItems containsSemiMixedTypes="0" containsString="0" containsNumber="1" minValue="0" maxValue="1771932.6331025003"/>
    </cacheField>
    <cacheField name="Stock2" numFmtId="3">
      <sharedItems containsSemiMixedTypes="0" containsString="0" containsNumber="1" minValue="0" maxValue="317987.32494000002"/>
    </cacheField>
    <cacheField name="ค้างเคลือบ" numFmtId="3">
      <sharedItems containsSemiMixedTypes="0" containsString="0" containsNumber="1" minValue="0" maxValue="644506.8382699999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d v="2025-09-26T00:00:00"/>
    <x v="0"/>
    <x v="0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7404.0999999999995"/>
    <n v="0"/>
    <n v="7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0"/>
    <n v="7404.0999999999995"/>
    <n v="0"/>
    <n v="7404.0999999999995"/>
    <n v="0"/>
    <n v="0"/>
    <s v="ระบุในSD"/>
  </r>
  <r>
    <d v="2025-09-23T00:00:00"/>
    <x v="2"/>
    <x v="2"/>
    <s v="เพชร"/>
    <n v="18"/>
    <n v="28"/>
    <s v="ขาว"/>
    <n v="0"/>
    <n v="50"/>
    <s v="±"/>
    <n v="5"/>
    <s v="ไม่"/>
    <n v="19"/>
    <n v="29"/>
    <n v="40"/>
    <n v="0"/>
    <n v="0"/>
    <n v="0"/>
    <s v="500กระสอบ"/>
    <x v="2"/>
    <n v="5000"/>
    <n v="5166"/>
    <n v="0"/>
    <n v="5400"/>
    <n v="0"/>
    <x v="1"/>
    <n v="0"/>
    <n v="0"/>
    <n v="0"/>
    <n v="0"/>
    <n v="0"/>
    <n v="0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72.655854687999991"/>
    <n v="0"/>
    <n v="72.655854687999991"/>
    <s v="500กระสอบแบน"/>
    <x v="3"/>
    <n v="5000"/>
    <n v="0"/>
    <n v="5000"/>
    <n v="0"/>
    <n v="5250"/>
    <x v="1"/>
    <n v="4121.1500000000005"/>
    <n v="0"/>
    <n v="4121.150000000000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0"/>
    <n v="20605.75"/>
    <n v="0"/>
    <n v="0"/>
    <n v="0"/>
  </r>
  <r>
    <s v="ประมาณการ"/>
    <x v="5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1"/>
    <n v="13201.65"/>
    <n v="0"/>
    <n v="13201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9745.799999999988"/>
    <n v="0"/>
    <n v="99745.799999999988"/>
    <n v="0"/>
    <n v="0"/>
    <s v="ระบุในSD"/>
  </r>
  <r>
    <d v="2025-09-29T00:00:00"/>
    <x v="6"/>
    <x v="6"/>
    <s v="ITE ปูนเปลือกหอย"/>
    <n v="19"/>
    <n v="34"/>
    <s v="ขาว"/>
    <n v="0"/>
    <n v="68"/>
    <s v="±"/>
    <n v="5"/>
    <s v="บิด"/>
    <n v="21"/>
    <n v="37"/>
    <n v="40"/>
    <n v="95.846517983999988"/>
    <n v="0"/>
    <n v="95.846517983999988"/>
    <s v="500กระสอบแบน"/>
    <x v="8"/>
    <n v="5000"/>
    <n v="0"/>
    <n v="5000"/>
    <n v="0"/>
    <n v="5250"/>
    <x v="2"/>
    <n v="4959.3500000000004"/>
    <n v="4959.3500000000004"/>
    <n v="0"/>
    <n v="0"/>
    <n v="0"/>
    <n v="0"/>
  </r>
  <r>
    <d v="2025-09-20T00:00:00"/>
    <x v="7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2"/>
    <n v="44005.499999999993"/>
    <n v="44005.499999999993"/>
    <n v="0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2"/>
    <n v="17602.2"/>
    <n v="8861"/>
    <n v="8741.2000000000007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2"/>
    <n v="17602.2"/>
    <n v="0"/>
    <n v="17602.2"/>
    <n v="0"/>
    <n v="0"/>
    <n v="0"/>
  </r>
  <r>
    <s v="ประมาณการ"/>
    <x v="5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0"/>
    <n v="18501.714330000003"/>
    <n v="0"/>
    <n v="0"/>
    <n v="0"/>
  </r>
  <r>
    <s v="ประมาณการ"/>
    <x v="5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0"/>
    <n v="140000"/>
    <n v="0"/>
    <n v="147000"/>
    <x v="2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261090.76432999998"/>
    <n v="57825.849999999991"/>
    <n v="203264.91433"/>
    <n v="0"/>
    <n v="0"/>
    <s v="ระบุในSD"/>
  </r>
  <r>
    <d v="2025-09-13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10000"/>
    <n v="10263"/>
    <n v="0"/>
    <n v="0"/>
    <n v="0"/>
    <x v="3"/>
    <n v="0"/>
    <n v="0"/>
    <n v="0"/>
    <n v="0"/>
    <n v="0"/>
    <s v="PDR250306"/>
  </r>
  <r>
    <d v="2025-09-13T00:00:00"/>
    <x v="9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9927"/>
    <n v="73"/>
    <n v="10650"/>
    <n v="0"/>
    <x v="3"/>
    <n v="0"/>
    <n v="0"/>
    <n v="0"/>
    <n v="0"/>
    <n v="0"/>
    <s v="PDR250306"/>
  </r>
  <r>
    <d v="2025-09-13T00:00:00"/>
    <x v="9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50"/>
    <n v="0"/>
    <n v="5400"/>
    <n v="0"/>
    <x v="3"/>
    <n v="0"/>
    <n v="0"/>
    <n v="0"/>
    <n v="0"/>
    <n v="0"/>
    <s v="PDR250306"/>
  </r>
  <r>
    <d v="2025-09-19T00:00:00"/>
    <x v="10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400"/>
    <n v="0"/>
    <x v="3"/>
    <n v="0"/>
    <n v="0"/>
    <n v="0"/>
    <n v="0"/>
    <n v="0"/>
    <s v="PDR250320"/>
  </r>
  <r>
    <d v="2025-09-19T00:00:00"/>
    <x v="10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9000"/>
    <n v="1000"/>
    <n v="10020"/>
    <n v="0"/>
    <x v="3"/>
    <n v="0"/>
    <n v="0"/>
    <n v="0"/>
    <n v="0"/>
    <n v="0"/>
    <s v="PDR250320"/>
  </r>
  <r>
    <d v="2025-09-19T00:00:00"/>
    <x v="10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9359.9000000000015"/>
    <n v="0"/>
    <n v="0"/>
    <n v="0"/>
    <s v="PDR250321"/>
  </r>
  <r>
    <d v="2025-09-19T00:00:00"/>
    <x v="10"/>
    <x v="1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3"/>
    <n v="0"/>
    <n v="0"/>
    <n v="0"/>
    <n v="0"/>
    <n v="0"/>
    <s v="PDR250321"/>
  </r>
  <r>
    <d v="2025-09-29T00:00:00"/>
    <x v="11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4280"/>
    <n v="5079.9000000000015"/>
    <n v="0"/>
    <n v="0"/>
    <s v="PDR250327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0"/>
    <n v="9359.9000000000015"/>
    <n v="0"/>
    <n v="0"/>
    <s v="PDR250327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0"/>
    <n v="4679.9500000000007"/>
    <n v="0"/>
    <n v="0"/>
    <s v="PDR250327"/>
  </r>
  <r>
    <d v="2025-09-29T00:00:00"/>
    <x v="11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8"/>
  </r>
  <r>
    <d v="2025-09-29T00:00:00"/>
    <x v="12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9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10000"/>
    <n v="10000"/>
    <n v="0"/>
    <n v="0"/>
    <x v="3"/>
    <n v="9359.9000000000015"/>
    <n v="0"/>
    <n v="9359.9000000000015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3"/>
  </r>
  <r>
    <d v="2025-09-29T00:00:00"/>
    <x v="11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19T00:00:00"/>
    <x v="15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0"/>
    <x v="3"/>
    <n v="5238.75"/>
    <n v="0"/>
    <n v="5238.75"/>
    <n v="0"/>
    <n v="0"/>
    <s v="PDR250330"/>
  </r>
  <r>
    <d v="2025-09-29T00:00:00"/>
    <x v="12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3"/>
    <n v="9359.9000000000015"/>
    <n v="0"/>
    <n v="9359.9000000000015"/>
    <n v="0"/>
    <n v="0"/>
    <s v="PDR250331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3"/>
  </r>
  <r>
    <s v="ประมาณการ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232"/>
    <n v="0"/>
    <n v="5400"/>
    <n v="0"/>
    <x v="3"/>
    <n v="0"/>
    <n v="0"/>
    <n v="0"/>
    <n v="0"/>
    <n v="0"/>
    <n v="0"/>
  </r>
  <r>
    <s v="ประมาณการ"/>
    <x v="5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412394.4"/>
    <n v="22999.800000000003"/>
    <n v="389394.6"/>
    <n v="0"/>
    <n v="0"/>
    <s v="ระบุในSD"/>
  </r>
  <r>
    <d v="2025-09-05T00:00:00"/>
    <x v="16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23T00:00:00"/>
    <x v="17"/>
    <x v="12"/>
    <s v="แป้งมันไก่เหลือ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5"/>
    <n v="5378.4500000000007"/>
    <n v="0"/>
    <n v="5378.4500000000007"/>
    <n v="0"/>
    <n v="0"/>
    <s v="ระบุในSD"/>
  </r>
  <r>
    <d v="2025-08-27T00:00:00"/>
    <x v="1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2232"/>
    <n v="768"/>
    <n v="8100"/>
    <n v="0"/>
    <x v="6"/>
    <n v="0"/>
    <n v="0"/>
    <n v="0"/>
    <n v="0"/>
    <n v="0"/>
    <n v="0"/>
  </r>
  <r>
    <d v="2025-09-19T00:00:00"/>
    <x v="19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172"/>
    <n v="0"/>
    <n v="1172"/>
    <n v="21290"/>
    <n v="0"/>
    <x v="6"/>
    <n v="0"/>
    <n v="0"/>
    <n v="0"/>
    <n v="0"/>
    <n v="0"/>
    <n v="0"/>
  </r>
  <r>
    <d v="2025-09-23T00:00:00"/>
    <x v="20"/>
    <x v="14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48"/>
    <n v="0"/>
    <n v="5500"/>
    <n v="0"/>
    <x v="6"/>
    <n v="0"/>
    <n v="0"/>
    <n v="0"/>
    <n v="0"/>
    <n v="0"/>
    <n v="0"/>
  </r>
  <r>
    <d v="2025-08-22T00:00:00"/>
    <x v="21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9000"/>
    <n v="8447"/>
    <n v="553"/>
    <n v="9150"/>
    <n v="0"/>
    <x v="6"/>
    <n v="0"/>
    <n v="0"/>
    <n v="0"/>
    <n v="0"/>
    <n v="0"/>
    <n v="0"/>
  </r>
  <r>
    <d v="2025-08-22T00:00:00"/>
    <x v="2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500"/>
    <n v="500"/>
    <n v="9455"/>
    <n v="0"/>
    <x v="6"/>
    <n v="0"/>
    <n v="0"/>
    <n v="0"/>
    <n v="0"/>
    <n v="0"/>
    <n v="0"/>
  </r>
  <r>
    <d v="2025-09-19T00:00:00"/>
    <x v="23"/>
    <x v="11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622"/>
    <n v="0"/>
    <n v="622"/>
    <n v="6150"/>
    <n v="0"/>
    <x v="6"/>
    <n v="0"/>
    <n v="0"/>
    <n v="0"/>
    <n v="0"/>
    <n v="0"/>
    <n v="0"/>
  </r>
  <r>
    <d v="2025-09-19T00:00:00"/>
    <x v="24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10000"/>
    <n v="0"/>
    <n v="10000"/>
    <n v="11390"/>
    <n v="0"/>
    <x v="6"/>
    <n v="0"/>
    <n v="0"/>
    <n v="0"/>
    <n v="0"/>
    <n v="0"/>
    <n v="0"/>
  </r>
  <r>
    <d v="2025-09-19T00:00:00"/>
    <x v="19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6"/>
    <n v="31432.500000000004"/>
    <n v="31432.500000000004"/>
    <n v="0"/>
    <n v="31432.500000000004"/>
    <n v="0"/>
    <n v="0"/>
  </r>
  <r>
    <d v="2025-08-23T00:00:00"/>
    <x v="25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840"/>
    <n v="80"/>
    <n v="1760"/>
    <n v="0"/>
    <n v="1848"/>
    <x v="6"/>
    <n v="1844.0400000000002"/>
    <n v="1844.0400000000002"/>
    <n v="0"/>
    <n v="1844.0400000000002"/>
    <n v="0"/>
    <n v="0"/>
  </r>
  <r>
    <d v="2025-09-19T00:00:00"/>
    <x v="26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5040"/>
    <n v="1009"/>
    <n v="14031"/>
    <n v="0"/>
    <n v="14732.550000000001"/>
    <x v="6"/>
    <n v="14700.980250000001"/>
    <n v="14700.980250000001"/>
    <n v="0"/>
    <n v="0"/>
    <n v="14700.980250000001"/>
    <n v="0"/>
  </r>
  <r>
    <d v="2025-09-19T00:00:00"/>
    <x v="27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6"/>
    <n v="10477.5"/>
    <n v="10477.5"/>
    <n v="0"/>
    <n v="10477.5"/>
    <n v="0"/>
    <n v="0"/>
  </r>
  <r>
    <d v="2025-08-23T00:00:00"/>
    <x v="28"/>
    <x v="11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640"/>
    <n v="0"/>
    <n v="640"/>
    <n v="0"/>
    <n v="672"/>
    <x v="6"/>
    <n v="670.56000000000006"/>
    <n v="670.56000000000006"/>
    <n v="0"/>
    <n v="670.56000000000006"/>
    <n v="0"/>
    <n v="0"/>
  </r>
  <r>
    <d v="2025-09-19T00:00:00"/>
    <x v="2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0000"/>
    <n v="0"/>
    <n v="20000"/>
    <n v="0"/>
    <n v="21000"/>
    <x v="6"/>
    <n v="20955"/>
    <n v="20955"/>
    <n v="0"/>
    <n v="0"/>
    <n v="20955"/>
    <n v="0"/>
  </r>
  <r>
    <d v="2025-05-19T00:00:00"/>
    <x v="29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0"/>
    <n v="0"/>
    <n v="240"/>
    <n v="0"/>
    <n v="252"/>
    <x v="6"/>
    <n v="251.46"/>
    <n v="251.46"/>
    <n v="0"/>
    <n v="0"/>
    <n v="251.46"/>
    <n v="0"/>
  </r>
  <r>
    <d v="2025-09-19T00:00:00"/>
    <x v="26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5280.6600000000008"/>
    <n v="5280.6600000000008"/>
    <n v="0"/>
    <n v="0"/>
    <n v="5280.6600000000008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5250"/>
    <n v="0"/>
    <x v="6"/>
    <n v="0"/>
    <n v="0"/>
    <n v="0"/>
    <n v="0"/>
    <n v="0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4064"/>
    <n v="936"/>
    <n v="5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6"/>
    <n v="8277.2250000000004"/>
    <n v="8277.2250000000004"/>
    <n v="0"/>
    <n v="0"/>
    <n v="8277.2250000000004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900"/>
    <n v="0"/>
    <x v="6"/>
    <n v="0"/>
    <n v="0"/>
    <n v="0"/>
    <n v="0"/>
    <n v="0"/>
    <n v="0"/>
  </r>
  <r>
    <d v="2025-09-22T00:00:00"/>
    <x v="31"/>
    <x v="16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6"/>
    <n v="10756.900000000001"/>
    <n v="10756.900000000001"/>
    <n v="0"/>
    <n v="0"/>
    <n v="10756.900000000001"/>
    <n v="0"/>
  </r>
  <r>
    <d v="2025-09-22T00:00:00"/>
    <x v="31"/>
    <x v="16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0"/>
    <n v="0"/>
    <n v="30000"/>
    <n v="0"/>
    <n v="31500"/>
    <x v="6"/>
    <n v="32270.700000000004"/>
    <n v="32270.700000000004"/>
    <n v="0"/>
    <n v="0"/>
    <n v="32270.700000000004"/>
    <n v="0"/>
  </r>
  <r>
    <d v="2025-09-22T00:00:00"/>
    <x v="31"/>
    <x v="16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6"/>
    <n v="5378.4500000000007"/>
    <n v="5378.4500000000007"/>
    <n v="0"/>
    <n v="0"/>
    <n v="5378.4500000000007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4160"/>
    <n v="882"/>
    <x v="6"/>
    <n v="973.40165999999999"/>
    <n v="973.40165999999999"/>
    <n v="0"/>
    <n v="0"/>
    <n v="973.40165999999999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6"/>
    <n v="2759.0749999999998"/>
    <n v="2759.0749999999998"/>
    <n v="0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050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2463"/>
    <n v="2537"/>
    <n v="0"/>
    <n v="2663.85"/>
    <x v="6"/>
    <n v="2799.9093099999996"/>
    <n v="2799.9093099999996"/>
    <n v="0"/>
    <n v="0"/>
    <n v="2799.9093099999996"/>
    <s v="เสียเยอะ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759.0749999999998"/>
    <n v="2759.0749999999998"/>
    <n v="0"/>
    <n v="0"/>
    <n v="2759.0749999999998"/>
    <n v="0"/>
  </r>
  <r>
    <d v="2025-09-18T00:00:00"/>
    <x v="32"/>
    <x v="13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17"/>
    <n v="616"/>
    <n v="616"/>
    <n v="0"/>
    <n v="0"/>
    <n v="0"/>
    <x v="6"/>
    <n v="0"/>
    <n v="0"/>
    <n v="0"/>
    <n v="0"/>
    <n v="0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500"/>
    <n v="3500"/>
    <n v="0"/>
    <n v="3605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6"/>
    <n v="5518.15"/>
    <n v="5518.15"/>
    <n v="0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6"/>
    <n v="2759.0749999999998"/>
    <n v="1942"/>
    <n v="817.07499999999982"/>
    <n v="0"/>
    <n v="2759.0749999999998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6"/>
    <n v="5518.15"/>
    <n v="0"/>
    <n v="5518.15"/>
    <n v="0"/>
    <n v="5518.15"/>
    <n v="0"/>
  </r>
  <r>
    <d v="2025-09-11T00:00:00"/>
    <x v="34"/>
    <x v="17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8000"/>
    <n v="0"/>
    <n v="8000"/>
    <n v="0"/>
    <n v="8400"/>
    <x v="6"/>
    <n v="8829.0399999999991"/>
    <n v="0"/>
    <n v="8829.0399999999991"/>
    <n v="0"/>
    <n v="8829.0399999999991"/>
    <n v="0"/>
  </r>
  <r>
    <d v="2025-09-09T00:00:00"/>
    <x v="35"/>
    <x v="17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6"/>
    <n v="3310.89"/>
    <n v="0"/>
    <n v="3310.89"/>
    <n v="0"/>
    <n v="3310.89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6"/>
    <n v="2759.0749999999998"/>
    <n v="0"/>
    <n v="2759.0749999999998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9"/>
    <n v="6000"/>
    <n v="0"/>
    <n v="6000"/>
    <n v="0"/>
    <n v="6300"/>
    <x v="6"/>
    <n v="6621.78"/>
    <n v="0"/>
    <n v="6621.78"/>
    <n v="0"/>
    <n v="6621.7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277.2250000000004"/>
    <n v="0"/>
    <n v="8277.2250000000004"/>
    <n v="0"/>
    <n v="8277.2250000000004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23T00:00:00"/>
    <x v="37"/>
    <x v="13"/>
    <s v="NOVA S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6"/>
    <n v="3310.89"/>
    <n v="0"/>
    <n v="3310.89"/>
    <n v="0"/>
    <n v="3310.89"/>
    <n v="0"/>
  </r>
  <r>
    <d v="2025-09-09T00:00:00"/>
    <x v="38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s v="ประมาณการ"/>
    <x v="5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20000"/>
    <n v="0"/>
    <n v="20000"/>
    <n v="0"/>
    <n v="21000"/>
    <x v="6"/>
    <n v="22072.6"/>
    <n v="0"/>
    <n v="22072.6"/>
    <n v="0"/>
    <n v="22072.6"/>
    <n v="0"/>
  </r>
  <r>
    <s v="ประมาณการ"/>
    <x v="5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3"/>
    <n v="20000"/>
    <n v="0"/>
    <n v="20000"/>
    <n v="0"/>
    <n v="21000"/>
    <x v="6"/>
    <n v="21513.800000000003"/>
    <n v="0"/>
    <n v="21513.800000000003"/>
    <n v="0"/>
    <n v="21513.800000000003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0"/>
    <n v="5518.15"/>
    <n v="0"/>
    <n v="5518.15"/>
    <n v="0"/>
  </r>
  <r>
    <d v="2025-09-11T00:00:00"/>
    <x v="39"/>
    <x v="17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0"/>
    <n v="3310.89"/>
    <n v="0"/>
    <n v="3310.89"/>
    <n v="0"/>
  </r>
  <r>
    <d v="2025-09-09T00:00:00"/>
    <x v="40"/>
    <x v="17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478.5300000000007"/>
    <n v="0"/>
    <n v="3478.5300000000007"/>
    <n v="0"/>
    <n v="3478.5300000000007"/>
    <n v="0"/>
  </r>
  <r>
    <s v="ประมาณการ"/>
    <x v="5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5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6"/>
    <n v="336607.14999999997"/>
    <n v="0"/>
    <n v="336607.14999999997"/>
    <n v="0"/>
    <n v="336607.14999999997"/>
    <n v="0"/>
  </r>
  <r>
    <d v="2025-09-23T00:00:00"/>
    <x v="41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2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0"/>
    <n v="25000"/>
    <n v="0"/>
    <n v="26250"/>
    <x v="6"/>
    <n v="27590.75"/>
    <n v="0"/>
    <n v="27590.75"/>
    <n v="0"/>
    <n v="27590.75"/>
    <n v="0"/>
  </r>
  <r>
    <d v="2025-09-23T00:00:00"/>
    <x v="43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4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500"/>
    <n v="1217"/>
    <n v="2283"/>
    <n v="1545"/>
    <n v="2052.75"/>
    <x v="6"/>
    <n v="2265.4764825000002"/>
    <n v="0"/>
    <n v="2265.4764825000002"/>
    <n v="0"/>
    <n v="2265.4764825000002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7T00:00:00"/>
    <x v="46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3075"/>
    <n v="0"/>
    <n v="0"/>
    <n v="0"/>
    <x v="6"/>
    <n v="0"/>
    <n v="0"/>
    <n v="0"/>
    <n v="0"/>
    <n v="0"/>
    <n v="0"/>
  </r>
  <r>
    <d v="2025-05-21T00:00:00"/>
    <x v="47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6"/>
    <n v="5518.15"/>
    <n v="0"/>
    <n v="5518.15"/>
    <n v="0"/>
    <n v="5518.15"/>
    <n v="0"/>
  </r>
  <r>
    <d v="2025-09-05T00:00:00"/>
    <x v="48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243"/>
    <n v="0"/>
    <n v="243"/>
    <n v="5950"/>
    <n v="0"/>
    <x v="6"/>
    <n v="0"/>
    <n v="0"/>
    <n v="0"/>
    <n v="0"/>
    <n v="0"/>
    <n v="0"/>
  </r>
  <r>
    <d v="2025-06-17T00:00:00"/>
    <x v="49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6000"/>
    <n v="0"/>
    <x v="6"/>
    <n v="0"/>
    <n v="0"/>
    <n v="0"/>
    <n v="0"/>
    <n v="0"/>
    <n v="0"/>
  </r>
  <r>
    <d v="2025-05-19T00:00:00"/>
    <x v="50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302"/>
    <n v="363"/>
    <n v="0"/>
    <n v="5300"/>
    <n v="0"/>
    <x v="6"/>
    <n v="0"/>
    <n v="0"/>
    <n v="0"/>
    <n v="0"/>
    <n v="0"/>
    <n v="0"/>
  </r>
  <r>
    <d v="2025-01-17T00:00:00"/>
    <x v="51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7"/>
    <n v="152"/>
    <n v="0"/>
    <n v="152"/>
    <n v="6000"/>
    <n v="0"/>
    <x v="6"/>
    <n v="0"/>
    <n v="0"/>
    <n v="0"/>
    <n v="0"/>
    <n v="0"/>
    <n v="5987"/>
  </r>
  <r>
    <d v="2024-11-15T00:00:00"/>
    <x v="52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17"/>
    <n v="0"/>
    <n v="117"/>
    <n v="10065"/>
    <n v="0"/>
    <x v="6"/>
    <n v="0"/>
    <n v="0"/>
    <n v="0"/>
    <n v="0"/>
    <n v="0"/>
    <n v="0"/>
  </r>
  <r>
    <d v="2024-08-19T00:00:00"/>
    <x v="53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60"/>
    <n v="0"/>
    <n v="1260"/>
    <n v="11095"/>
    <n v="0"/>
    <x v="6"/>
    <n v="0"/>
    <n v="0"/>
    <n v="0"/>
    <n v="0"/>
    <n v="0"/>
    <n v="0"/>
  </r>
  <r>
    <d v="2024-08-19T00:00:00"/>
    <x v="53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89"/>
    <n v="0"/>
    <n v="89"/>
    <n v="11180"/>
    <n v="0"/>
    <x v="6"/>
    <n v="0"/>
    <n v="0"/>
    <n v="0"/>
    <n v="0"/>
    <n v="0"/>
    <n v="0"/>
  </r>
  <r>
    <d v="2025-09-08T00:00:00"/>
    <x v="54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9-08T00:00:00"/>
    <x v="54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5-22T00:00:00"/>
    <x v="55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55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56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6"/>
    <n v="0"/>
    <n v="0"/>
    <n v="0"/>
    <n v="0"/>
    <n v="0"/>
    <n v="0"/>
  </r>
  <r>
    <d v="2025-03-04T00:00:00"/>
    <x v="56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6"/>
    <n v="0"/>
    <n v="0"/>
    <n v="0"/>
    <n v="0"/>
    <n v="0"/>
    <n v="0"/>
  </r>
  <r>
    <d v="2024-09-06T00:00:00"/>
    <x v="57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6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93909.41770250024"/>
    <n v="159047.58622000006"/>
    <n v="634861.83148250007"/>
    <n v="44424.6"/>
    <n v="749484.81770250003"/>
    <s v="ระบุในSD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2550"/>
    <n v="0"/>
    <x v="7"/>
    <n v="0"/>
    <n v="0"/>
    <n v="0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7"/>
    <n v="5657.85"/>
    <n v="5657.85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7"/>
    <n v="11315.7"/>
    <n v="0"/>
    <n v="11315.7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7500"/>
    <n v="0"/>
    <n v="7500"/>
    <n v="0"/>
    <n v="7875"/>
    <x v="7"/>
    <n v="8486.7750000000015"/>
    <n v="8486.7750000000015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2500"/>
    <n v="0"/>
    <n v="2686"/>
    <n v="0"/>
    <x v="7"/>
    <n v="0"/>
    <n v="0"/>
    <n v="0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5100"/>
    <n v="0"/>
    <x v="7"/>
    <n v="0"/>
    <n v="0"/>
    <n v="0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00"/>
    <n v="0"/>
    <x v="7"/>
    <n v="0"/>
    <n v="0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86"/>
    <n v="0"/>
    <x v="7"/>
    <n v="0"/>
    <n v="0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7"/>
    <n v="0"/>
    <n v="0"/>
    <n v="0"/>
    <n v="0"/>
    <n v="0"/>
    <n v="0"/>
  </r>
  <r>
    <s v="ประมาณการ"/>
    <x v="5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56552.8750000002"/>
    <n v="48091.725000000006"/>
    <n v="1708461.1500000001"/>
    <n v="0"/>
    <n v="0"/>
    <s v="ระบุในSD"/>
  </r>
  <r>
    <d v="2025-09-19T00:00:00"/>
    <x v="60"/>
    <x v="11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"/>
    <n v="0"/>
    <n v="208"/>
    <n v="21632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5"/>
    <n v="5120"/>
    <n v="0"/>
    <n v="5120"/>
    <n v="31500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30000"/>
    <n v="0"/>
    <n v="30000"/>
    <n v="31633"/>
    <n v="0"/>
    <x v="8"/>
    <n v="0"/>
    <n v="0"/>
    <n v="0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1357"/>
    <n v="0"/>
    <n v="11357"/>
    <n v="0"/>
    <n v="11924.85"/>
    <x v="8"/>
    <n v="11899.296750000001"/>
    <n v="2500"/>
    <n v="9399.2967500000013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0"/>
    <n v="31432.500000000004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5709"/>
    <n v="0"/>
    <n v="25709"/>
    <n v="0"/>
    <n v="26994.45"/>
    <x v="8"/>
    <n v="26936.604750000006"/>
    <n v="0"/>
    <n v="26936.604750000006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0"/>
    <n v="24654"/>
    <n v="0"/>
    <n v="24654"/>
    <n v="0"/>
    <n v="25886.7"/>
    <x v="8"/>
    <n v="25831.228500000005"/>
    <n v="0"/>
    <n v="25831.228500000005"/>
    <n v="0"/>
    <n v="0"/>
    <s v="ห้ามขาด-ห้ามเกิน"/>
  </r>
  <r>
    <s v="ประมาณการ"/>
    <x v="5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399947.13"/>
    <n v="2500"/>
    <n v="397447.13"/>
    <n v="0"/>
    <n v="0"/>
    <s v="ระบุในSD"/>
  </r>
  <r>
    <d v="2025-09-22T00:00:00"/>
    <x v="63"/>
    <x v="20"/>
    <s v="กัสโซ่ฟีด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5000"/>
    <n v="5366"/>
    <n v="0"/>
    <n v="5500"/>
    <n v="0"/>
    <x v="9"/>
    <n v="0"/>
    <n v="0"/>
    <n v="0"/>
    <n v="0"/>
    <n v="0"/>
    <n v="0"/>
  </r>
  <r>
    <d v="2025-09-22T00:00:00"/>
    <x v="63"/>
    <x v="20"/>
    <s v="การ์เซียส์ฟิช111"/>
    <n v="21"/>
    <n v="37"/>
    <s v="ขาว"/>
    <s v="ใส"/>
    <n v="100"/>
    <s v="±"/>
    <n v="5"/>
    <s v="บิด"/>
    <n v="22"/>
    <n v="40"/>
    <n v="40"/>
    <n v="0.34736653107199994"/>
    <n v="0"/>
    <n v="0.34736653107199994"/>
    <s v="500กระสอบ"/>
    <x v="2"/>
    <n v="5000"/>
    <n v="4984"/>
    <n v="16"/>
    <n v="5400"/>
    <n v="0"/>
    <x v="9"/>
    <n v="0"/>
    <n v="0"/>
    <n v="0"/>
    <n v="0"/>
    <n v="0"/>
    <n v="0"/>
  </r>
  <r>
    <d v="2025-09-11T00:00:00"/>
    <x v="64"/>
    <x v="17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8-07T00:00:00"/>
    <x v="65"/>
    <x v="17"/>
    <s v="ฟีล กู๊ด 893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25"/>
    <n v="3000"/>
    <n v="3253"/>
    <n v="0"/>
    <n v="3540"/>
    <n v="0"/>
    <x v="9"/>
    <n v="0"/>
    <n v="0"/>
    <n v="0"/>
    <n v="0"/>
    <n v="0"/>
    <n v="0"/>
  </r>
  <r>
    <d v="2025-09-11T00:00:00"/>
    <x v="66"/>
    <x v="17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9-11T00:00:00"/>
    <x v="67"/>
    <x v="17"/>
    <s v="ฟีล กู๊ด 8032"/>
    <n v="21"/>
    <n v="40"/>
    <s v="ขาว"/>
    <s v="ใส"/>
    <n v="108"/>
    <s v="±"/>
    <n v="5"/>
    <s v="จับจีบ"/>
    <n v="22"/>
    <n v="42"/>
    <n v="40"/>
    <n v="66.883254517094386"/>
    <n v="0"/>
    <n v="66.883254517094386"/>
    <s v="500กระสอบแบน"/>
    <x v="25"/>
    <n v="3000"/>
    <n v="66"/>
    <n v="2934"/>
    <n v="0"/>
    <n v="3080.7000000000003"/>
    <x v="9"/>
    <n v="3402.0023400000005"/>
    <n v="3402.0023400000005"/>
    <n v="0"/>
    <n v="3402.0023400000005"/>
    <n v="0"/>
    <n v="0"/>
  </r>
  <r>
    <d v="2025-08-07T00:00:00"/>
    <x v="68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แบน"/>
    <x v="9"/>
    <n v="5000"/>
    <n v="0"/>
    <n v="5000"/>
    <n v="0"/>
    <n v="5250"/>
    <x v="9"/>
    <n v="5797.55"/>
    <n v="5797.55"/>
    <n v="0"/>
    <n v="5797.55"/>
    <n v="0"/>
    <n v="0"/>
  </r>
  <r>
    <d v="2025-09-26T00:00:00"/>
    <x v="69"/>
    <x v="21"/>
    <s v="เมอร์รี่882M 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9"/>
    <n v="5378.4500000000007"/>
    <n v="5378.4500000000007"/>
    <n v="0"/>
    <n v="5378.4500000000007"/>
    <n v="0"/>
    <n v="0"/>
  </r>
  <r>
    <d v="2025-09-26T00:00:00"/>
    <x v="69"/>
    <x v="21"/>
    <s v=" สไมล์951M 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3"/>
    <n v="3000"/>
    <n v="0"/>
    <n v="3000"/>
    <n v="0"/>
    <n v="3150"/>
    <x v="9"/>
    <n v="3227.07"/>
    <n v="3227.07"/>
    <n v="0"/>
    <n v="3227.07"/>
    <n v="0"/>
    <n v="0"/>
  </r>
  <r>
    <s v="ประมาณการ"/>
    <x v="5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0"/>
    <n v="0"/>
    <n v="200000"/>
    <n v="0"/>
    <n v="210000"/>
    <x v="9"/>
    <n v="215138.00000000003"/>
    <n v="215138.00000000003"/>
    <n v="0"/>
    <n v="215138.00000000003"/>
    <n v="0"/>
    <n v="0"/>
  </r>
  <r>
    <d v="2024-12-05T00:00:00"/>
    <x v="70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9"/>
    <n v="17211.04"/>
    <n v="17211.04"/>
    <n v="0"/>
    <n v="17211.04"/>
    <n v="0"/>
    <n v="0"/>
  </r>
  <r>
    <d v="2024-12-05T00:00:00"/>
    <x v="7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72"/>
    <x v="17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8-27T00:00:00"/>
    <x v="73"/>
    <x v="17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5518.15"/>
    <n v="0"/>
    <n v="0"/>
  </r>
  <r>
    <d v="2025-08-27T00:00:00"/>
    <x v="74"/>
    <x v="17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9-11T00:00:00"/>
    <x v="75"/>
    <x v="17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s v="ประมาณการ"/>
    <x v="5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76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0"/>
    <n v="3310.89"/>
    <n v="0"/>
  </r>
  <r>
    <d v="2025-06-18T00:00:00"/>
    <x v="77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7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8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310139.47624000022"/>
    <n v="310139.47624000022"/>
    <n v="0"/>
    <n v="301310.43624000018"/>
    <n v="8829.0399999999991"/>
    <s v="ระบุในSD"/>
  </r>
  <r>
    <d v="2025-09-22T00:00:00"/>
    <x v="79"/>
    <x v="24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4000"/>
    <n v="0"/>
    <n v="4340"/>
    <n v="0"/>
    <x v="10"/>
    <n v="0"/>
    <n v="0"/>
    <n v="0"/>
    <n v="0"/>
    <n v="0"/>
    <s v="ห้ามเกิน-ขาดได้5%"/>
  </r>
  <r>
    <d v="2025-09-22T00:00:00"/>
    <x v="79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6000"/>
    <n v="4000"/>
    <n v="2000"/>
    <n v="6150"/>
    <n v="0"/>
    <x v="10"/>
    <n v="0"/>
    <n v="0"/>
    <n v="0"/>
    <n v="0"/>
    <n v="0"/>
    <s v="ห้ามเกิน-ขาดได้5%"/>
  </r>
  <r>
    <d v="2025-09-22T00:00:00"/>
    <x v="80"/>
    <x v="24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0"/>
    <n v="4000"/>
    <n v="4000"/>
    <n v="0"/>
    <x v="10"/>
    <n v="0"/>
    <n v="0"/>
    <n v="0"/>
    <n v="0"/>
    <n v="0"/>
    <s v="ห้ามเกิน-ขาดได้5%"/>
  </r>
  <r>
    <d v="2025-09-22T00:00:00"/>
    <x v="80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2000"/>
    <n v="0"/>
    <n v="2000"/>
    <n v="2045"/>
    <n v="0"/>
    <x v="10"/>
    <n v="0"/>
    <n v="0"/>
    <n v="0"/>
    <n v="0"/>
    <n v="0"/>
    <s v="ห้ามเกิน-ขาดได้5%"/>
  </r>
  <r>
    <d v="2025-09-22T00:00:00"/>
    <x v="80"/>
    <x v="24"/>
    <s v="OPAL CA3(ถุงในดำ)"/>
    <n v="23"/>
    <n v="34"/>
    <s v="ขาว"/>
    <n v="0"/>
    <n v="68"/>
    <s v="±"/>
    <n v="5"/>
    <s v="ไม่"/>
    <n v="24"/>
    <n v="37"/>
    <n v="50"/>
    <n v="109.538877696"/>
    <n v="0"/>
    <n v="109.538877696"/>
    <s v="มัด100"/>
    <x v="11"/>
    <n v="4000"/>
    <n v="0"/>
    <n v="4000"/>
    <n v="4100"/>
    <n v="0"/>
    <x v="10"/>
    <n v="0"/>
    <n v="0"/>
    <n v="0"/>
    <n v="0"/>
    <n v="0"/>
    <s v="ห้ามเกิน-ขาดได้5%"/>
  </r>
  <r>
    <s v="ประมาณการ"/>
    <x v="5"/>
    <x v="25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5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11397"/>
    <n v="18359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41153.100000000006"/>
    <n v="18359.100000000002"/>
    <n v="0"/>
    <n v="0"/>
    <s v="ระบุในSD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7"/>
    <n v="100000"/>
    <n v="1500"/>
    <n v="98500"/>
    <n v="0"/>
    <n v="103425"/>
    <x v="11"/>
    <n v="105955.465"/>
    <n v="20359"/>
    <n v="85596.464999999997"/>
    <n v="0"/>
    <n v="0"/>
    <n v="0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7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20359"/>
    <n v="449048.45082000003"/>
    <n v="0"/>
    <n v="0"/>
    <s v="ระบุในSD"/>
  </r>
  <r>
    <d v="2025-09-23T00:00:00"/>
    <x v="82"/>
    <x v="3"/>
    <s v="อนนท์ 50กก.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5250"/>
    <x v="12"/>
    <n v="5378.4500000000007"/>
    <n v="0"/>
    <n v="5378.4500000000007"/>
    <n v="0"/>
    <n v="0"/>
    <n v="0"/>
  </r>
  <r>
    <d v="2025-09-23T00:00:00"/>
    <x v="82"/>
    <x v="3"/>
    <s v="ไม่พิมพ์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0"/>
    <x v="12"/>
    <n v="5378.4500000000007"/>
    <n v="0"/>
    <n v="5378.4500000000007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10756.900000000001"/>
    <n v="0"/>
    <n v="10756.900000000001"/>
    <n v="0"/>
    <n v="0"/>
    <s v="ระบุในSD"/>
  </r>
  <r>
    <d v="2025-08-25T00:00:00"/>
    <x v="83"/>
    <x v="27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s v="ประมาณการ"/>
    <x v="5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14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2433.3"/>
    <n v="12433.3"/>
    <n v="0"/>
    <n v="0"/>
    <n v="0"/>
    <s v="ระบุในSD"/>
  </r>
  <r>
    <d v="2025-09-01T00:00:00"/>
    <x v="84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5"/>
    <n v="12433.3"/>
    <n v="3573"/>
    <n v="8860.2999999999993"/>
    <n v="3573"/>
    <n v="8860.299999999999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2433.3"/>
    <n v="3573"/>
    <n v="8860.2999999999993"/>
    <n v="3573"/>
    <n v="8860.2999999999993"/>
    <s v="ระบุในSD"/>
  </r>
  <r>
    <d v="2025-09-25T00:00:00"/>
    <x v="85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7"/>
    <n v="50000"/>
    <n v="700"/>
    <n v="49300"/>
    <n v="0"/>
    <n v="51765"/>
    <x v="16"/>
    <n v="58541.285000000003"/>
    <n v="32310"/>
    <n v="26231.285000000003"/>
    <n v="0"/>
    <n v="0"/>
    <n v="0"/>
  </r>
  <r>
    <s v="ประมาณการ"/>
    <x v="5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6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65316.735000000001"/>
    <n v="32310"/>
    <n v="33006.735000000001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3028"/>
    <n v="3537.9000000000005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3028"/>
    <n v="3537.9000000000005"/>
    <n v="636"/>
    <n v="5929.9000000000005"/>
    <s v="ระบุในSD"/>
  </r>
  <r>
    <d v="2025-10-11T00:00:00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0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20605.75"/>
    <n v="0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82423"/>
    <n v="82423"/>
    <n v="0"/>
    <n v="0"/>
    <n v="0"/>
    <s v="ระบุในSD"/>
  </r>
  <r>
    <d v="2025-09-20T00:00:00"/>
    <x v="4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20000"/>
    <n v="0"/>
    <n v="21131"/>
    <n v="0"/>
    <x v="3"/>
    <n v="0"/>
    <n v="0"/>
    <n v="0"/>
    <n v="0"/>
    <n v="0"/>
    <s v="ลบสี 2500"/>
  </r>
  <r>
    <s v="ประมาณการ"/>
    <x v="5"/>
    <x v="6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0"/>
    <n v="20000"/>
    <n v="233"/>
    <n v="19767"/>
    <n v="0"/>
    <n v="20755.350000000002"/>
    <x v="3"/>
    <n v="18501.714330000003"/>
    <n v="0"/>
    <n v="18501.714330000003"/>
    <n v="0"/>
    <n v="0"/>
    <n v="0"/>
  </r>
  <r>
    <d v="2025-10-16T00:00:00"/>
    <x v="6"/>
    <x v="7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3"/>
    <n v="17602.2"/>
    <n v="12640"/>
    <n v="4962.2000000000007"/>
    <n v="0"/>
    <n v="0"/>
    <n v="0"/>
  </r>
  <r>
    <s v="ประมาณการ"/>
    <x v="5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2025-10-16T00:00:00"/>
    <x v="7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0"/>
    <n v="41749.77807"/>
    <n v="0"/>
    <n v="0"/>
    <n v="0"/>
  </r>
  <r>
    <d v="2025-10-16T00:00:00"/>
    <x v="7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60000"/>
    <n v="0"/>
    <n v="60000"/>
    <n v="0"/>
    <n v="63000"/>
    <x v="3"/>
    <n v="52806.6"/>
    <n v="0"/>
    <n v="52806.6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65864.6924"/>
    <n v="12640"/>
    <n v="153224.6924"/>
    <n v="0"/>
    <n v="0"/>
    <s v="ระบุในSD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42"/>
    <n v="0"/>
    <n v="5400"/>
    <n v="0"/>
    <x v="4"/>
    <n v="0"/>
    <n v="0"/>
    <n v="0"/>
    <n v="0"/>
    <n v="0"/>
    <s v="PDR250344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700"/>
    <n v="0"/>
    <x v="4"/>
    <n v="0"/>
    <n v="0"/>
    <n v="0"/>
    <n v="0"/>
    <n v="0"/>
    <s v="PDR250344"/>
  </r>
  <r>
    <d v="2025-10-11T00:00:00"/>
    <x v="9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500"/>
    <n v="0"/>
    <x v="4"/>
    <n v="0"/>
    <n v="0"/>
    <n v="0"/>
    <n v="0"/>
    <n v="0"/>
    <s v="PDR250344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5"/>
  </r>
  <r>
    <d v="2025-10-11T00:00:00"/>
    <x v="9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5"/>
  </r>
  <r>
    <d v="2025-10-11T00:00:00"/>
    <x v="9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40"/>
    <n v="0"/>
    <x v="4"/>
    <n v="0"/>
    <n v="0"/>
    <n v="0"/>
    <n v="0"/>
    <n v="0"/>
    <s v="PDR250345"/>
  </r>
  <r>
    <d v="2025-10-11T00:00:00"/>
    <x v="9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3800"/>
    <n v="1200"/>
    <n v="5400"/>
    <n v="0"/>
    <x v="4"/>
    <n v="0"/>
    <n v="0"/>
    <n v="0"/>
    <n v="0"/>
    <n v="0"/>
    <s v="PDR250345"/>
  </r>
  <r>
    <d v="2025-10-11T00:00:00"/>
    <x v="10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6"/>
  </r>
  <r>
    <d v="2025-10-11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10000"/>
    <n v="10000"/>
    <n v="0"/>
    <n v="10500"/>
    <n v="0"/>
    <x v="4"/>
    <n v="0"/>
    <n v="0"/>
    <n v="0"/>
    <n v="0"/>
    <n v="0"/>
    <s v="PDR250346"/>
  </r>
  <r>
    <d v="2025-10-11T00:00:00"/>
    <x v="9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2000"/>
    <n v="3000"/>
    <n v="5250"/>
    <n v="0"/>
    <x v="4"/>
    <n v="0"/>
    <n v="0"/>
    <n v="0"/>
    <n v="0"/>
    <n v="0"/>
    <s v="PDR250347"/>
  </r>
  <r>
    <d v="2025-10-11T00:00:00"/>
    <x v="9"/>
    <x v="2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7"/>
  </r>
  <r>
    <d v="2025-10-11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10000"/>
    <n v="10000"/>
    <n v="0"/>
    <n v="10400"/>
    <n v="0"/>
    <x v="4"/>
    <n v="0"/>
    <n v="0"/>
    <n v="0"/>
    <n v="0"/>
    <n v="0"/>
    <s v="PDR250348"/>
  </r>
  <r>
    <d v="2025-10-11T00:00:00"/>
    <x v="10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5000"/>
    <n v="0"/>
    <n v="5300"/>
    <n v="0"/>
    <x v="4"/>
    <n v="0"/>
    <n v="0"/>
    <n v="0"/>
    <n v="0"/>
    <n v="0"/>
    <s v="PDR250348"/>
  </r>
  <r>
    <d v="2025-10-11T00:00:00"/>
    <x v="10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5000"/>
    <n v="0"/>
    <n v="5250"/>
    <n v="0"/>
    <x v="4"/>
    <n v="0"/>
    <n v="0"/>
    <n v="0"/>
    <n v="0"/>
    <n v="0"/>
    <s v="PDR250349"/>
  </r>
  <r>
    <d v="2025-10-11T00:00:00"/>
    <x v="9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10000"/>
    <n v="10000"/>
    <n v="0"/>
    <n v="10400"/>
    <n v="0"/>
    <x v="4"/>
    <n v="0"/>
    <n v="0"/>
    <n v="0"/>
    <n v="0"/>
    <n v="0"/>
    <s v="PDR250349"/>
  </r>
  <r>
    <d v="2025-10-11T00:00:00"/>
    <x v="11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1"/>
    <n v="20000"/>
    <n v="20775"/>
    <n v="0"/>
    <n v="0"/>
    <n v="0"/>
    <x v="4"/>
    <n v="0"/>
    <n v="0"/>
    <n v="0"/>
    <n v="0"/>
    <n v="0"/>
    <s v="PDR250350"/>
  </r>
  <r>
    <s v="ประมาณการ"/>
    <x v="5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232"/>
    <n v="0"/>
    <n v="5400"/>
    <n v="0"/>
    <x v="4"/>
    <n v="0"/>
    <n v="0"/>
    <n v="0"/>
    <n v="0"/>
    <n v="0"/>
    <n v="0"/>
  </r>
  <r>
    <s v="ประมาณการ"/>
    <x v="5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225000"/>
    <n v="0"/>
    <n v="225000"/>
    <n v="0"/>
    <n v="236250"/>
    <x v="4"/>
    <n v="210597.75000000003"/>
    <n v="51686"/>
    <n v="158911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210597.75000000003"/>
    <n v="51686"/>
    <n v="158911.75000000003"/>
    <n v="0"/>
    <n v="0"/>
    <s v="ระบุในSD"/>
  </r>
  <r>
    <d v="2025-09-05T00:00:00"/>
    <x v="12"/>
    <x v="8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0"/>
    <n v="0"/>
    <n v="0"/>
    <n v="0"/>
    <n v="0"/>
    <s v="ระบุในSD"/>
  </r>
  <r>
    <d v="1899-12-30T00:00:00"/>
    <x v="7"/>
    <x v="9"/>
    <s v="ไม่พิมพ์"/>
    <n v="20"/>
    <n v="30"/>
    <s v="ขาว"/>
    <n v="0"/>
    <n v="55"/>
    <s v="±"/>
    <n v="5"/>
    <s v="ไม่"/>
    <s v="ไม่สวมถุงใน"/>
    <n v="0"/>
    <n v="0"/>
    <n v="0"/>
    <n v="0"/>
    <n v="0"/>
    <s v="500กระสอบ"/>
    <x v="6"/>
    <n v="5000"/>
    <n v="0"/>
    <n v="5000"/>
    <n v="0"/>
    <n v="0"/>
    <x v="6"/>
    <n v="4400.55"/>
    <n v="0"/>
    <n v="4400.55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6"/>
    <n v="4400.55"/>
    <n v="0"/>
    <n v="4400.55"/>
    <n v="0"/>
    <n v="0"/>
    <s v="ระบุในSD"/>
  </r>
  <r>
    <d v="2025-09-11T00:00:00"/>
    <x v="13"/>
    <x v="10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00"/>
    <n v="0"/>
    <n v="8465"/>
    <n v="0"/>
    <x v="7"/>
    <n v="0"/>
    <n v="0"/>
    <n v="0"/>
    <n v="0"/>
    <n v="0"/>
    <n v="0"/>
  </r>
  <r>
    <d v="2025-08-22T00:00:00"/>
    <x v="14"/>
    <x v="11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6000"/>
    <n v="5447"/>
    <n v="553"/>
    <n v="915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825"/>
    <n v="175"/>
    <n v="520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255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255"/>
    <n v="2255"/>
    <n v="0"/>
    <n v="7625"/>
    <n v="0"/>
    <x v="7"/>
    <n v="0"/>
    <n v="0"/>
    <n v="0"/>
    <n v="0"/>
    <n v="0"/>
    <n v="0"/>
  </r>
  <r>
    <d v="2025-09-23T00:00:00"/>
    <x v="16"/>
    <x v="11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2628"/>
    <n v="372"/>
    <n v="313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505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0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0"/>
    <n v="3500"/>
    <n v="0"/>
    <n v="3675"/>
    <x v="7"/>
    <n v="3862.7049999999999"/>
    <n v="3862.7049999999999"/>
    <n v="0"/>
    <n v="3862.7049999999999"/>
    <n v="0"/>
    <n v="0"/>
  </r>
  <r>
    <d v="2025-05-21T00:00:00"/>
    <x v="17"/>
    <x v="10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330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7"/>
    <n v="0"/>
    <n v="0"/>
    <n v="0"/>
    <n v="0"/>
    <n v="0"/>
    <n v="0"/>
  </r>
  <r>
    <d v="2025-09-09T00:00:00"/>
    <x v="18"/>
    <x v="11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179"/>
    <n v="2531"/>
    <n v="648"/>
    <n v="610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7500"/>
    <n v="0"/>
    <n v="7600"/>
    <n v="0"/>
    <x v="7"/>
    <n v="0"/>
    <n v="0"/>
    <n v="0"/>
    <n v="0"/>
    <n v="0"/>
    <n v="0"/>
  </r>
  <r>
    <d v="2025-08-23T00:00:00"/>
    <x v="19"/>
    <x v="11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6000"/>
    <n v="6000"/>
    <n v="0"/>
    <n v="6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4596"/>
    <n v="404"/>
    <n v="505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7"/>
    <n v="0"/>
    <n v="0"/>
    <n v="0"/>
    <n v="0"/>
    <n v="0"/>
    <n v="0"/>
  </r>
  <r>
    <d v="2025-09-11T00:00:00"/>
    <x v="20"/>
    <x v="10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7"/>
    <n v="3310.89"/>
    <n v="3310.89"/>
    <n v="0"/>
    <n v="3310.89"/>
    <n v="0"/>
    <n v="0"/>
  </r>
  <r>
    <d v="2025-09-09T00:00:00"/>
    <x v="21"/>
    <x v="10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7"/>
    <n v="3478.5300000000007"/>
    <n v="3478.5300000000007"/>
    <n v="0"/>
    <n v="3478.5300000000007"/>
    <n v="0"/>
    <n v="0"/>
  </r>
  <r>
    <d v="2025-10-03T00:00:00"/>
    <x v="22"/>
    <x v="11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7"/>
    <n v="3310.89"/>
    <n v="3310.89"/>
    <n v="0"/>
    <n v="3310.89"/>
    <n v="0"/>
    <n v="0"/>
  </r>
  <r>
    <s v="ประมาณการ"/>
    <x v="5"/>
    <x v="8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0"/>
    <n v="0"/>
    <n v="100000"/>
    <n v="0"/>
    <n v="105000"/>
    <x v="7"/>
    <n v="104775.00000000001"/>
    <n v="21900"/>
    <n v="82875.000000000015"/>
    <n v="0"/>
    <n v="104775.00000000001"/>
    <n v="0"/>
  </r>
  <r>
    <d v="2025-08-22T00:00:00"/>
    <x v="23"/>
    <x v="11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00"/>
    <n v="500"/>
    <n v="945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371"/>
    <n v="1129"/>
    <n v="0"/>
    <n v="1185.45"/>
    <x v="7"/>
    <n v="1245.9982699999998"/>
    <n v="0"/>
    <n v="1245.9982699999998"/>
    <n v="0"/>
    <n v="1245.99826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900"/>
    <n v="100"/>
    <n v="5385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3000"/>
    <n v="2000"/>
    <n v="4400"/>
    <n v="630"/>
    <x v="7"/>
    <n v="695.28689999999995"/>
    <n v="695.28689999999995"/>
    <n v="0"/>
    <n v="695.28689999999995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7"/>
    <n v="3960.4950000000003"/>
    <n v="0"/>
    <n v="3960.4950000000003"/>
    <n v="0"/>
    <n v="3960.4950000000003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10-03T00:00:00"/>
    <x v="24"/>
    <x v="11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7"/>
    <n v="3310.89"/>
    <n v="0"/>
    <n v="3310.89"/>
    <n v="0"/>
    <n v="3310.89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12000"/>
    <n v="0"/>
    <n v="12000"/>
    <n v="0"/>
    <n v="12600"/>
    <x v="7"/>
    <n v="13243.56"/>
    <n v="13243.56"/>
    <n v="0"/>
    <n v="13243.56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759.0749999999998"/>
    <n v="0"/>
    <n v="2759.0749999999998"/>
    <n v="0"/>
    <n v="2759.0749999999998"/>
    <n v="0"/>
  </r>
  <r>
    <d v="2025-10-11T00:00:00"/>
    <x v="7"/>
    <x v="10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7"/>
    <n v="3310.89"/>
    <n v="3310.89"/>
    <n v="0"/>
    <n v="3310.89"/>
    <n v="0"/>
    <n v="0"/>
  </r>
  <r>
    <d v="2025-08-27T00:00:00"/>
    <x v="26"/>
    <x v="11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3194"/>
    <n v="0"/>
    <n v="8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7"/>
    <n v="3862.7049999999999"/>
    <n v="0"/>
    <n v="3862.7049999999999"/>
    <n v="0"/>
    <n v="3862.7049999999999"/>
    <n v="0"/>
  </r>
  <r>
    <d v="2025-09-16T00:00:00"/>
    <x v="15"/>
    <x v="12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7"/>
    <n v="0"/>
    <n v="0"/>
    <n v="0"/>
    <n v="0"/>
    <n v="0"/>
    <n v="0"/>
  </r>
  <r>
    <d v="2025-10-03T00:00:00"/>
    <x v="27"/>
    <x v="10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8-27T00:00:00"/>
    <x v="28"/>
    <x v="11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s v="ประมาณการ"/>
    <x v="5"/>
    <x v="1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7"/>
    <n v="22072.6"/>
    <n v="0"/>
    <n v="22072.6"/>
    <n v="0"/>
    <n v="22072.6"/>
    <n v="0"/>
  </r>
  <r>
    <s v="ประมาณการ"/>
    <x v="5"/>
    <x v="1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7"/>
    <n v="21513.800000000003"/>
    <n v="0"/>
    <n v="21513.800000000003"/>
    <n v="0"/>
    <n v="21513.800000000003"/>
    <n v="0"/>
  </r>
  <r>
    <s v="ประมาณการ"/>
    <x v="5"/>
    <x v="1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305000"/>
    <n v="0"/>
    <n v="305000"/>
    <n v="0"/>
    <n v="320250"/>
    <x v="7"/>
    <n v="336607.14999999997"/>
    <n v="0"/>
    <n v="336607.14999999997"/>
    <n v="0"/>
    <n v="336607.14999999997"/>
    <n v="0"/>
  </r>
  <r>
    <d v="2025-09-19T00:00:00"/>
    <x v="29"/>
    <x v="8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48"/>
    <n v="0"/>
    <n v="48"/>
    <n v="11390"/>
    <n v="0"/>
    <x v="7"/>
    <n v="0"/>
    <n v="0"/>
    <n v="0"/>
    <n v="0"/>
    <n v="0"/>
    <n v="0"/>
  </r>
  <r>
    <d v="2025-09-19T00:00:00"/>
    <x v="30"/>
    <x v="8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933"/>
    <n v="0"/>
    <n v="1933"/>
    <n v="33440"/>
    <n v="0"/>
    <x v="7"/>
    <n v="0"/>
    <n v="0"/>
    <n v="0"/>
    <n v="0"/>
    <n v="0"/>
    <s v="ตัดหมดแล้ว"/>
  </r>
  <r>
    <d v="2025-09-19T00:00:00"/>
    <x v="31"/>
    <x v="8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604"/>
    <n v="0"/>
    <n v="604"/>
    <n v="16380"/>
    <n v="0"/>
    <x v="7"/>
    <n v="0"/>
    <n v="0"/>
    <n v="0"/>
    <n v="0"/>
    <n v="0"/>
    <n v="0"/>
  </r>
  <r>
    <d v="2025-09-19T00:00:00"/>
    <x v="32"/>
    <x v="8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4"/>
    <n v="0"/>
    <n v="1174"/>
    <n v="21440"/>
    <n v="0"/>
    <x v="7"/>
    <n v="0"/>
    <n v="0"/>
    <n v="0"/>
    <n v="0"/>
    <n v="0"/>
    <n v="0"/>
  </r>
  <r>
    <d v="2025-10-03T00:00:00"/>
    <x v="33"/>
    <x v="10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7"/>
    <n v="3310.89"/>
    <n v="3310.89"/>
    <n v="0"/>
    <n v="3310.89"/>
    <n v="0"/>
    <n v="0"/>
  </r>
  <r>
    <d v="2025-10-03T00:00:00"/>
    <x v="34"/>
    <x v="10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7"/>
    <n v="3310.89"/>
    <n v="3310.89"/>
    <n v="0"/>
    <n v="3310.89"/>
    <n v="0"/>
    <n v="0"/>
  </r>
  <r>
    <d v="2025-10-03T00:00:00"/>
    <x v="35"/>
    <x v="10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7"/>
    <n v="4414.5199999999995"/>
    <n v="4414.5199999999995"/>
    <n v="0"/>
    <n v="4414.5199999999995"/>
    <n v="0"/>
    <n v="0"/>
  </r>
  <r>
    <d v="2025-09-19T00:00:00"/>
    <x v="30"/>
    <x v="8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2"/>
    <n v="0"/>
    <n v="1172"/>
    <n v="21290"/>
    <n v="0"/>
    <x v="7"/>
    <n v="0"/>
    <n v="0"/>
    <n v="0"/>
    <n v="0"/>
    <n v="0"/>
    <n v="0"/>
  </r>
  <r>
    <d v="2025-09-19T00:00:00"/>
    <x v="36"/>
    <x v="8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2"/>
    <n v="622"/>
    <n v="0"/>
    <n v="622"/>
    <n v="6150"/>
    <n v="0"/>
    <x v="7"/>
    <n v="0"/>
    <n v="0"/>
    <n v="0"/>
    <n v="0"/>
    <n v="0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3000"/>
    <n v="0"/>
    <n v="13000"/>
    <n v="0"/>
    <n v="13650"/>
    <x v="7"/>
    <n v="14347.189999999999"/>
    <n v="14347.189999999999"/>
    <n v="0"/>
    <n v="14347.189999999999"/>
    <n v="0"/>
    <n v="0"/>
  </r>
  <r>
    <d v="2025-08-08T00:00:00"/>
    <x v="37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500"/>
    <n v="1217"/>
    <n v="2283"/>
    <n v="1545"/>
    <n v="2052.75"/>
    <x v="7"/>
    <n v="2265.4764825000002"/>
    <n v="2265.4764825000002"/>
    <n v="0"/>
    <n v="2265.4764825000002"/>
    <n v="0"/>
    <n v="0"/>
  </r>
  <r>
    <d v="2025-09-05T00:00:00"/>
    <x v="38"/>
    <x v="8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3"/>
    <n v="0"/>
    <n v="243"/>
    <n v="5950"/>
    <n v="0"/>
    <x v="7"/>
    <n v="0"/>
    <n v="0"/>
    <n v="0"/>
    <n v="0"/>
    <n v="0"/>
    <n v="0"/>
  </r>
  <r>
    <d v="2025-05-19T00:00:00"/>
    <x v="39"/>
    <x v="8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02"/>
    <n v="363"/>
    <n v="0"/>
    <n v="5300"/>
    <n v="0"/>
    <x v="7"/>
    <n v="0"/>
    <n v="0"/>
    <n v="0"/>
    <n v="0"/>
    <n v="0"/>
    <n v="0"/>
  </r>
  <r>
    <d v="2025-01-17T00:00:00"/>
    <x v="40"/>
    <x v="8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2"/>
    <n v="152"/>
    <n v="0"/>
    <n v="152"/>
    <n v="6000"/>
    <n v="0"/>
    <x v="7"/>
    <n v="0"/>
    <n v="0"/>
    <n v="0"/>
    <n v="0"/>
    <n v="0"/>
    <n v="5987"/>
  </r>
  <r>
    <d v="2024-11-15T00:00:00"/>
    <x v="41"/>
    <x v="8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17"/>
    <n v="0"/>
    <n v="117"/>
    <n v="10065"/>
    <n v="0"/>
    <x v="7"/>
    <n v="0"/>
    <n v="0"/>
    <n v="0"/>
    <n v="0"/>
    <n v="0"/>
    <n v="0"/>
  </r>
  <r>
    <d v="2024-08-19T00:00:00"/>
    <x v="42"/>
    <x v="8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260"/>
    <n v="0"/>
    <n v="1260"/>
    <n v="11095"/>
    <n v="0"/>
    <x v="7"/>
    <n v="0"/>
    <n v="0"/>
    <n v="0"/>
    <n v="0"/>
    <n v="0"/>
    <n v="0"/>
  </r>
  <r>
    <d v="2025-09-08T00:00:00"/>
    <x v="43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9-08T00:00:00"/>
    <x v="43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5-22T00:00:00"/>
    <x v="44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3975"/>
    <n v="25"/>
    <n v="4140"/>
    <n v="0"/>
    <x v="7"/>
    <n v="0"/>
    <n v="0"/>
    <n v="0"/>
    <n v="0"/>
    <n v="0"/>
    <s v="ห้ามขาด-ห้ามเกิน"/>
  </r>
  <r>
    <d v="2025-05-22T00:00:00"/>
    <x v="44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56"/>
    <n v="0"/>
    <n v="4404"/>
    <n v="0"/>
    <x v="7"/>
    <n v="0"/>
    <n v="0"/>
    <n v="0"/>
    <n v="0"/>
    <n v="0"/>
    <s v="ห้ามขาด-ห้ามเกิน"/>
  </r>
  <r>
    <d v="2025-03-04T00:00:00"/>
    <x v="7"/>
    <x v="10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4010"/>
    <n v="0"/>
    <n v="4470"/>
    <n v="0"/>
    <x v="7"/>
    <n v="0"/>
    <n v="0"/>
    <n v="0"/>
    <n v="0"/>
    <n v="0"/>
    <n v="0"/>
  </r>
  <r>
    <d v="2025-03-04T00:00:00"/>
    <x v="7"/>
    <x v="10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65"/>
    <n v="0"/>
    <n v="3300"/>
    <n v="0"/>
    <x v="7"/>
    <n v="0"/>
    <n v="0"/>
    <n v="0"/>
    <n v="0"/>
    <n v="0"/>
    <n v="0"/>
  </r>
  <r>
    <d v="2024-09-06T00:00:00"/>
    <x v="45"/>
    <x v="10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3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6"/>
    <x v="10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684231.43665249995"/>
    <n v="98419.798382500012"/>
    <n v="585811.63827"/>
    <n v="76519.798382499997"/>
    <n v="607711.63827"/>
    <s v="ระบุในSD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600"/>
    <n v="0"/>
    <x v="8"/>
    <n v="0"/>
    <n v="0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7500"/>
    <n v="0"/>
    <n v="5165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10200"/>
    <n v="0"/>
    <n v="103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100"/>
    <n v="0"/>
    <n v="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8"/>
    <n v="0"/>
    <n v="0"/>
    <n v="0"/>
    <n v="0"/>
    <n v="0"/>
    <s v="ลบสี200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300"/>
    <n v="23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100"/>
    <n v="0"/>
    <n v="5165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5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2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100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5250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5000"/>
    <n v="5000"/>
    <n v="102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012"/>
    <n v="988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273"/>
    <n v="727"/>
    <n v="5250"/>
    <n v="0"/>
    <x v="8"/>
    <n v="0"/>
    <n v="0"/>
    <n v="0"/>
    <n v="0"/>
    <n v="0"/>
    <n v="0"/>
  </r>
  <r>
    <d v="2025-09-16T00:00:00"/>
    <x v="47"/>
    <x v="12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3500"/>
    <n v="0"/>
    <n v="3500"/>
    <n v="0"/>
    <n v="3675"/>
    <x v="8"/>
    <n v="3764.9150000000004"/>
    <n v="3764.9150000000004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2500"/>
    <n v="0"/>
    <n v="2555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6844"/>
    <n v="656"/>
    <n v="75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5000"/>
    <n v="0"/>
    <n v="514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700"/>
    <n v="0"/>
    <n v="2687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985"/>
    <n v="515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7500"/>
    <n v="0"/>
    <n v="7500"/>
    <n v="7997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100"/>
    <n v="0"/>
    <n v="5373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8"/>
    <n v="3862.7049999999999"/>
    <n v="0"/>
    <n v="3862.7049999999999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s v="ประมาณการ"/>
    <x v="5"/>
    <x v="1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267500"/>
    <n v="0"/>
    <n v="1267500"/>
    <n v="0"/>
    <n v="1330875"/>
    <x v="8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862110.1950000001"/>
    <n v="65163.065000000024"/>
    <n v="1796947.1300000001"/>
    <n v="0"/>
    <n v="0"/>
    <s v="ระบุในSD"/>
  </r>
  <r>
    <d v="2025-09-19T00:00:00"/>
    <x v="48"/>
    <x v="8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08"/>
    <n v="0"/>
    <n v="208"/>
    <n v="21632"/>
    <n v="0"/>
    <x v="9"/>
    <n v="0"/>
    <n v="0"/>
    <n v="0"/>
    <n v="0"/>
    <n v="0"/>
    <s v="ห้ามขาด-ห้ามเกิน"/>
  </r>
  <r>
    <d v="2025-09-19T00:00:00"/>
    <x v="49"/>
    <x v="8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826"/>
    <n v="6826"/>
    <n v="0"/>
    <n v="27997"/>
    <n v="0"/>
    <x v="9"/>
    <n v="0"/>
    <n v="0"/>
    <n v="0"/>
    <n v="0"/>
    <n v="0"/>
    <s v="ห้ามขาด-ห้ามเกิน"/>
  </r>
  <r>
    <d v="2025-09-19T00:00:00"/>
    <x v="50"/>
    <x v="8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1374"/>
    <n v="0"/>
    <n v="1374"/>
    <n v="27689"/>
    <n v="0"/>
    <x v="9"/>
    <n v="0"/>
    <n v="0"/>
    <n v="0"/>
    <n v="0"/>
    <n v="0"/>
    <s v="ห้ามขาด-ห้ามเกิน"/>
  </r>
  <r>
    <d v="2025-10-11T00:00:00"/>
    <x v="51"/>
    <x v="2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9"/>
    <n v="0"/>
    <n v="0"/>
    <n v="0"/>
    <n v="0"/>
    <n v="0"/>
    <n v="0"/>
  </r>
  <r>
    <d v="2025-10-11T00:00:00"/>
    <x v="51"/>
    <x v="2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10000"/>
    <n v="3000"/>
    <n v="7000"/>
    <n v="10500"/>
    <n v="0"/>
    <x v="9"/>
    <n v="0"/>
    <n v="0"/>
    <n v="0"/>
    <n v="0"/>
    <n v="0"/>
    <n v="0"/>
  </r>
  <r>
    <d v="2025-10-15T00:00:00"/>
    <x v="52"/>
    <x v="15"/>
    <s v="ช้างจีนข้าวหอมชั้นดี(น้ำเงิน) (ถุงในเจาะรู)"/>
    <n v="20"/>
    <n v="32"/>
    <s v="ขาว"/>
    <n v="0"/>
    <n v="70"/>
    <s v="±"/>
    <n v="5"/>
    <s v="บิด"/>
    <n v="21"/>
    <n v="35"/>
    <n v="40"/>
    <n v="28.197009412319996"/>
    <n v="0"/>
    <n v="28.197009412319996"/>
    <s v="500กระสอบ"/>
    <x v="10"/>
    <n v="4000"/>
    <n v="2445"/>
    <n v="1555"/>
    <n v="4299"/>
    <n v="0"/>
    <x v="9"/>
    <n v="0"/>
    <n v="0"/>
    <n v="0"/>
    <n v="0"/>
    <n v="0"/>
    <n v="0"/>
  </r>
  <r>
    <s v="ประมาณการ"/>
    <x v="5"/>
    <x v="8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90000"/>
    <n v="0"/>
    <n v="290000"/>
    <n v="0"/>
    <n v="304500"/>
    <x v="9"/>
    <n v="303847.5"/>
    <n v="36749"/>
    <n v="267098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3847.5"/>
    <n v="36749"/>
    <n v="267098.5"/>
    <n v="0"/>
    <n v="0"/>
    <s v="ระบุในSD"/>
  </r>
  <r>
    <d v="2025-10-18T00:00:00"/>
    <x v="7"/>
    <x v="9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2"/>
    <n v="10000"/>
    <n v="0"/>
    <n v="10000"/>
    <n v="0"/>
    <n v="0"/>
    <x v="10"/>
    <n v="11036.3"/>
    <n v="11036.3"/>
    <n v="0"/>
    <n v="0"/>
    <n v="0"/>
    <n v="0"/>
  </r>
  <r>
    <d v="2025-10-18T00:00:00"/>
    <x v="7"/>
    <x v="9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2"/>
    <n v="5000"/>
    <n v="0"/>
    <n v="5000"/>
    <n v="0"/>
    <n v="0"/>
    <x v="10"/>
    <n v="5518.15"/>
    <n v="5518.15"/>
    <n v="0"/>
    <n v="0"/>
    <n v="0"/>
    <n v="0"/>
  </r>
  <r>
    <d v="2025-10-15T00:00:00"/>
    <x v="53"/>
    <x v="6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14"/>
    <n v="20000"/>
    <n v="0"/>
    <n v="20000"/>
    <n v="20968"/>
    <n v="0"/>
    <x v="10"/>
    <n v="0"/>
    <n v="0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0"/>
    <n v="16554.449999999997"/>
    <n v="16554.449999999997"/>
    <n v="0"/>
    <n v="0"/>
    <n v="0"/>
    <s v="ระบุในSD"/>
  </r>
  <r>
    <d v="2025-10-03T00:00:00"/>
    <x v="54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9"/>
    <n v="5000"/>
    <n v="4737"/>
    <n v="263"/>
    <n v="5200"/>
    <n v="0"/>
    <x v="11"/>
    <n v="0"/>
    <n v="0"/>
    <n v="0"/>
    <n v="0"/>
    <n v="0"/>
    <n v="0"/>
  </r>
  <r>
    <d v="2025-10-10T00:00:00"/>
    <x v="55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30000"/>
    <n v="30562"/>
    <n v="0"/>
    <n v="52505"/>
    <n v="0"/>
    <x v="11"/>
    <n v="0"/>
    <n v="0"/>
    <n v="0"/>
    <n v="0"/>
    <n v="0"/>
    <n v="0"/>
  </r>
  <r>
    <d v="2025-10-16T00:00:00"/>
    <x v="56"/>
    <x v="17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5000"/>
    <n v="5000"/>
    <n v="10360"/>
    <n v="0"/>
    <x v="11"/>
    <n v="0"/>
    <n v="0"/>
    <n v="0"/>
    <n v="0"/>
    <n v="0"/>
    <n v="0"/>
  </r>
  <r>
    <d v="2025-10-16T00:00:00"/>
    <x v="56"/>
    <x v="17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6"/>
    <x v="17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7"/>
    <x v="17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0"/>
    <n v="10000"/>
    <n v="0"/>
    <n v="10500"/>
    <x v="11"/>
    <n v="10756.900000000001"/>
    <n v="10756.900000000001"/>
    <n v="0"/>
    <n v="10756.900000000001"/>
    <n v="0"/>
    <n v="0"/>
  </r>
  <r>
    <d v="2025-10-16T00:00:00"/>
    <x v="57"/>
    <x v="1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2"/>
    <n v="5000"/>
    <n v="4000"/>
    <n v="1000"/>
    <n v="0"/>
    <n v="0"/>
    <x v="11"/>
    <n v="1075.69"/>
    <n v="1075.69"/>
    <n v="0"/>
    <n v="0"/>
    <n v="1075.69"/>
    <n v="0"/>
  </r>
  <r>
    <d v="2025-09-30T00:00:00"/>
    <x v="58"/>
    <x v="11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6"/>
    <n v="3000"/>
    <n v="3000"/>
    <n v="0"/>
    <n v="3105"/>
    <n v="0"/>
    <x v="11"/>
    <n v="0"/>
    <n v="0"/>
    <n v="0"/>
    <n v="0"/>
    <n v="0"/>
    <n v="0"/>
  </r>
  <r>
    <d v="2025-10-03T00:00:00"/>
    <x v="59"/>
    <x v="11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s v="ประมาณการ"/>
    <x v="5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15000"/>
    <n v="0"/>
    <n v="115000"/>
    <n v="0"/>
    <n v="120750"/>
    <x v="11"/>
    <n v="123704.35"/>
    <n v="123704.35"/>
    <n v="0"/>
    <n v="123704.35"/>
    <n v="0"/>
    <n v="0"/>
  </r>
  <r>
    <d v="2024-12-05T00:00:00"/>
    <x v="60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6000"/>
    <n v="0"/>
    <n v="16000"/>
    <n v="0"/>
    <n v="16800"/>
    <x v="11"/>
    <n v="17211.04"/>
    <n v="17211.04"/>
    <n v="0"/>
    <n v="17211.04"/>
    <n v="0"/>
    <n v="0"/>
  </r>
  <r>
    <d v="2024-12-05T00:00:00"/>
    <x v="61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2"/>
    <x v="10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8-27T00:00:00"/>
    <x v="63"/>
    <x v="10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5518.15"/>
    <n v="0"/>
    <n v="0"/>
  </r>
  <r>
    <d v="2025-08-27T00:00:00"/>
    <x v="64"/>
    <x v="10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9-11T00:00:00"/>
    <x v="65"/>
    <x v="10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s v="ประมาณการ"/>
    <x v="5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66"/>
    <x v="11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d v="2025-06-18T00:00:00"/>
    <x v="67"/>
    <x v="10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2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68"/>
    <x v="1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09087.17390000005"/>
    <n v="209087.17390000005"/>
    <n v="0"/>
    <n v="195871.55390000003"/>
    <n v="13215.619999999999"/>
    <s v="ระบุในSD"/>
  </r>
  <r>
    <d v="2025-10-14T00:00:00"/>
    <x v="69"/>
    <x v="19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"/>
    <n v="5000"/>
    <n v="5000"/>
    <n v="0"/>
    <n v="5050"/>
    <n v="0"/>
    <x v="12"/>
    <n v="0"/>
    <n v="0"/>
    <n v="0"/>
    <n v="0"/>
    <n v="0"/>
    <n v="0"/>
  </r>
  <r>
    <s v="ประมาณการ"/>
    <x v="5"/>
    <x v="2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0"/>
    <n v="30000"/>
    <n v="0"/>
    <n v="30000"/>
    <n v="0"/>
    <n v="31500"/>
    <x v="12"/>
    <n v="29756.100000000002"/>
    <n v="29756.100000000002"/>
    <n v="0"/>
    <n v="0"/>
    <n v="0"/>
    <n v="0"/>
  </r>
  <r>
    <s v="ประมาณการ"/>
    <x v="5"/>
    <x v="2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2"/>
    <n v="30000"/>
    <n v="0"/>
    <n v="30000"/>
    <n v="0"/>
    <n v="31500"/>
    <x v="12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59512.200000000004"/>
    <n v="34667.100000000006"/>
    <n v="24845.100000000002"/>
    <n v="0"/>
    <n v="0"/>
    <s v="ระบุในSD"/>
  </r>
  <r>
    <d v="1899-12-30T00:00:00"/>
    <x v="7"/>
    <x v="22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2025-10-14T00:00:00"/>
    <x v="70"/>
    <x v="23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3"/>
    <n v="4959.3500000000004"/>
    <n v="3294"/>
    <n v="1665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24796.75"/>
    <n v="3294"/>
    <n v="21502.75"/>
    <n v="0"/>
    <n v="0"/>
    <n v="0"/>
  </r>
  <r>
    <d v="2025-10-14T00:00:00"/>
    <x v="71"/>
    <x v="23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2255"/>
    <n v="2704.3500000000004"/>
    <n v="0"/>
    <n v="0"/>
    <n v="0"/>
  </r>
  <r>
    <d v="2025-10-14T00:00:00"/>
    <x v="71"/>
    <x v="23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3000"/>
    <n v="0"/>
    <n v="3000"/>
    <n v="0"/>
    <n v="3150"/>
    <x v="14"/>
    <n v="2975.61"/>
    <n v="0"/>
    <n v="2975.61"/>
    <n v="0"/>
    <n v="0"/>
    <n v="0"/>
  </r>
  <r>
    <d v="2025-10-14T00:00:00"/>
    <x v="71"/>
    <x v="23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12894.310000000001"/>
    <n v="2255"/>
    <n v="10639.310000000001"/>
    <n v="0"/>
    <n v="0"/>
    <s v="ระบุในSD"/>
  </r>
  <r>
    <d v="2025-10-16T00:00:00"/>
    <x v="57"/>
    <x v="17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32"/>
    <n v="5000"/>
    <n v="5000"/>
    <n v="0"/>
    <n v="0"/>
    <n v="0"/>
    <x v="15"/>
    <n v="0"/>
    <n v="0"/>
    <n v="0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2"/>
    <n v="100000"/>
    <n v="1500"/>
    <n v="98500"/>
    <n v="0"/>
    <n v="103425"/>
    <x v="16"/>
    <n v="105955.465"/>
    <n v="19362"/>
    <n v="86593.464999999997"/>
    <n v="0"/>
    <n v="0"/>
    <n v="0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2"/>
    <n v="337878"/>
    <n v="0"/>
    <n v="337878"/>
    <n v="0"/>
    <n v="354771.9"/>
    <x v="16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6"/>
    <n v="469407.45082000003"/>
    <n v="19362"/>
    <n v="450045.45082000003"/>
    <n v="0"/>
    <n v="0"/>
    <s v="ระบุในSD"/>
  </r>
  <r>
    <d v="2025-10-15T00:00:00"/>
    <x v="7"/>
    <x v="25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14"/>
    <n v="5000"/>
    <n v="0"/>
    <n v="5000"/>
    <n v="0"/>
    <n v="0"/>
    <x v="17"/>
    <n v="6216.65"/>
    <n v="4573"/>
    <n v="1643.6499999999996"/>
    <n v="0"/>
    <n v="0"/>
    <n v="0"/>
  </r>
  <r>
    <d v="2025-10-04T00:00:00"/>
    <x v="73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6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6216.65"/>
    <n v="4573"/>
    <n v="1643.6499999999996"/>
    <n v="0"/>
    <n v="0"/>
    <s v="ระบุในSD"/>
  </r>
  <r>
    <d v="2025-10-09T00:00:00"/>
    <x v="74"/>
    <x v="27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6"/>
    <n v="10000"/>
    <n v="0"/>
    <n v="10000"/>
    <n v="0"/>
    <n v="10500"/>
    <x v="18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1595.1"/>
    <n v="11595.1"/>
    <n v="0"/>
    <n v="0"/>
    <n v="0"/>
    <s v="ระบุในSD"/>
  </r>
  <r>
    <d v="2025-10-03T00:00:00"/>
    <x v="75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15000"/>
    <n v="15000"/>
    <n v="0"/>
    <n v="0"/>
    <n v="0"/>
    <x v="19"/>
    <n v="0"/>
    <n v="0"/>
    <n v="0"/>
    <n v="0"/>
    <n v="0"/>
    <n v="0"/>
  </r>
  <r>
    <d v="2025-10-03T00:00:00"/>
    <x v="76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15000"/>
    <n v="0"/>
    <n v="0"/>
    <n v="0"/>
    <x v="19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0"/>
    <n v="0"/>
    <n v="0"/>
    <n v="0"/>
    <n v="0"/>
    <s v="ระบุในSD"/>
  </r>
  <r>
    <d v="2025-10-17T00:00:00"/>
    <x v="77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20"/>
    <n v="59372.5"/>
    <n v="59372.5"/>
    <n v="0"/>
    <n v="0"/>
    <n v="0"/>
    <n v="0"/>
  </r>
  <r>
    <s v="ประมาณการ"/>
    <x v="5"/>
    <x v="1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20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66147.95"/>
    <n v="0"/>
    <n v="6775.4500000000007"/>
    <n v="0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636"/>
    <n v="5929.9000000000005"/>
    <s v="ระบุในSD"/>
  </r>
  <r>
    <s v="ประมาณการ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37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10-20T00:00:00"/>
    <x v="3"/>
    <x v="3"/>
    <s v="รถไฟฟ้า"/>
    <n v="18"/>
    <n v="30"/>
    <s v="ขาว"/>
    <n v="0"/>
    <n v="54"/>
    <s v="±"/>
    <n v="5"/>
    <s v="บิด"/>
    <n v="19"/>
    <n v="33"/>
    <n v="40"/>
    <n v="77.343329183999984"/>
    <n v="0"/>
    <n v="77.343329183999984"/>
    <s v="500กระสอบ"/>
    <x v="0"/>
    <n v="5000"/>
    <n v="0"/>
    <n v="5000"/>
    <n v="2700"/>
    <n v="2415"/>
    <x v="2"/>
    <n v="2125.4656500000001"/>
    <n v="2125.4656500000001"/>
    <n v="0"/>
    <n v="0"/>
    <n v="0"/>
    <n v="0"/>
  </r>
  <r>
    <d v="2025-10-20T00:00:00"/>
    <x v="3"/>
    <x v="3"/>
    <s v="รถไฟฟ้าปูนขาวเย็น"/>
    <n v="18"/>
    <n v="30"/>
    <s v="ขาว"/>
    <n v="0"/>
    <n v="54"/>
    <s v="±"/>
    <n v="5"/>
    <s v="บิด"/>
    <n v="19"/>
    <n v="33"/>
    <n v="40"/>
    <n v="309.37331673599994"/>
    <n v="0"/>
    <n v="309.37331673599994"/>
    <s v="500กระสอบ"/>
    <x v="0"/>
    <n v="20000"/>
    <n v="0"/>
    <n v="20000"/>
    <n v="23800"/>
    <n v="0"/>
    <x v="2"/>
    <n v="0"/>
    <n v="0"/>
    <n v="0"/>
    <n v="0"/>
    <n v="0"/>
    <n v="0"/>
  </r>
  <r>
    <d v="2025-10-20T00:00:00"/>
    <x v="3"/>
    <x v="3"/>
    <s v="ไม่พิมพ์"/>
    <n v="18"/>
    <n v="30"/>
    <s v="ขาว"/>
    <n v="0"/>
    <n v="54"/>
    <s v="±"/>
    <n v="5"/>
    <s v="ไม่"/>
    <n v="19"/>
    <n v="33"/>
    <n v="40"/>
    <n v="10.828066085759998"/>
    <n v="0"/>
    <n v="10.828066085759998"/>
    <s v="500กระสอบ"/>
    <x v="0"/>
    <n v="3000"/>
    <n v="2300"/>
    <n v="700"/>
    <n v="0"/>
    <n v="0"/>
    <x v="2"/>
    <n v="616.077"/>
    <n v="616.077"/>
    <n v="0"/>
    <n v="0"/>
    <n v="0"/>
    <n v="0"/>
  </r>
  <r>
    <d v="2025-10-23T00:00:00"/>
    <x v="4"/>
    <x v="4"/>
    <s v="Y30"/>
    <n v="18"/>
    <n v="25"/>
    <s v="ขาว"/>
    <n v="0"/>
    <n v="45"/>
    <s v="±"/>
    <n v="5"/>
    <s v="ไม่"/>
    <n v="20"/>
    <n v="27"/>
    <n v="90"/>
    <n v="299.75165856000001"/>
    <n v="0"/>
    <n v="299.75165856000001"/>
    <s v="มัด100"/>
    <x v="0"/>
    <n v="10000"/>
    <n v="0"/>
    <n v="10000"/>
    <n v="0"/>
    <n v="10500"/>
    <x v="2"/>
    <n v="7404.0999999999995"/>
    <n v="7404.0999999999995"/>
    <n v="0"/>
    <n v="0"/>
    <n v="0"/>
    <n v="0"/>
  </r>
  <r>
    <d v="2025-10-23T00:00:00"/>
    <x v="4"/>
    <x v="4"/>
    <s v="Y30"/>
    <n v="18"/>
    <n v="25"/>
    <s v="ขาว"/>
    <n v="0"/>
    <n v="45"/>
    <s v="±"/>
    <n v="5"/>
    <s v="ไม่"/>
    <n v="19"/>
    <n v="27"/>
    <n v="90"/>
    <n v="284.76407563199996"/>
    <n v="0"/>
    <n v="284.76407563199996"/>
    <s v="มัด100"/>
    <x v="3"/>
    <n v="10000"/>
    <n v="0"/>
    <n v="10000"/>
    <n v="0"/>
    <n v="10500"/>
    <x v="2"/>
    <n v="7404.0999999999995"/>
    <n v="7404.0999999999995"/>
    <n v="0"/>
    <n v="0"/>
    <n v="0"/>
    <n v="0"/>
  </r>
  <r>
    <d v="2025-10-23T00:00:00"/>
    <x v="4"/>
    <x v="4"/>
    <s v="W30"/>
    <n v="18"/>
    <n v="25"/>
    <s v="ขาว"/>
    <n v="0"/>
    <n v="45"/>
    <s v="±"/>
    <n v="5"/>
    <s v="ไม่"/>
    <n v="19"/>
    <n v="27"/>
    <n v="90"/>
    <n v="569.52815126399992"/>
    <n v="0"/>
    <n v="569.52815126399992"/>
    <s v="มัด100"/>
    <x v="3"/>
    <n v="20000"/>
    <n v="0"/>
    <n v="20000"/>
    <n v="0"/>
    <n v="21000"/>
    <x v="2"/>
    <n v="14808.199999999999"/>
    <n v="14808.199999999999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13750"/>
    <n v="6855.75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2"/>
    <n v="20605.75"/>
    <n v="0"/>
    <n v="20605.7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14780.94265"/>
    <n v="87319.442649999997"/>
    <n v="27461.5"/>
    <n v="0"/>
    <n v="0"/>
    <s v="ระบุในSD"/>
  </r>
  <r>
    <s v="ประมาณการ"/>
    <x v="2"/>
    <x v="7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7"/>
    <n v="20000"/>
    <n v="233"/>
    <n v="19767"/>
    <n v="0"/>
    <n v="20755.350000000002"/>
    <x v="3"/>
    <n v="18501.714330000003"/>
    <n v="18501.714330000003"/>
    <n v="0"/>
    <n v="0"/>
    <n v="0"/>
    <n v="0"/>
  </r>
  <r>
    <d v="2025-10-22T00:00:00"/>
    <x v="6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41749.77807"/>
    <n v="0"/>
    <n v="0"/>
    <n v="0"/>
    <n v="0"/>
  </r>
  <r>
    <d v="2025-10-22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20000"/>
    <n v="4519"/>
    <n v="15481"/>
    <n v="0"/>
    <n v="16255.050000000001"/>
    <x v="3"/>
    <n v="13624.982910000001"/>
    <n v="13624.982910000001"/>
    <n v="0"/>
    <n v="0"/>
    <n v="0"/>
    <n v="0"/>
  </r>
  <r>
    <d v="2025-10-22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9"/>
    <n v="40000"/>
    <n v="0"/>
    <n v="40000"/>
    <n v="0"/>
    <n v="42000"/>
    <x v="3"/>
    <n v="35204.400000000001"/>
    <n v="15911"/>
    <n v="19293.400000000001"/>
    <n v="0"/>
    <n v="0"/>
    <n v="0"/>
  </r>
  <r>
    <d v="1899-12-30T00:00:00"/>
    <x v="6"/>
    <x v="9"/>
    <s v="แป้งพรีเมี่ย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8801.1"/>
    <n v="0"/>
    <n v="0"/>
    <n v="0"/>
    <n v="0"/>
  </r>
  <r>
    <s v="ประมาณการ"/>
    <x v="2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53086.37531"/>
    <n v="98588.575310000015"/>
    <n v="54497.8"/>
    <n v="0"/>
    <n v="0"/>
    <s v="ระบุในSD"/>
  </r>
  <r>
    <d v="2025-10-11T00:00:00"/>
    <x v="7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250"/>
    <n v="0"/>
    <x v="4"/>
    <n v="0"/>
    <n v="0"/>
    <n v="0"/>
    <n v="0"/>
    <n v="0"/>
    <s v="PDR250349"/>
  </r>
  <r>
    <d v="2025-10-11T00:00:00"/>
    <x v="7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400"/>
    <n v="0"/>
    <x v="4"/>
    <n v="0"/>
    <n v="0"/>
    <n v="0"/>
    <n v="0"/>
    <n v="0"/>
    <s v="PDR250349"/>
  </r>
  <r>
    <d v="2025-10-11T00:00:00"/>
    <x v="7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400"/>
    <n v="0"/>
    <x v="4"/>
    <n v="0"/>
    <n v="0"/>
    <n v="0"/>
    <n v="0"/>
    <n v="0"/>
    <s v="PDR250349"/>
  </r>
  <r>
    <d v="2025-10-11T00:00:00"/>
    <x v="7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400"/>
    <n v="0"/>
    <x v="4"/>
    <n v="0"/>
    <n v="0"/>
    <n v="0"/>
    <n v="0"/>
    <n v="0"/>
    <s v="PDR250349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0775"/>
    <n v="0"/>
    <n v="0"/>
    <n v="0"/>
    <x v="4"/>
    <n v="0"/>
    <n v="0"/>
    <n v="0"/>
    <n v="0"/>
    <n v="0"/>
    <s v="PDR250350"/>
  </r>
  <r>
    <d v="2025-10-23T00:00:00"/>
    <x v="10"/>
    <x v="2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โบว์แดง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4"/>
    <n v="9359.9000000000015"/>
    <n v="9359.9000000000015"/>
    <n v="0"/>
    <n v="0"/>
    <n v="0"/>
    <s v="PDR250354"/>
  </r>
  <r>
    <d v="2025-10-23T00:00:00"/>
    <x v="11"/>
    <x v="2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บะหมี่ไข่คุณภาพดี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0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KFM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4679.9500000000007"/>
    <n v="0"/>
    <n v="0"/>
    <n v="0"/>
    <s v="PDR250357"/>
  </r>
  <r>
    <d v="2025-10-23T00:00:00"/>
    <x v="10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232"/>
    <n v="0"/>
    <n v="5400"/>
    <n v="0"/>
    <x v="4"/>
    <n v="0"/>
    <n v="0"/>
    <n v="0"/>
    <n v="0"/>
    <n v="0"/>
    <s v="PDR250357"/>
  </r>
  <r>
    <d v="2025-10-23T00:00:00"/>
    <x v="10"/>
    <x v="2"/>
    <n v="913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3262"/>
    <n v="1417.9500000000007"/>
    <n v="0"/>
    <n v="0"/>
    <s v="PDR250357"/>
  </r>
  <r>
    <d v="2025-10-23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4"/>
    <n v="9359.9000000000015"/>
    <n v="0"/>
    <n v="9359.9000000000015"/>
    <n v="0"/>
    <n v="0"/>
    <s v="PDR250357"/>
  </r>
  <r>
    <d v="2025-10-23T00:00:00"/>
    <x v="11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BS(แต้มฟ้า)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4"/>
    <n v="9359.9000000000015"/>
    <n v="0"/>
    <n v="9359.9000000000015"/>
    <n v="0"/>
    <n v="0"/>
    <s v="PDR250358"/>
  </r>
  <r>
    <s v="ประมาณการ"/>
    <x v="2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225000"/>
    <n v="0"/>
    <n v="225000"/>
    <n v="0"/>
    <n v="236250"/>
    <x v="4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322916.55000000005"/>
    <n v="78141.199999999983"/>
    <n v="244775.35000000003"/>
    <n v="0"/>
    <n v="0"/>
    <s v="ระบุในSD"/>
  </r>
  <r>
    <d v="2025-10-21T00:00:00"/>
    <x v="12"/>
    <x v="10"/>
    <s v="เพอเฟคค์103S 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6100"/>
    <n v="0"/>
    <x v="5"/>
    <n v="0"/>
    <n v="0"/>
    <n v="0"/>
    <n v="0"/>
    <n v="0"/>
    <n v="0"/>
  </r>
  <r>
    <d v="2025-10-21T00:00:00"/>
    <x v="12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5"/>
    <n v="4999.0247999999992"/>
    <n v="4999.0247999999992"/>
    <n v="0"/>
    <n v="0"/>
    <n v="4999.0247999999992"/>
    <n v="0"/>
  </r>
  <r>
    <d v="2025-09-05T00:00:00"/>
    <x v="13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4999.0247999999992"/>
    <n v="4999.0247999999992"/>
    <n v="0"/>
    <n v="0"/>
    <n v="4999.0247999999992"/>
    <s v="ระบุในSD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482"/>
    <n v="0"/>
    <x v="6"/>
    <n v="0"/>
    <n v="0"/>
    <n v="0"/>
    <n v="0"/>
    <n v="0"/>
    <n v="0"/>
  </r>
  <r>
    <d v="2025-09-16T00:00:00"/>
    <x v="14"/>
    <x v="11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3500"/>
    <n v="0"/>
    <n v="3700"/>
    <n v="0"/>
    <x v="6"/>
    <n v="0"/>
    <n v="0"/>
    <n v="0"/>
    <n v="0"/>
    <n v="0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6"/>
    <n v="0"/>
    <n v="0"/>
    <n v="0"/>
    <n v="0"/>
    <n v="0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7500"/>
    <n v="0"/>
    <n v="7600"/>
    <n v="0"/>
    <x v="6"/>
    <n v="0"/>
    <n v="0"/>
    <n v="0"/>
    <n v="0"/>
    <n v="0"/>
    <n v="0"/>
  </r>
  <r>
    <d v="2025-08-23T00:00:00"/>
    <x v="15"/>
    <x v="12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4"/>
    <n v="6000"/>
    <n v="6000"/>
    <n v="0"/>
    <n v="6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596"/>
    <n v="404"/>
    <n v="5050"/>
    <n v="0"/>
    <x v="6"/>
    <n v="0"/>
    <n v="0"/>
    <n v="0"/>
    <n v="0"/>
    <n v="0"/>
    <n v="0"/>
  </r>
  <r>
    <d v="2025-10-21T00:00:00"/>
    <x v="16"/>
    <x v="10"/>
    <s v="เฟิร์สช้อย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09-05T00:00:00"/>
    <x v="17"/>
    <x v="10"/>
    <s v="เฟิร์สช้อย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43"/>
    <n v="0"/>
    <n v="243"/>
    <n v="0"/>
    <n v="255.15"/>
    <x v="6"/>
    <n v="254.60325000000003"/>
    <n v="254.60325000000003"/>
    <n v="0"/>
    <n v="254.60325000000003"/>
    <n v="0"/>
    <n v="0"/>
  </r>
  <r>
    <d v="2025-10-21T00:00:00"/>
    <x v="1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18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0000"/>
    <n v="0"/>
    <n v="20000"/>
    <n v="0"/>
    <n v="21000"/>
    <x v="6"/>
    <n v="20955"/>
    <n v="20955"/>
    <n v="0"/>
    <n v="20955"/>
    <n v="0"/>
    <n v="0"/>
  </r>
  <r>
    <d v="2025-09-19T00:00:00"/>
    <x v="19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604"/>
    <n v="0"/>
    <n v="604"/>
    <n v="0"/>
    <n v="634.20000000000005"/>
    <x v="6"/>
    <n v="632.84100000000012"/>
    <n v="632.84100000000012"/>
    <n v="0"/>
    <n v="632.84100000000012"/>
    <n v="0"/>
    <n v="0"/>
  </r>
  <r>
    <d v="2025-10-21T00:00:00"/>
    <x v="18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6"/>
    <n v="10477.5"/>
    <n v="10477.5"/>
    <n v="0"/>
    <n v="10477.5"/>
    <n v="0"/>
    <n v="0"/>
  </r>
  <r>
    <d v="2025-10-21T00:00:00"/>
    <x v="20"/>
    <x v="10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20"/>
    <x v="10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21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6"/>
    <n v="10477.5"/>
    <n v="10477.5"/>
    <n v="0"/>
    <n v="10477.5"/>
    <n v="0"/>
    <n v="0"/>
  </r>
  <r>
    <d v="2025-09-19T00:00:00"/>
    <x v="22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928"/>
    <n v="0"/>
    <n v="928"/>
    <n v="0"/>
    <n v="974.40000000000009"/>
    <x v="6"/>
    <n v="972.31200000000001"/>
    <n v="972.31200000000001"/>
    <n v="0"/>
    <n v="972.31200000000001"/>
    <n v="0"/>
    <n v="0"/>
  </r>
  <r>
    <d v="2025-10-21T00:00:00"/>
    <x v="21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0000"/>
    <n v="0"/>
    <n v="20000"/>
    <n v="0"/>
    <n v="21000"/>
    <x v="6"/>
    <n v="20955"/>
    <n v="20955"/>
    <n v="0"/>
    <n v="4556"/>
    <n v="16399"/>
    <n v="0"/>
  </r>
  <r>
    <d v="2025-09-19T00:00:00"/>
    <x v="23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174"/>
    <n v="0"/>
    <n v="1174"/>
    <n v="0"/>
    <n v="1232.7"/>
    <x v="6"/>
    <n v="1230.0585000000003"/>
    <n v="1230.0585000000003"/>
    <n v="0"/>
    <n v="1230.0585000000003"/>
    <n v="0"/>
    <n v="0"/>
  </r>
  <r>
    <d v="2025-10-21T00:00:00"/>
    <x v="24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6"/>
    <n v="31432.500000000004"/>
    <n v="10550"/>
    <n v="20882.500000000004"/>
    <n v="0"/>
    <n v="31432.500000000004"/>
    <n v="0"/>
  </r>
  <r>
    <d v="2025-09-19T00:00:00"/>
    <x v="25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933"/>
    <n v="0"/>
    <n v="1933"/>
    <n v="0"/>
    <n v="2029.65"/>
    <x v="6"/>
    <n v="2025.3007500000003"/>
    <n v="2025.3007500000003"/>
    <n v="0"/>
    <n v="2025.3007500000003"/>
    <n v="0"/>
    <n v="0"/>
  </r>
  <r>
    <d v="2025-10-21T00:00:00"/>
    <x v="2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5040"/>
    <n v="0"/>
    <n v="5040"/>
    <n v="6747"/>
    <n v="0"/>
    <x v="6"/>
    <n v="0"/>
    <n v="0"/>
    <n v="0"/>
    <n v="0"/>
    <n v="0"/>
    <n v="0"/>
  </r>
  <r>
    <d v="2025-10-21T00:00:00"/>
    <x v="2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5040"/>
    <n v="3888"/>
    <n v="1152"/>
    <n v="8164"/>
    <n v="0"/>
    <x v="6"/>
    <n v="0"/>
    <n v="0"/>
    <n v="0"/>
    <n v="0"/>
    <n v="0"/>
    <n v="0"/>
  </r>
  <r>
    <d v="2025-10-21T00:00:00"/>
    <x v="27"/>
    <x v="10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5040"/>
    <n v="0"/>
    <n v="6280"/>
    <n v="0"/>
    <x v="6"/>
    <n v="0"/>
    <n v="0"/>
    <n v="0"/>
    <n v="0"/>
    <n v="0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6"/>
    <n v="0"/>
    <n v="0"/>
    <n v="0"/>
    <n v="0"/>
    <n v="0"/>
    <n v="0"/>
  </r>
  <r>
    <d v="2025-09-11T00:00:00"/>
    <x v="28"/>
    <x v="13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00"/>
    <n v="0"/>
    <n v="3100"/>
    <n v="0"/>
    <x v="6"/>
    <n v="0"/>
    <n v="0"/>
    <n v="0"/>
    <n v="0"/>
    <n v="0"/>
    <n v="0"/>
  </r>
  <r>
    <d v="2025-08-22T00:00:00"/>
    <x v="29"/>
    <x v="12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6000"/>
    <n v="5500"/>
    <n v="500"/>
    <n v="9455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5518.15"/>
    <n v="0"/>
    <n v="5518.15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1"/>
    <n v="2500"/>
    <n v="1371"/>
    <n v="1129"/>
    <n v="0"/>
    <n v="1185.45"/>
    <x v="6"/>
    <n v="1245.9982699999998"/>
    <n v="0"/>
    <n v="1245.9982699999998"/>
    <n v="0"/>
    <n v="1245.9982699999998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1"/>
    <n v="5000"/>
    <n v="4750"/>
    <n v="250"/>
    <n v="5482"/>
    <n v="0"/>
    <x v="6"/>
    <n v="0"/>
    <n v="0"/>
    <n v="0"/>
    <n v="0"/>
    <n v="0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900"/>
    <n v="100"/>
    <n v="5385"/>
    <n v="0"/>
    <x v="6"/>
    <n v="0"/>
    <n v="0"/>
    <n v="0"/>
    <n v="0"/>
    <n v="0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3000"/>
    <n v="2000"/>
    <n v="4400"/>
    <n v="630"/>
    <x v="6"/>
    <n v="695.28689999999995"/>
    <n v="695.28689999999995"/>
    <n v="0"/>
    <n v="695.28689999999995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6"/>
    <n v="5518.15"/>
    <n v="5518.15"/>
    <n v="0"/>
    <n v="5518.15"/>
    <n v="0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6"/>
    <n v="0"/>
    <n v="0"/>
    <n v="0"/>
    <n v="0"/>
    <n v="0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5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5"/>
    <n v="3500"/>
    <n v="0"/>
    <n v="3500"/>
    <n v="0"/>
    <n v="3675"/>
    <x v="6"/>
    <n v="3960.4950000000003"/>
    <n v="0"/>
    <n v="3960.4950000000003"/>
    <n v="0"/>
    <n v="3960.4950000000003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23T00:00:00"/>
    <x v="30"/>
    <x v="12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12000"/>
    <n v="0"/>
    <n v="12000"/>
    <n v="0"/>
    <n v="12600"/>
    <x v="6"/>
    <n v="13243.56"/>
    <n v="13243.56"/>
    <n v="0"/>
    <n v="13243.56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10-11T00:00:00"/>
    <x v="6"/>
    <x v="13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3310.89"/>
    <n v="0"/>
    <n v="3310.89"/>
    <n v="0"/>
    <n v="0"/>
  </r>
  <r>
    <d v="2025-08-27T00:00:00"/>
    <x v="31"/>
    <x v="12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3194"/>
    <n v="0"/>
    <n v="8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10-18T00:00:00"/>
    <x v="32"/>
    <x v="13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6000"/>
    <n v="0"/>
    <n v="6000"/>
    <n v="0"/>
    <n v="6300"/>
    <x v="6"/>
    <n v="6621.78"/>
    <n v="6621.78"/>
    <n v="0"/>
    <n v="6621.78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6"/>
    <n v="3862.7049999999999"/>
    <n v="0"/>
    <n v="3862.7049999999999"/>
    <n v="0"/>
    <n v="3862.7049999999999"/>
    <n v="0"/>
  </r>
  <r>
    <d v="2025-09-16T00:00:00"/>
    <x v="14"/>
    <x v="11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6"/>
    <n v="0"/>
    <n v="0"/>
    <n v="0"/>
    <n v="0"/>
    <n v="0"/>
    <n v="0"/>
  </r>
  <r>
    <d v="2025-10-03T00:00:00"/>
    <x v="33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6"/>
    <n v="3310.89"/>
    <n v="3310.89"/>
    <n v="0"/>
    <n v="3310.89"/>
    <n v="0"/>
    <n v="0"/>
  </r>
  <r>
    <d v="2025-08-27T00:00:00"/>
    <x v="34"/>
    <x v="12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6"/>
    <n v="3310.89"/>
    <n v="3310.89"/>
    <n v="0"/>
    <n v="3310.89"/>
    <n v="0"/>
    <n v="0"/>
  </r>
  <r>
    <d v="2025-09-09T00:00:00"/>
    <x v="35"/>
    <x v="12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6"/>
    <n v="3179"/>
    <n v="2531"/>
    <n v="648"/>
    <n v="6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6"/>
    <n v="5518.15"/>
    <n v="0"/>
    <n v="5518.15"/>
    <n v="0"/>
    <n v="5518.15"/>
    <n v="0"/>
  </r>
  <r>
    <d v="2025-10-03T00:00:00"/>
    <x v="36"/>
    <x v="13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6"/>
    <n v="3310.89"/>
    <n v="3310.89"/>
    <n v="0"/>
    <n v="3310.89"/>
    <n v="0"/>
    <n v="0"/>
  </r>
  <r>
    <d v="2025-10-03T00:00:00"/>
    <x v="37"/>
    <x v="13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6"/>
    <n v="4414.5199999999995"/>
    <n v="4414.5199999999995"/>
    <n v="0"/>
    <n v="4414.5199999999995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8-22T00:00:00"/>
    <x v="38"/>
    <x v="12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6000"/>
    <n v="5447"/>
    <n v="553"/>
    <n v="9150"/>
    <n v="0"/>
    <x v="6"/>
    <n v="0"/>
    <n v="0"/>
    <n v="0"/>
    <n v="0"/>
    <n v="0"/>
    <n v="0"/>
  </r>
  <r>
    <s v="ประมาณการ"/>
    <x v="2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0"/>
    <n v="0"/>
    <n v="100000"/>
    <n v="0"/>
    <n v="105000"/>
    <x v="6"/>
    <n v="104775.00000000001"/>
    <n v="0"/>
    <n v="104775.00000000001"/>
    <n v="0"/>
    <n v="104775.00000000001"/>
    <n v="0"/>
  </r>
  <r>
    <d v="2025-10-03T00:00:00"/>
    <x v="39"/>
    <x v="12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6"/>
    <n v="3310.89"/>
    <n v="0"/>
    <n v="3310.89"/>
    <n v="0"/>
    <n v="3310.89"/>
    <n v="0"/>
  </r>
  <r>
    <s v="ประมาณการ"/>
    <x v="2"/>
    <x v="12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0000"/>
    <n v="0"/>
    <n v="20000"/>
    <n v="0"/>
    <n v="21000"/>
    <x v="6"/>
    <n v="22072.6"/>
    <n v="0"/>
    <n v="22072.6"/>
    <n v="0"/>
    <n v="22072.6"/>
    <n v="0"/>
  </r>
  <r>
    <s v="ประมาณการ"/>
    <x v="2"/>
    <x v="14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0"/>
    <n v="21000"/>
    <x v="6"/>
    <n v="21513.800000000003"/>
    <n v="0"/>
    <n v="21513.800000000003"/>
    <n v="0"/>
    <n v="21513.800000000003"/>
    <n v="0"/>
  </r>
  <r>
    <s v="ประมาณการ"/>
    <x v="2"/>
    <x v="1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"/>
    <n v="305000"/>
    <n v="0"/>
    <n v="305000"/>
    <n v="0"/>
    <n v="320250"/>
    <x v="6"/>
    <n v="336607.14999999997"/>
    <n v="0"/>
    <n v="336607.14999999997"/>
    <n v="0"/>
    <n v="336607.14999999997"/>
    <n v="0"/>
  </r>
  <r>
    <d v="2025-10-03T00:00:00"/>
    <x v="40"/>
    <x v="13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6"/>
    <n v="3310.89"/>
    <n v="3310.89"/>
    <n v="0"/>
    <n v="3310.89"/>
    <n v="0"/>
    <n v="0"/>
  </r>
  <r>
    <d v="2025-09-19T00:00:00"/>
    <x v="25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172"/>
    <n v="0"/>
    <n v="1172"/>
    <n v="21290"/>
    <n v="0"/>
    <x v="6"/>
    <n v="0"/>
    <n v="0"/>
    <n v="0"/>
    <n v="0"/>
    <n v="0"/>
    <n v="0"/>
  </r>
  <r>
    <d v="2025-09-19T00:00:00"/>
    <x v="41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622"/>
    <n v="0"/>
    <n v="622"/>
    <n v="6150"/>
    <n v="0"/>
    <x v="6"/>
    <n v="0"/>
    <n v="0"/>
    <n v="0"/>
    <n v="0"/>
    <n v="0"/>
    <n v="0"/>
  </r>
  <r>
    <d v="2025-09-23T00:00:00"/>
    <x v="30"/>
    <x v="12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3000"/>
    <n v="0"/>
    <n v="13000"/>
    <n v="0"/>
    <n v="13650"/>
    <x v="6"/>
    <n v="14347.189999999999"/>
    <n v="14347.189999999999"/>
    <n v="0"/>
    <n v="14347.189999999999"/>
    <n v="0"/>
    <n v="0"/>
  </r>
  <r>
    <d v="2025-08-08T00:00:00"/>
    <x v="42"/>
    <x v="12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500"/>
    <n v="1217"/>
    <n v="2283"/>
    <n v="1545"/>
    <n v="2052.75"/>
    <x v="6"/>
    <n v="2265.4764825000002"/>
    <n v="2265.4764825000002"/>
    <n v="0"/>
    <n v="2265.4764825000002"/>
    <n v="0"/>
    <n v="0"/>
  </r>
  <r>
    <d v="2025-05-19T00:00:00"/>
    <x v="43"/>
    <x v="10"/>
    <s v="เพอเฟคค์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302"/>
    <n v="363"/>
    <n v="0"/>
    <n v="5300"/>
    <n v="0"/>
    <x v="6"/>
    <n v="0"/>
    <n v="0"/>
    <n v="0"/>
    <n v="0"/>
    <n v="0"/>
    <n v="0"/>
  </r>
  <r>
    <d v="2025-01-17T00:00:00"/>
    <x v="44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6"/>
    <n v="0"/>
    <n v="0"/>
    <n v="0"/>
    <n v="0"/>
    <n v="0"/>
    <n v="5987"/>
  </r>
  <r>
    <d v="2024-11-15T00:00:00"/>
    <x v="45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6"/>
    <n v="0"/>
    <n v="0"/>
    <n v="0"/>
    <n v="0"/>
    <n v="0"/>
    <n v="0"/>
  </r>
  <r>
    <d v="2024-08-19T00:00:00"/>
    <x v="46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6"/>
    <n v="0"/>
    <n v="0"/>
    <n v="0"/>
    <n v="0"/>
    <n v="0"/>
    <n v="0"/>
  </r>
  <r>
    <d v="2025-09-11T00:00:00"/>
    <x v="47"/>
    <x v="13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9"/>
    <n v="3000"/>
    <n v="3000"/>
    <n v="0"/>
    <n v="8465"/>
    <n v="0"/>
    <x v="6"/>
    <n v="0"/>
    <n v="0"/>
    <n v="0"/>
    <n v="0"/>
    <n v="0"/>
    <n v="0"/>
  </r>
  <r>
    <d v="2025-09-08T00:00:00"/>
    <x v="48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00"/>
    <n v="0"/>
    <n v="4060"/>
    <n v="0"/>
    <x v="6"/>
    <n v="0"/>
    <n v="0"/>
    <n v="0"/>
    <n v="0"/>
    <n v="0"/>
    <n v="0"/>
  </r>
  <r>
    <d v="2025-09-08T00:00:00"/>
    <x v="48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00"/>
    <n v="0"/>
    <n v="4060"/>
    <n v="0"/>
    <x v="6"/>
    <n v="0"/>
    <n v="0"/>
    <n v="0"/>
    <n v="0"/>
    <n v="0"/>
    <n v="0"/>
  </r>
  <r>
    <d v="2025-05-22T00:00:00"/>
    <x v="49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49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6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9"/>
    <n v="4000"/>
    <n v="4010"/>
    <n v="0"/>
    <n v="4470"/>
    <n v="0"/>
    <x v="6"/>
    <n v="0"/>
    <n v="0"/>
    <n v="0"/>
    <n v="0"/>
    <n v="0"/>
    <n v="0"/>
  </r>
  <r>
    <d v="2025-03-04T00:00:00"/>
    <x v="6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9"/>
    <n v="3000"/>
    <n v="3065"/>
    <n v="0"/>
    <n v="3300"/>
    <n v="0"/>
    <x v="6"/>
    <n v="0"/>
    <n v="0"/>
    <n v="0"/>
    <n v="0"/>
    <n v="0"/>
    <n v="0"/>
  </r>
  <r>
    <d v="2024-09-06T00:00:00"/>
    <x v="50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9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86389.1571525"/>
    <n v="168831.31888250005"/>
    <n v="617557.83826999995"/>
    <n v="141882.3188825"/>
    <n v="644506.83826999995"/>
    <s v="ระบุในSD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9112"/>
    <n v="888"/>
    <n v="1020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6000"/>
    <n v="6000"/>
    <n v="0"/>
    <n v="666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10000"/>
    <n v="0"/>
    <n v="10500"/>
    <n v="0"/>
    <x v="7"/>
    <n v="0"/>
    <n v="0"/>
    <n v="0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6000"/>
    <n v="6000"/>
    <n v="0"/>
    <n v="6100"/>
    <n v="0"/>
    <x v="7"/>
    <n v="0"/>
    <n v="0"/>
    <n v="0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10000"/>
    <n v="10000"/>
    <n v="0"/>
    <n v="10200"/>
    <n v="0"/>
    <x v="7"/>
    <n v="0"/>
    <n v="0"/>
    <n v="0"/>
    <n v="0"/>
    <n v="0"/>
    <n v="0"/>
  </r>
  <r>
    <d v="2025-09-16T00:00:00"/>
    <x v="51"/>
    <x v="11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3500"/>
    <n v="3500"/>
    <n v="0"/>
    <n v="3790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555"/>
    <n v="0"/>
    <x v="7"/>
    <n v="0"/>
    <n v="0"/>
    <n v="0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7500"/>
    <n v="6844"/>
    <n v="656"/>
    <n v="75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300"/>
    <n v="0"/>
    <x v="7"/>
    <n v="0"/>
    <n v="0"/>
    <n v="0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6000"/>
    <n v="6000"/>
    <n v="0"/>
    <n v="6100"/>
    <n v="0"/>
    <x v="7"/>
    <n v="0"/>
    <n v="0"/>
    <n v="0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000"/>
    <n v="0"/>
    <n v="5324"/>
    <n v="0"/>
    <x v="7"/>
    <n v="0"/>
    <n v="0"/>
    <n v="0"/>
    <n v="0"/>
    <n v="0"/>
    <n v="0"/>
  </r>
  <r>
    <d v="2025-09-16T00:00:00"/>
    <x v="51"/>
    <x v="11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000"/>
    <n v="0"/>
    <n v="514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5000"/>
    <n v="0"/>
    <n v="528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2700"/>
    <n v="0"/>
    <n v="2687"/>
    <n v="0"/>
    <x v="7"/>
    <n v="0"/>
    <n v="0"/>
    <n v="0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2500"/>
    <n v="0"/>
    <n v="2550"/>
    <n v="0"/>
    <x v="7"/>
    <n v="0"/>
    <n v="0"/>
    <n v="0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387"/>
    <n v="113"/>
    <n v="255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2000"/>
    <n v="3000"/>
    <n v="53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0"/>
    <n v="7500"/>
    <n v="0"/>
    <n v="7875"/>
    <x v="7"/>
    <n v="8067.6750000000011"/>
    <n v="0"/>
    <n v="8067.6750000000011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1785"/>
    <n v="715"/>
    <n v="0"/>
    <n v="750.75"/>
    <x v="7"/>
    <n v="809.07254999999998"/>
    <n v="809.07254999999998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2500"/>
    <n v="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2000"/>
    <n v="8000"/>
    <n v="2235"/>
    <n v="8153.25"/>
    <x v="7"/>
    <n v="9225.9731025000001"/>
    <n v="0"/>
    <n v="9225.9731025000001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2500"/>
    <n v="0"/>
    <n v="26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10000"/>
    <n v="0"/>
    <n v="102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500"/>
    <n v="5500"/>
    <n v="0"/>
    <n v="5997"/>
    <n v="0"/>
    <x v="7"/>
    <n v="0"/>
    <n v="0"/>
    <n v="0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2500"/>
    <n v="0"/>
    <n v="2600"/>
    <n v="0"/>
    <x v="7"/>
    <n v="0"/>
    <n v="0"/>
    <n v="0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5000"/>
    <n v="0"/>
    <n v="505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7"/>
    <n v="0"/>
    <n v="0"/>
    <n v="0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100"/>
    <n v="0"/>
    <n v="5373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050"/>
    <n v="0"/>
    <x v="7"/>
    <n v="0"/>
    <n v="0"/>
    <n v="0"/>
    <n v="0"/>
    <n v="0"/>
    <n v="0"/>
  </r>
  <r>
    <d v="2025-09-16T00:00:00"/>
    <x v="51"/>
    <x v="11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3500"/>
    <n v="0"/>
    <n v="3500"/>
    <n v="0"/>
    <n v="3675"/>
    <x v="7"/>
    <n v="3862.7049999999999"/>
    <n v="0"/>
    <n v="3862.7049999999999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000"/>
    <n v="0"/>
    <n v="6400"/>
    <n v="0"/>
    <x v="7"/>
    <n v="0"/>
    <n v="0"/>
    <n v="0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1000"/>
    <n v="1500"/>
    <n v="2600"/>
    <n v="0"/>
    <x v="7"/>
    <n v="0"/>
    <n v="0"/>
    <n v="0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7"/>
    <n v="5518.15"/>
    <n v="0"/>
    <n v="5518.15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7"/>
    <n v="0"/>
    <n v="0"/>
    <n v="0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4000"/>
    <n v="0"/>
    <n v="4000"/>
    <n v="0"/>
    <n v="4200"/>
    <x v="7"/>
    <n v="4526.2800000000007"/>
    <n v="0"/>
    <n v="4526.28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7"/>
    <n v="8067.6750000000011"/>
    <n v="0"/>
    <n v="8067.6750000000011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2535"/>
    <n v="0"/>
    <x v="7"/>
    <n v="0"/>
    <n v="0"/>
    <n v="0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s v="ประมาณการ"/>
    <x v="2"/>
    <x v="1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72741.7056525003"/>
    <n v="809.07254999999998"/>
    <n v="1771932.6331025003"/>
    <n v="0"/>
    <n v="0"/>
    <s v="ระบุในSD"/>
  </r>
  <r>
    <d v="2025-09-19T00:00:00"/>
    <x v="52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08"/>
    <n v="208"/>
    <n v="0"/>
    <n v="300"/>
    <n v="0"/>
    <x v="8"/>
    <n v="0"/>
    <n v="0"/>
    <n v="0"/>
    <n v="0"/>
    <n v="0"/>
    <s v="ห้ามขาด-ห้ามเกิน"/>
  </r>
  <r>
    <d v="2025-10-21T00:00:00"/>
    <x v="53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0000"/>
    <n v="10000"/>
    <n v="0"/>
    <n v="11115"/>
    <n v="0"/>
    <x v="8"/>
    <n v="0"/>
    <n v="0"/>
    <n v="0"/>
    <n v="0"/>
    <n v="0"/>
    <s v="ห้ามขาด-ห้ามเกิน"/>
  </r>
  <r>
    <d v="2025-09-19T00:00:00"/>
    <x v="54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6826"/>
    <n v="5040"/>
    <n v="1786"/>
    <n v="7540"/>
    <n v="0"/>
    <x v="8"/>
    <n v="0"/>
    <n v="0"/>
    <n v="0"/>
    <n v="0"/>
    <n v="0"/>
    <s v="ห้ามขาด-ห้ามเกิน"/>
  </r>
  <r>
    <d v="2025-10-21T00:00:00"/>
    <x v="55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90000"/>
    <n v="22000"/>
    <n v="68000"/>
    <n v="39900"/>
    <n v="52605"/>
    <x v="8"/>
    <n v="55116.888749999998"/>
    <n v="55116.888749999998"/>
    <n v="0"/>
    <n v="0"/>
    <n v="0"/>
    <s v="ห้ามขาด-ห้ามเกิน"/>
  </r>
  <r>
    <d v="2025-09-19T00:00:00"/>
    <x v="5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374"/>
    <n v="0"/>
    <n v="1374"/>
    <n v="0"/>
    <n v="1442.7"/>
    <x v="8"/>
    <n v="1439.6085000000003"/>
    <n v="1439.6085000000003"/>
    <n v="0"/>
    <n v="0"/>
    <n v="0"/>
    <s v="ห้ามขาด-ห้ามเกิน"/>
  </r>
  <r>
    <d v="2025-10-21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90000"/>
    <n v="0"/>
    <n v="90000"/>
    <n v="0"/>
    <n v="94500"/>
    <x v="8"/>
    <n v="94297.500000000015"/>
    <n v="67884"/>
    <n v="26413.500000000015"/>
    <n v="0"/>
    <n v="0"/>
    <s v="ห้ามขาด-ห้ามเกิน"/>
  </r>
  <r>
    <s v="ประมาณการ"/>
    <x v="2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454701.49725000001"/>
    <n v="124440.49725"/>
    <n v="330261"/>
    <n v="0"/>
    <n v="0"/>
    <s v="ระบุในSD"/>
  </r>
  <r>
    <d v="2025-10-03T00:00:00"/>
    <x v="58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4"/>
    <n v="5000"/>
    <n v="4737"/>
    <n v="263"/>
    <n v="5200"/>
    <n v="0"/>
    <x v="9"/>
    <n v="0"/>
    <n v="0"/>
    <n v="0"/>
    <n v="0"/>
    <n v="0"/>
    <n v="0"/>
  </r>
  <r>
    <d v="2025-10-03T00:00:00"/>
    <x v="59"/>
    <x v="12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0"/>
    <n v="3000"/>
    <n v="0"/>
    <n v="3000"/>
    <n v="0"/>
    <n v="3150"/>
    <x v="9"/>
    <n v="3310.89"/>
    <n v="3310.89"/>
    <n v="0"/>
    <n v="3310.89"/>
    <n v="0"/>
    <n v="0"/>
  </r>
  <r>
    <d v="2025-10-22T00:00:00"/>
    <x v="60"/>
    <x v="17"/>
    <s v="กัสโซ่ฟีด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5880"/>
    <n v="4326"/>
    <x v="9"/>
    <n v="4653.434940000001"/>
    <n v="4653.434940000001"/>
    <n v="0"/>
    <n v="4653.434940000001"/>
    <n v="0"/>
    <n v="0"/>
  </r>
  <r>
    <d v="2025-10-23T00:00:00"/>
    <x v="61"/>
    <x v="18"/>
    <s v="VC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1"/>
    <x v="18"/>
    <s v="VC 12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0"/>
    <n v="0"/>
    <n v="50000"/>
    <n v="0"/>
    <n v="52500"/>
    <x v="9"/>
    <n v="53784.500000000007"/>
    <n v="53784.500000000007"/>
    <n v="0"/>
    <n v="53784.500000000007"/>
    <n v="0"/>
    <n v="0"/>
  </r>
  <r>
    <d v="2025-10-23T00:00:00"/>
    <x v="6"/>
    <x v="18"/>
    <s v="VC181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VC193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JET 002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JET 333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"/>
    <x v="18"/>
    <s v="JET 444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"/>
    <x v="18"/>
    <s v="SPEED PLUS 222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SPEED PLUS 333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JET 405โปรตีน 18%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R FEED 405A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6"/>
    <s v="ลุงนัย ฟาร์ม 104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5000"/>
    <n v="0"/>
    <n v="5000"/>
    <n v="0"/>
    <n v="5250"/>
    <x v="9"/>
    <n v="5378.4500000000007"/>
    <n v="5378.4500000000007"/>
    <n v="0"/>
    <n v="5378.4500000000007"/>
    <n v="0"/>
    <n v="0"/>
  </r>
  <r>
    <s v="ประมาณการ"/>
    <x v="2"/>
    <x v="19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15000"/>
    <n v="0"/>
    <n v="115000"/>
    <n v="0"/>
    <n v="120750"/>
    <x v="9"/>
    <n v="123704.35"/>
    <n v="94885"/>
    <n v="28819.350000000006"/>
    <n v="94885"/>
    <n v="28819.350000000006"/>
    <n v="0"/>
  </r>
  <r>
    <d v="2024-12-05T00:00:00"/>
    <x v="62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9"/>
    <n v="17211.04"/>
    <n v="0"/>
    <n v="17211.04"/>
    <n v="0"/>
    <n v="17211.04"/>
    <n v="0"/>
  </r>
  <r>
    <d v="2024-12-05T00:00:00"/>
    <x v="63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9000"/>
    <n v="0"/>
    <n v="9000"/>
    <n v="0"/>
    <n v="9450"/>
    <x v="9"/>
    <n v="9681.2100000000009"/>
    <n v="0"/>
    <n v="9681.2100000000009"/>
    <n v="0"/>
    <n v="9681.2100000000009"/>
    <n v="0"/>
  </r>
  <r>
    <d v="2025-08-27T00:00:00"/>
    <x v="64"/>
    <x v="13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8-27T00:00:00"/>
    <x v="65"/>
    <x v="13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2025-08-27T00:00:00"/>
    <x v="66"/>
    <x v="13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9-11T00:00:00"/>
    <x v="67"/>
    <x v="13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s v="ประมาณการ"/>
    <x v="2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9"/>
    <n v="10756.900000000001"/>
    <n v="0"/>
    <n v="10756.900000000001"/>
    <n v="0"/>
    <n v="10756.900000000001"/>
    <n v="0"/>
  </r>
  <r>
    <d v="2025-07-16T00:00:00"/>
    <x v="68"/>
    <x v="12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6-18T00:00:00"/>
    <x v="69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2"/>
    <n v="8000"/>
    <n v="470"/>
    <n v="7530"/>
    <n v="0"/>
    <n v="7906.5"/>
    <x v="9"/>
    <n v="8310.3338999999996"/>
    <n v="0"/>
    <n v="8310.3338999999996"/>
    <n v="0"/>
    <n v="8310.3338999999996"/>
    <n v="0"/>
  </r>
  <r>
    <d v="2023-05-20T00:00:00"/>
    <x v="70"/>
    <x v="12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417046.01884000021"/>
    <n v="317987.32494000002"/>
    <n v="99058.693899999998"/>
    <n v="317987.32494000002"/>
    <n v="99058.693899999998"/>
    <s v="ระบุในSD"/>
  </r>
  <r>
    <s v="ประมาณการ"/>
    <x v="2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2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34667.100000000006"/>
    <n v="24845.100000000002"/>
    <n v="0"/>
    <n v="0"/>
    <s v="ระบุในSD"/>
  </r>
  <r>
    <d v="2025-10-18T00:00:00"/>
    <x v="71"/>
    <x v="23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4959.3500000000004"/>
    <n v="0"/>
    <n v="0"/>
    <n v="0"/>
    <n v="0"/>
  </r>
  <r>
    <d v="2025-10-18T00:00:00"/>
    <x v="71"/>
    <x v="23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4959.3500000000004"/>
    <n v="0"/>
    <n v="0"/>
    <n v="0"/>
    <n v="0"/>
  </r>
  <r>
    <d v="2025-10-18T00:00:00"/>
    <x v="71"/>
    <x v="23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2584"/>
    <n v="2375.3500000000004"/>
    <n v="0"/>
    <n v="0"/>
    <n v="0"/>
  </r>
  <r>
    <d v="2025-10-18T00:00:00"/>
    <x v="71"/>
    <x v="23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5402"/>
    <n v="0"/>
    <x v="11"/>
    <n v="0"/>
    <n v="0"/>
    <n v="0"/>
    <n v="0"/>
    <n v="0"/>
    <n v="0"/>
  </r>
  <r>
    <d v="2025-10-14T00:00:00"/>
    <x v="72"/>
    <x v="24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1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1"/>
    <n v="19837.400000000001"/>
    <n v="12502.7"/>
    <n v="7334.7000000000007"/>
    <n v="0"/>
    <n v="0"/>
    <n v="0"/>
  </r>
  <r>
    <d v="2025-10-14T00:00:00"/>
    <x v="73"/>
    <x v="24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2"/>
    <n v="4959.3500000000004"/>
    <n v="4959.3500000000004"/>
    <n v="0"/>
    <n v="0"/>
    <n v="0"/>
    <n v="0"/>
  </r>
  <r>
    <d v="2025-10-14T00:00:00"/>
    <x v="73"/>
    <x v="24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3000"/>
    <n v="0"/>
    <n v="3000"/>
    <n v="0"/>
    <n v="3150"/>
    <x v="12"/>
    <n v="2975.61"/>
    <n v="2975.61"/>
    <n v="0"/>
    <n v="0"/>
    <n v="0"/>
    <n v="0"/>
  </r>
  <r>
    <d v="2025-10-14T00:00:00"/>
    <x v="73"/>
    <x v="24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2"/>
    <n v="4959.3500000000004"/>
    <n v="4959.3500000000004"/>
    <n v="0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12894.310000000001"/>
    <n v="12894.310000000001"/>
    <n v="0"/>
    <n v="0"/>
    <n v="0"/>
    <s v="ระบุในSD"/>
  </r>
  <r>
    <d v="2025-10-21T00:00:00"/>
    <x v="74"/>
    <x v="25"/>
    <s v="ดวงใจ-ชมพู(ม่วง)"/>
    <n v="23"/>
    <n v="37"/>
    <s v="ขาว"/>
    <n v="0"/>
    <n v="85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13"/>
    <n v="21513.800000000003"/>
    <n v="9620"/>
    <n v="11893.800000000003"/>
    <n v="0"/>
    <n v="0"/>
    <n v="0"/>
  </r>
  <r>
    <d v="2025-10-21T00:00:00"/>
    <x v="75"/>
    <x v="26"/>
    <s v="ใบเตย"/>
    <n v="23"/>
    <n v="37"/>
    <s v="ขาว"/>
    <n v="0"/>
    <n v="85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3"/>
    <n v="5378.4500000000007"/>
    <n v="0"/>
    <n v="5378.4500000000007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3"/>
    <n v="26892.250000000004"/>
    <n v="9620"/>
    <n v="17272.250000000004"/>
    <n v="0"/>
    <n v="0"/>
    <s v="ระบุในSD"/>
  </r>
  <r>
    <d v="2025-10-23T00:00:00"/>
    <x v="76"/>
    <x v="27"/>
    <s v="ราชสีห์ ข้าวคัดพิเศษ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14"/>
    <n v="10756.900000000001"/>
    <n v="4270"/>
    <n v="6486.9000000000015"/>
    <n v="0"/>
    <n v="0"/>
    <s v="ขาด-เกินได้5%"/>
  </r>
  <r>
    <d v="1899-12-30T00:00:00"/>
    <x v="1"/>
    <x v="1"/>
    <n v="0"/>
    <n v="23"/>
    <n v="37"/>
    <n v="0"/>
    <n v="0"/>
    <n v="120"/>
    <s v="+"/>
    <n v="5"/>
    <n v="0"/>
    <n v="0"/>
    <n v="0"/>
    <n v="0"/>
    <n v="0"/>
    <n v="0"/>
    <n v="0"/>
    <n v="0"/>
    <x v="1"/>
    <n v="0"/>
    <n v="0"/>
    <n v="0"/>
    <n v="0"/>
    <n v="0"/>
    <x v="14"/>
    <n v="10756.900000000001"/>
    <n v="4270"/>
    <n v="6486.9000000000015"/>
    <n v="0"/>
    <n v="0"/>
    <s v="ระบุในSD"/>
  </r>
  <r>
    <d v="2024-11-05T00:00:00"/>
    <x v="77"/>
    <x v="28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2"/>
    <n v="100000"/>
    <n v="1500"/>
    <n v="98500"/>
    <n v="0"/>
    <n v="103425"/>
    <x v="15"/>
    <n v="105955.465"/>
    <n v="19362"/>
    <n v="86593.464999999997"/>
    <n v="0"/>
    <n v="0"/>
    <n v="0"/>
  </r>
  <r>
    <d v="2024-11-05T00:00:00"/>
    <x v="77"/>
    <x v="28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2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19362"/>
    <n v="450045.45082000003"/>
    <n v="0"/>
    <n v="0"/>
    <s v="ระบุในSD"/>
  </r>
  <r>
    <d v="2025-10-09T00:00:00"/>
    <x v="78"/>
    <x v="29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14"/>
    <n v="10000"/>
    <n v="0"/>
    <n v="10000"/>
    <n v="0"/>
    <n v="10500"/>
    <x v="16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6"/>
    <n v="11595.1"/>
    <n v="11595.1"/>
    <n v="0"/>
    <n v="0"/>
    <n v="0"/>
    <s v="ระบุในSD"/>
  </r>
  <r>
    <d v="2025-10-20T00:00:00"/>
    <x v="78"/>
    <x v="20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17"/>
    <n v="12433.3"/>
    <n v="12433.3"/>
    <n v="0"/>
    <n v="7347"/>
    <n v="5086.2999999999993"/>
    <n v="0"/>
  </r>
  <r>
    <d v="2025-10-03T00:00:00"/>
    <x v="79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5000"/>
    <n v="17396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7347"/>
    <n v="5086.2999999999993"/>
    <s v="ระบุในSD"/>
  </r>
  <r>
    <s v="ประมาณการ"/>
    <x v="2"/>
    <x v="3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3"/>
    <n v="50000"/>
    <n v="0"/>
    <n v="50000"/>
    <n v="0"/>
    <n v="52500"/>
    <x v="18"/>
    <n v="59372.5"/>
    <n v="3504"/>
    <n v="55868.5"/>
    <n v="0"/>
    <n v="0"/>
    <n v="0"/>
  </r>
  <r>
    <s v="ประมาณการ"/>
    <x v="2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18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8"/>
    <n v="66147.95"/>
    <n v="3504"/>
    <n v="62643.9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A7451-02FC-4D70-89E3-D307D7AE3F30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x="1"/>
        <item x="70"/>
        <item x="2"/>
        <item x="46"/>
        <item x="50"/>
        <item x="6"/>
        <item x="77"/>
        <item x="45"/>
        <item x="63"/>
        <item x="62"/>
        <item x="44"/>
        <item x="49"/>
        <item x="43"/>
        <item x="69"/>
        <item x="42"/>
        <item x="68"/>
        <item x="38"/>
        <item x="29"/>
        <item x="34"/>
        <item x="31"/>
        <item x="15"/>
        <item x="64"/>
        <item x="65"/>
        <item x="66"/>
        <item x="13"/>
        <item x="17"/>
        <item x="48"/>
        <item x="35"/>
        <item x="47"/>
        <item x="28"/>
        <item x="67"/>
        <item x="8"/>
        <item x="14"/>
        <item x="51"/>
        <item x="0"/>
        <item x="3"/>
        <item x="4"/>
        <item x="5"/>
        <item x="7"/>
        <item x="9"/>
        <item x="10"/>
        <item x="11"/>
        <item x="12"/>
        <item x="16"/>
        <item x="18"/>
        <item x="19"/>
        <item x="20"/>
        <item x="21"/>
        <item x="22"/>
        <item x="23"/>
        <item x="24"/>
        <item x="25"/>
        <item x="26"/>
        <item x="27"/>
        <item x="30"/>
        <item x="32"/>
        <item x="33"/>
        <item x="36"/>
        <item x="37"/>
        <item x="39"/>
        <item x="40"/>
        <item x="41"/>
        <item x="52"/>
        <item x="53"/>
        <item x="54"/>
        <item x="55"/>
        <item x="56"/>
        <item x="57"/>
        <item x="58"/>
        <item x="59"/>
        <item x="60"/>
        <item x="61"/>
        <item x="71"/>
        <item x="72"/>
        <item x="73"/>
        <item x="74"/>
        <item x="75"/>
        <item x="76"/>
        <item x="78"/>
        <item x="79"/>
        <item t="default"/>
      </items>
    </pivotField>
    <pivotField axis="axisPage" compact="0" outline="0" subtotalTop="0" showAll="0">
      <items count="32">
        <item x="1"/>
        <item x="2"/>
        <item x="20"/>
        <item x="14"/>
        <item x="28"/>
        <item x="8"/>
        <item x="10"/>
        <item x="13"/>
        <item x="12"/>
        <item x="19"/>
        <item x="30"/>
        <item x="21"/>
        <item x="22"/>
        <item x="6"/>
        <item x="7"/>
        <item x="9"/>
        <item x="11"/>
        <item x="15"/>
        <item x="18"/>
        <item x="0"/>
        <item x="3"/>
        <item x="4"/>
        <item x="5"/>
        <item x="16"/>
        <item x="17"/>
        <item x="23"/>
        <item x="24"/>
        <item x="25"/>
        <item x="26"/>
        <item x="27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2"/>
        <item h="1" x="29"/>
        <item x="17"/>
        <item h="1" x="15"/>
        <item h="1" x="10"/>
        <item h="1" x="16"/>
        <item h="1" x="14"/>
        <item h="1" x="0"/>
        <item x="18"/>
        <item x="19"/>
        <item x="11"/>
        <item x="3"/>
        <item x="12"/>
        <item x="4"/>
        <item x="13"/>
        <item x="30"/>
        <item x="5"/>
        <item x="8"/>
        <item x="20"/>
        <item x="6"/>
        <item x="21"/>
        <item x="22"/>
        <item x="9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0"/>
        <item x="1"/>
        <item x="2"/>
        <item x="4"/>
        <item x="5"/>
        <item x="3"/>
        <item x="8"/>
        <item x="6"/>
        <item x="7"/>
        <item x="9"/>
        <item x="14"/>
        <item x="15"/>
        <item x="13"/>
        <item x="10"/>
        <item x="16"/>
        <item x="17"/>
        <item x="18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2"/>
    </i>
    <i>
      <x v="3"/>
    </i>
    <i>
      <x v="5"/>
    </i>
    <i>
      <x v="7"/>
    </i>
    <i>
      <x v="8"/>
    </i>
    <i>
      <x v="9"/>
    </i>
    <i>
      <x v="10"/>
    </i>
    <i>
      <x v="13"/>
    </i>
    <i>
      <x v="16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dataOnly="0" outline="0" fieldPosition="0">
        <references count="1">
          <reference field="25" count="0" defaultSubtotal="1"/>
        </references>
      </pivotArea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dataOnly="0" outline="0" fieldPosition="0">
        <references count="1">
          <reference field="25" count="0" defaultSubtotal="1"/>
        </references>
      </pivotArea>
    </format>
    <format dxfId="68">
      <pivotArea outline="0" fieldPosition="0">
        <references count="1">
          <reference field="4294967294" count="1" selected="0">
            <x v="3"/>
          </reference>
        </references>
      </pivotArea>
    </format>
    <format dxfId="67">
      <pivotArea outline="0" fieldPosition="0">
        <references count="2">
          <reference field="4294967294" count="1" selected="0">
            <x v="3"/>
          </reference>
          <reference field="25" count="6" selected="0">
            <x v="3"/>
            <x v="5"/>
            <x v="6"/>
            <x v="7"/>
            <x v="9"/>
            <x v="13"/>
          </reference>
        </references>
      </pivotArea>
    </format>
    <format dxfId="66">
      <pivotArea outline="0" fieldPosition="0">
        <references count="2">
          <reference field="4294967294" count="1" selected="0">
            <x v="3"/>
          </reference>
          <reference field="25" count="6" selected="0">
            <x v="3"/>
            <x v="5"/>
            <x v="6"/>
            <x v="7"/>
            <x v="9"/>
            <x v="13"/>
          </reference>
        </references>
      </pivotArea>
    </format>
    <format dxfId="65">
      <pivotArea outline="0" fieldPosition="0">
        <references count="2">
          <reference field="4294967294" count="1" selected="0">
            <x v="5"/>
          </reference>
          <reference field="25" count="7" selected="0">
            <x v="3"/>
            <x v="5"/>
            <x v="6"/>
            <x v="7"/>
            <x v="9"/>
            <x v="13"/>
            <x v="15"/>
          </reference>
        </references>
      </pivotArea>
    </format>
    <format dxfId="64">
      <pivotArea outline="0" fieldPosition="0">
        <references count="2">
          <reference field="4294967294" count="1" selected="0">
            <x v="5"/>
          </reference>
          <reference field="25" count="1" selected="0">
            <x v="5"/>
          </reference>
        </references>
      </pivotArea>
    </format>
    <format dxfId="63">
      <pivotArea outline="0" fieldPosition="0">
        <references count="2">
          <reference field="4294967294" count="1" selected="0">
            <x v="5"/>
          </reference>
          <reference field="25" count="4" selected="0">
            <x v="6"/>
            <x v="7"/>
            <x v="9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F047F-02A8-4B31-8D4A-E16D358042FF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h="1" x="2"/>
        <item x="46"/>
        <item x="50"/>
        <item x="6"/>
        <item x="77"/>
        <item x="45"/>
        <item x="63"/>
        <item x="62"/>
        <item x="44"/>
        <item x="49"/>
        <item x="43"/>
        <item x="69"/>
        <item x="68"/>
        <item x="42"/>
        <item x="15"/>
        <item x="38"/>
        <item x="29"/>
        <item x="34"/>
        <item x="31"/>
        <item x="64"/>
        <item x="65"/>
        <item x="66"/>
        <item x="13"/>
        <item x="17"/>
        <item x="48"/>
        <item x="35"/>
        <item x="47"/>
        <item x="28"/>
        <item x="67"/>
        <item x="8"/>
        <item x="14"/>
        <item x="51"/>
        <item x="5"/>
        <item x="25"/>
        <item x="41"/>
        <item x="22"/>
        <item x="19"/>
        <item x="23"/>
        <item x="30"/>
        <item x="52"/>
        <item x="56"/>
        <item x="54"/>
        <item x="0"/>
        <item x="7"/>
        <item x="9"/>
        <item x="39"/>
        <item x="33"/>
        <item x="40"/>
        <item x="36"/>
        <item x="37"/>
        <item x="58"/>
        <item x="59"/>
        <item x="72"/>
        <item x="73"/>
        <item x="78"/>
        <item x="79"/>
        <item x="3"/>
        <item x="4"/>
        <item x="10"/>
        <item x="11"/>
        <item x="12"/>
        <item x="16"/>
        <item x="18"/>
        <item x="20"/>
        <item x="21"/>
        <item x="24"/>
        <item x="26"/>
        <item x="27"/>
        <item x="32"/>
        <item x="53"/>
        <item x="55"/>
        <item x="57"/>
        <item x="60"/>
        <item x="61"/>
        <item x="71"/>
        <item x="74"/>
        <item x="75"/>
        <item x="76"/>
        <item t="default"/>
      </items>
    </pivotField>
    <pivotField axis="axisPage" compact="0" outline="0" subtotalTop="0" showAll="0">
      <items count="32">
        <item x="1"/>
        <item x="2"/>
        <item x="20"/>
        <item x="14"/>
        <item x="28"/>
        <item x="8"/>
        <item x="10"/>
        <item x="13"/>
        <item x="12"/>
        <item x="19"/>
        <item x="30"/>
        <item x="21"/>
        <item x="22"/>
        <item x="6"/>
        <item x="7"/>
        <item x="9"/>
        <item x="15"/>
        <item x="11"/>
        <item x="5"/>
        <item x="0"/>
        <item x="16"/>
        <item x="23"/>
        <item x="24"/>
        <item x="29"/>
        <item x="3"/>
        <item x="4"/>
        <item x="17"/>
        <item x="18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2"/>
        <item h="1" x="29"/>
        <item h="1" x="17"/>
        <item h="1" x="15"/>
        <item h="1" x="10"/>
        <item h="1" x="16"/>
        <item h="1" x="14"/>
        <item h="1" x="0"/>
        <item x="18"/>
        <item x="19"/>
        <item x="11"/>
        <item x="3"/>
        <item x="12"/>
        <item x="4"/>
        <item x="13"/>
        <item x="30"/>
        <item x="5"/>
        <item x="8"/>
        <item x="20"/>
        <item x="6"/>
        <item x="21"/>
        <item x="22"/>
        <item x="9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0"/>
        <item x="1"/>
        <item x="2"/>
        <item x="4"/>
        <item x="5"/>
        <item x="3"/>
        <item x="8"/>
        <item x="6"/>
        <item x="7"/>
        <item x="9"/>
        <item x="14"/>
        <item x="15"/>
        <item x="13"/>
        <item x="10"/>
        <item x="16"/>
        <item x="17"/>
        <item x="18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0">
    <i>
      <x v="2"/>
    </i>
    <i>
      <x v="3"/>
    </i>
    <i>
      <x v="5"/>
    </i>
    <i>
      <x v="7"/>
    </i>
    <i>
      <x v="8"/>
    </i>
    <i>
      <x v="9"/>
    </i>
    <i>
      <x v="10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7"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dataOnly="0" outline="0" fieldPosition="0">
        <references count="1">
          <reference field="25" count="0" defaultSubtotal="1"/>
        </references>
      </pivotArea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outline="0" fieldPosition="0">
        <references count="2">
          <reference field="4294967294" count="1" selected="0">
            <x v="2"/>
          </reference>
          <reference field="25" count="6" selected="0">
            <x v="5"/>
            <x v="6"/>
            <x v="7"/>
            <x v="9"/>
            <x v="11"/>
            <x v="13"/>
          </reference>
        </references>
      </pivotArea>
    </format>
    <format dxfId="56">
      <pivotArea outline="0" fieldPosition="0">
        <references count="2">
          <reference field="4294967294" count="1" selected="0">
            <x v="2"/>
          </reference>
          <reference field="25" count="3" selected="0"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75599-02E0-4F80-81E3-D9A3A16C57A2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44"/>
        <item x="39"/>
        <item x="17"/>
        <item x="67"/>
        <item x="66"/>
        <item x="37"/>
        <item x="14"/>
        <item x="23"/>
        <item x="28"/>
        <item x="26"/>
        <item x="19"/>
        <item x="62"/>
        <item x="63"/>
        <item x="64"/>
        <item x="12"/>
        <item x="38"/>
        <item x="43"/>
        <item x="13"/>
        <item x="18"/>
        <item x="20"/>
        <item x="21"/>
        <item x="65"/>
        <item x="8"/>
        <item x="15"/>
        <item x="47"/>
        <item x="0"/>
        <item x="2"/>
        <item x="3"/>
        <item x="4"/>
        <item x="6"/>
        <item x="9"/>
        <item x="10"/>
        <item x="11"/>
        <item x="16"/>
        <item x="22"/>
        <item x="24"/>
        <item x="25"/>
        <item x="27"/>
        <item x="29"/>
        <item x="30"/>
        <item x="31"/>
        <item x="32"/>
        <item x="33"/>
        <item x="34"/>
        <item x="35"/>
        <item x="3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9"/>
        <item x="70"/>
        <item x="71"/>
        <item x="73"/>
        <item x="74"/>
        <item x="75"/>
        <item x="7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7"/>
        <item x="14"/>
        <item x="12"/>
        <item x="9"/>
        <item x="19"/>
        <item x="0"/>
        <item x="3"/>
        <item x="15"/>
        <item x="16"/>
        <item x="22"/>
        <item x="23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h="1" x="9"/>
        <item h="1" x="10"/>
        <item h="1" x="2"/>
        <item h="1" x="14"/>
        <item h="1" x="6"/>
        <item h="1" x="32"/>
        <item h="1" x="15"/>
        <item h="1" x="3"/>
        <item h="1" x="11"/>
        <item h="1" x="16"/>
        <item h="1" x="0"/>
        <item x="17"/>
        <item x="18"/>
        <item x="8"/>
        <item x="29"/>
        <item x="4"/>
        <item x="30"/>
        <item x="19"/>
        <item x="20"/>
        <item x="5"/>
        <item x="21"/>
        <item x="22"/>
        <item x="31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7">
    <i>
      <x v="2"/>
      <x v="21"/>
    </i>
    <i t="default">
      <x v="2"/>
    </i>
    <i>
      <x v="5"/>
      <x v="5"/>
    </i>
    <i t="default">
      <x v="5"/>
    </i>
    <i>
      <x v="8"/>
      <x v="7"/>
    </i>
    <i r="1">
      <x v="8"/>
    </i>
    <i r="1">
      <x v="17"/>
    </i>
    <i t="default">
      <x v="8"/>
    </i>
    <i>
      <x v="9"/>
      <x v="17"/>
    </i>
    <i t="default">
      <x v="9"/>
    </i>
    <i>
      <x v="18"/>
      <x v="10"/>
    </i>
    <i t="default">
      <x v="18"/>
    </i>
    <i>
      <x v="19"/>
      <x v="25"/>
    </i>
    <i t="default">
      <x v="19"/>
    </i>
    <i>
      <x v="20"/>
      <x v="25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5" count="0" defaultSubtotal="1"/>
        </references>
      </pivotArea>
    </format>
    <format dxfId="5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2863B-BC22-4B99-AAD1-824426BCB88F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1"/>
        <item h="1" x="78"/>
        <item x="5"/>
        <item h="1" x="53"/>
        <item h="1" x="57"/>
        <item h="1" x="58"/>
        <item h="1" x="56"/>
        <item h="1" x="81"/>
        <item h="1" x="52"/>
        <item h="1" x="71"/>
        <item h="1" x="70"/>
        <item h="1" x="51"/>
        <item h="1" x="29"/>
        <item h="1" x="55"/>
        <item h="1" x="49"/>
        <item h="1" x="50"/>
        <item h="1" x="47"/>
        <item h="1" x="77"/>
        <item h="1" x="46"/>
        <item h="1" x="33"/>
        <item h="1" x="65"/>
        <item h="1" x="68"/>
        <item h="1" x="76"/>
        <item h="1" x="28"/>
        <item h="1" x="25"/>
        <item h="1" x="21"/>
        <item h="1" x="22"/>
        <item h="1" x="45"/>
        <item h="1" x="18"/>
        <item h="1" x="36"/>
        <item h="1" x="72"/>
        <item h="1" x="73"/>
        <item h="1" x="74"/>
        <item h="1" x="83"/>
        <item h="1" x="84"/>
        <item h="1" x="16"/>
        <item h="1" x="48"/>
        <item h="1" x="9"/>
        <item h="1" x="10"/>
        <item h="1" x="13"/>
        <item h="1" x="14"/>
        <item h="1" x="54"/>
        <item h="1" x="38"/>
        <item h="1" x="30"/>
        <item h="1" x="34"/>
        <item h="1" x="35"/>
        <item h="1" x="39"/>
        <item h="1" x="40"/>
        <item h="1" x="59"/>
        <item h="1" x="64"/>
        <item h="1" x="66"/>
        <item h="1" x="75"/>
        <item h="1" x="67"/>
        <item h="1" x="0"/>
        <item h="1" x="2"/>
        <item h="1" x="3"/>
        <item h="1" x="4"/>
        <item h="1" x="6"/>
        <item h="1" x="7"/>
        <item h="1" x="8"/>
        <item h="1" x="11"/>
        <item h="1" x="12"/>
        <item h="1" x="15"/>
        <item h="1" x="17"/>
        <item h="1" x="19"/>
        <item h="1" x="20"/>
        <item h="1" x="23"/>
        <item h="1" x="24"/>
        <item h="1" x="26"/>
        <item h="1" x="27"/>
        <item h="1" x="31"/>
        <item h="1" x="32"/>
        <item h="1" x="37"/>
        <item h="1" x="41"/>
        <item h="1" x="42"/>
        <item h="1" x="43"/>
        <item h="1" x="44"/>
        <item h="1" x="60"/>
        <item h="1" x="61"/>
        <item h="1" x="62"/>
        <item h="1" x="63"/>
        <item h="1" x="69"/>
        <item h="1" x="79"/>
        <item h="1" x="80"/>
        <item h="1" x="82"/>
        <item h="1" x="85"/>
        <item t="default"/>
      </items>
    </pivotField>
    <pivotField axis="axisRow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6"/>
        <item x="12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h="1" x="2"/>
        <item x="11"/>
        <item x="25"/>
        <item x="8"/>
        <item x="12"/>
        <item x="13"/>
        <item x="9"/>
        <item x="16"/>
        <item x="0"/>
        <item x="17"/>
        <item x="18"/>
        <item x="24"/>
        <item x="14"/>
        <item x="26"/>
        <item x="3"/>
        <item x="19"/>
        <item x="10"/>
        <item x="20"/>
        <item x="4"/>
        <item x="21"/>
        <item x="5"/>
        <item x="22"/>
        <item x="23"/>
        <item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0">
    <i>
      <x v="2"/>
      <x v="1"/>
    </i>
    <i t="default">
      <x v="2"/>
    </i>
    <i>
      <x v="4"/>
      <x v="5"/>
    </i>
    <i r="1">
      <x v="15"/>
    </i>
    <i r="1">
      <x v="16"/>
    </i>
    <i t="default">
      <x v="4"/>
    </i>
    <i>
      <x v="6"/>
      <x v="6"/>
    </i>
    <i t="default">
      <x v="6"/>
    </i>
    <i>
      <x v="7"/>
      <x v="3"/>
    </i>
    <i r="1">
      <x v="6"/>
    </i>
    <i r="1">
      <x v="8"/>
    </i>
    <i r="1">
      <x v="18"/>
    </i>
    <i t="default">
      <x v="7"/>
    </i>
    <i>
      <x v="11"/>
      <x v="11"/>
    </i>
    <i t="default">
      <x v="11"/>
    </i>
    <i>
      <x v="14"/>
      <x v="2"/>
    </i>
    <i t="default">
      <x v="14"/>
    </i>
    <i>
      <x v="16"/>
      <x v="2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50">
      <pivotArea outline="0" collapsedLevelsAreSubtotals="1" fieldPosition="0"/>
    </format>
    <format dxfId="49">
      <pivotArea dataOnly="0" labelOnly="1" outline="0" axis="axisValues" fieldPosition="0"/>
    </format>
    <format dxfId="48">
      <pivotArea dataOnly="0" outline="0" fieldPosition="0">
        <references count="1">
          <reference field="25" count="0" defaultSubtotal="1"/>
        </references>
      </pivotArea>
    </format>
    <format dxfId="47">
      <pivotArea dataOnly="0" outline="0" fieldPosition="0">
        <references count="1">
          <reference field="25" count="0" defaultSubtotal="1"/>
        </references>
      </pivotArea>
    </format>
    <format dxfId="46">
      <pivotArea dataOnly="0" outline="0" fieldPosition="0">
        <references count="1">
          <reference field="25" count="0" defaultSubtotal="1"/>
        </references>
      </pivotArea>
    </format>
    <format dxfId="45">
      <pivotArea dataOnly="0" outline="0" fieldPosition="0">
        <references count="1">
          <reference field="2" count="1">
            <x v="11"/>
          </reference>
        </references>
      </pivotArea>
    </format>
    <format dxfId="44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5"/>
          </reference>
        </references>
      </pivotArea>
    </format>
    <format dxfId="43">
      <pivotArea dataOnly="0" labelOnly="1" outline="0" fieldPosition="0">
        <references count="1">
          <reference field="25" count="1">
            <x v="15"/>
          </reference>
        </references>
      </pivotArea>
    </format>
    <format dxfId="42">
      <pivotArea dataOnly="0" labelOnly="1" outline="0" fieldPosition="0">
        <references count="2">
          <reference field="2" count="1">
            <x v="2"/>
          </reference>
          <reference field="25" count="1" selected="0">
            <x v="15"/>
          </reference>
        </references>
      </pivotArea>
    </format>
    <format dxfId="41">
      <pivotArea dataOnly="0" labelOnly="1" outline="0" fieldPosition="0">
        <references count="1">
          <reference field="25" count="1">
            <x v="13"/>
          </reference>
        </references>
      </pivotArea>
    </format>
    <format dxfId="40">
      <pivotArea outline="0" fieldPosition="0">
        <references count="2">
          <reference field="2" count="1" selected="0">
            <x v="11"/>
          </reference>
          <reference field="25" count="1" selected="0">
            <x v="11"/>
          </reference>
        </references>
      </pivotArea>
    </format>
    <format dxfId="39">
      <pivotArea dataOnly="0" labelOnly="1" outline="0" fieldPosition="0">
        <references count="1">
          <reference field="25" count="1">
            <x v="11"/>
          </reference>
        </references>
      </pivotArea>
    </format>
    <format dxfId="38">
      <pivotArea dataOnly="0" labelOnly="1" outline="0" fieldPosition="0">
        <references count="2">
          <reference field="2" count="1">
            <x v="11"/>
          </reference>
          <reference field="25" count="1" selected="0">
            <x v="11"/>
          </reference>
        </references>
      </pivotArea>
    </format>
    <format dxfId="37">
      <pivotArea dataOnly="0" labelOnly="1" outline="0" fieldPosition="0">
        <references count="1">
          <reference field="25" count="1">
            <x v="9"/>
          </reference>
        </references>
      </pivotArea>
    </format>
    <format dxfId="36">
      <pivotArea dataOnly="0" labelOnly="1" outline="0" fieldPosition="0">
        <references count="1">
          <reference field="25" count="1">
            <x v="7"/>
          </reference>
        </references>
      </pivotArea>
    </format>
    <format dxfId="35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7"/>
          </reference>
        </references>
      </pivotArea>
    </format>
    <format dxfId="34">
      <pivotArea dataOnly="0" labelOnly="1" outline="0" fieldPosition="0">
        <references count="1">
          <reference field="25" count="1">
            <x v="4"/>
          </reference>
        </references>
      </pivotArea>
    </format>
    <format dxfId="33">
      <pivotArea dataOnly="0" labelOnly="1" outline="0" fieldPosition="0">
        <references count="1">
          <reference field="25" count="1">
            <x v="2"/>
          </reference>
        </references>
      </pivotArea>
    </format>
    <format dxfId="32">
      <pivotArea dataOnly="0" labelOnly="1" outline="0" fieldPosition="0">
        <references count="2">
          <reference field="2" count="1">
            <x v="1"/>
          </reference>
          <reference field="2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D0BE5-21C0-417E-B08E-D3B0B94D66D4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66"/>
        <item x="37"/>
        <item x="3"/>
        <item x="4"/>
        <item x="8"/>
        <item x="12"/>
        <item x="26"/>
        <item x="30"/>
        <item x="14"/>
        <item x="23"/>
        <item x="36"/>
        <item x="29"/>
        <item x="31"/>
        <item x="32"/>
        <item x="15"/>
        <item x="13"/>
        <item x="19"/>
        <item x="18"/>
        <item x="20"/>
        <item x="21"/>
        <item x="25"/>
        <item x="16"/>
        <item x="28"/>
        <item x="38"/>
        <item x="43"/>
        <item x="47"/>
        <item x="48"/>
        <item x="50"/>
        <item x="49"/>
        <item x="62"/>
        <item x="63"/>
        <item x="64"/>
        <item x="65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outline="0" fieldPosition="0">
        <references count="1">
          <reference field="25" count="0" defaultSubtotal="1"/>
        </references>
      </pivotArea>
    </format>
    <format dxfId="28">
      <pivotArea dataOnly="0" outline="0" fieldPosition="0">
        <references count="1">
          <reference field="25" count="0" defaultSubtotal="1"/>
        </references>
      </pivotArea>
    </format>
    <format dxfId="2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F6628-F581-4908-8CD6-9020DE7DE86A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0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x="1"/>
        <item x="70"/>
        <item x="2"/>
        <item x="46"/>
        <item x="50"/>
        <item x="6"/>
        <item x="77"/>
        <item x="45"/>
        <item x="63"/>
        <item x="62"/>
        <item x="44"/>
        <item x="43"/>
        <item x="49"/>
        <item x="69"/>
        <item x="68"/>
        <item x="42"/>
        <item x="15"/>
        <item x="13"/>
        <item x="17"/>
        <item x="31"/>
        <item x="38"/>
        <item x="29"/>
        <item x="34"/>
        <item x="64"/>
        <item x="65"/>
        <item x="66"/>
        <item x="48"/>
        <item x="47"/>
        <item x="35"/>
        <item x="28"/>
        <item x="67"/>
        <item x="8"/>
        <item x="14"/>
        <item x="51"/>
        <item x="5"/>
        <item x="25"/>
        <item x="41"/>
        <item x="22"/>
        <item x="19"/>
        <item x="23"/>
        <item x="30"/>
        <item x="52"/>
        <item x="56"/>
        <item x="54"/>
        <item x="58"/>
        <item x="79"/>
        <item x="7"/>
        <item x="9"/>
        <item x="40"/>
        <item x="36"/>
        <item x="39"/>
        <item x="33"/>
        <item x="37"/>
        <item x="59"/>
        <item x="78"/>
        <item x="72"/>
        <item x="73"/>
        <item x="0"/>
        <item x="3"/>
        <item x="4"/>
        <item x="10"/>
        <item x="11"/>
        <item x="12"/>
        <item x="16"/>
        <item x="18"/>
        <item x="20"/>
        <item x="21"/>
        <item x="24"/>
        <item x="26"/>
        <item x="27"/>
        <item x="32"/>
        <item x="53"/>
        <item x="55"/>
        <item x="57"/>
        <item x="60"/>
        <item x="61"/>
        <item x="71"/>
        <item x="74"/>
        <item x="75"/>
        <item x="76"/>
        <item t="default"/>
      </items>
    </pivotField>
    <pivotField axis="axisPage" compact="0" outline="0" subtotalTop="0" showAll="0">
      <items count="32">
        <item x="1"/>
        <item x="2"/>
        <item x="20"/>
        <item x="14"/>
        <item x="28"/>
        <item x="8"/>
        <item x="10"/>
        <item x="13"/>
        <item x="12"/>
        <item x="19"/>
        <item x="30"/>
        <item x="21"/>
        <item x="22"/>
        <item x="6"/>
        <item x="7"/>
        <item x="15"/>
        <item x="9"/>
        <item x="11"/>
        <item x="5"/>
        <item x="16"/>
        <item x="29"/>
        <item x="24"/>
        <item x="0"/>
        <item x="23"/>
        <item x="3"/>
        <item x="4"/>
        <item x="17"/>
        <item x="18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2"/>
        <item h="1" x="29"/>
        <item x="17"/>
        <item x="15"/>
        <item x="10"/>
        <item x="16"/>
        <item x="14"/>
        <item x="0"/>
        <item h="1" x="18"/>
        <item h="1" x="19"/>
        <item h="1" x="11"/>
        <item h="1" x="3"/>
        <item h="1" x="12"/>
        <item h="1" x="4"/>
        <item h="1" x="13"/>
        <item h="1" x="30"/>
        <item h="1" x="5"/>
        <item h="1" x="8"/>
        <item h="1" x="20"/>
        <item h="1" x="6"/>
        <item h="1" x="21"/>
        <item h="1" x="22"/>
        <item h="1" x="9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0"/>
        <item x="1"/>
        <item x="2"/>
        <item x="4"/>
        <item x="5"/>
        <item x="3"/>
        <item x="8"/>
        <item x="6"/>
        <item x="7"/>
        <item x="9"/>
        <item x="14"/>
        <item x="15"/>
        <item x="13"/>
        <item x="10"/>
        <item x="16"/>
        <item x="17"/>
        <item x="18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>
      <x v="14"/>
    </i>
    <i>
      <x v="15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outline="0" fieldPosition="0">
        <references count="1">
          <reference field="25" count="0" defaultSubtotal="1"/>
        </references>
      </pivotArea>
    </format>
    <format dxfId="23">
      <pivotArea dataOnly="0" outline="0" fieldPosition="0">
        <references count="1">
          <reference field="25" count="0" defaultSubtotal="1"/>
        </references>
      </pivotArea>
    </format>
    <format dxfId="2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5FE50-CE12-48CF-A4E7-496A2B70387D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37"/>
        <item x="66"/>
        <item x="12"/>
        <item x="38"/>
        <item x="43"/>
        <item x="26"/>
        <item x="14"/>
        <item x="23"/>
        <item x="13"/>
        <item x="19"/>
        <item x="18"/>
        <item x="20"/>
        <item x="21"/>
        <item x="28"/>
        <item x="62"/>
        <item x="63"/>
        <item x="64"/>
        <item x="65"/>
        <item x="3"/>
        <item x="4"/>
        <item x="8"/>
        <item x="29"/>
        <item x="30"/>
        <item x="31"/>
        <item x="32"/>
        <item x="15"/>
        <item x="36"/>
        <item x="25"/>
        <item x="16"/>
        <item x="47"/>
        <item x="48"/>
        <item x="50"/>
        <item x="49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dataOnly="0" outline="0" fieldPosition="0">
        <references count="1">
          <reference field="25" count="0" defaultSubtotal="1"/>
        </references>
      </pivotArea>
    </format>
    <format dxfId="18">
      <pivotArea dataOnly="0" outline="0" fieldPosition="0">
        <references count="1">
          <reference field="25" count="0" defaultSubtotal="1"/>
        </references>
      </pivotArea>
    </format>
    <format dxfId="1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22D21-3F42-4610-9CC7-D8589A487C5C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h="1" x="68"/>
        <item x="5"/>
        <item h="1" x="42"/>
        <item h="1" x="45"/>
        <item h="1" x="46"/>
        <item h="1" x="7"/>
        <item h="1" x="72"/>
        <item h="1" x="41"/>
        <item h="1" x="61"/>
        <item h="1" x="60"/>
        <item h="1" x="40"/>
        <item h="1" x="39"/>
        <item h="1" x="44"/>
        <item h="1" x="17"/>
        <item h="1" x="67"/>
        <item h="1" x="66"/>
        <item h="1" x="37"/>
        <item h="1" x="3"/>
        <item h="1" x="4"/>
        <item h="1" x="8"/>
        <item h="1" x="12"/>
        <item h="1" x="26"/>
        <item h="1" x="30"/>
        <item h="1" x="14"/>
        <item h="1" x="23"/>
        <item h="1" x="36"/>
        <item h="1" x="29"/>
        <item h="1" x="31"/>
        <item h="1" x="32"/>
        <item h="1" x="15"/>
        <item h="1" x="13"/>
        <item h="1" x="19"/>
        <item h="1" x="18"/>
        <item h="1" x="20"/>
        <item h="1" x="21"/>
        <item h="1" x="25"/>
        <item h="1" x="16"/>
        <item h="1" x="28"/>
        <item h="1" x="38"/>
        <item h="1" x="43"/>
        <item h="1" x="47"/>
        <item h="1" x="48"/>
        <item h="1" x="50"/>
        <item h="1" x="49"/>
        <item h="1" x="62"/>
        <item h="1" x="63"/>
        <item h="1" x="64"/>
        <item h="1" x="65"/>
        <item h="1" x="54"/>
        <item h="1" x="75"/>
        <item h="1" x="76"/>
        <item h="1" x="2"/>
        <item h="1" x="9"/>
        <item h="1" x="10"/>
        <item h="1" x="11"/>
        <item h="1" x="22"/>
        <item h="1" x="33"/>
        <item h="1" x="34"/>
        <item h="1" x="24"/>
        <item h="1" x="27"/>
        <item h="1" x="35"/>
        <item h="1" x="51"/>
        <item h="1" x="55"/>
        <item h="1" x="58"/>
        <item h="1" x="59"/>
        <item h="1" x="73"/>
        <item h="1" x="74"/>
        <item h="1" x="52"/>
        <item h="1" x="53"/>
        <item h="1" x="69"/>
        <item h="1" x="70"/>
        <item h="1" x="71"/>
        <item h="1" x="0"/>
        <item h="1" x="56"/>
        <item h="1" x="57"/>
        <item h="1" x="6"/>
        <item h="1"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3">
    <i>
      <x v="3"/>
      <x v="1"/>
    </i>
    <i t="default">
      <x v="3"/>
    </i>
    <i>
      <x v="5"/>
      <x v="14"/>
    </i>
    <i t="default">
      <x v="5"/>
    </i>
    <i>
      <x v="7"/>
      <x v="6"/>
    </i>
    <i t="default">
      <x v="7"/>
    </i>
    <i>
      <x v="8"/>
      <x v="6"/>
    </i>
    <i t="default">
      <x v="8"/>
    </i>
    <i>
      <x v="14"/>
      <x v="11"/>
    </i>
    <i t="default">
      <x v="14"/>
    </i>
    <i>
      <x v="18"/>
      <x v="2"/>
    </i>
    <i t="default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dataOnly="0" outline="0" fieldPosition="0">
        <references count="1">
          <reference field="25" count="0" defaultSubtotal="1"/>
        </references>
      </pivotArea>
    </format>
    <format dxfId="13">
      <pivotArea dataOnly="0" outline="0" fieldPosition="0">
        <references count="1">
          <reference field="25" count="0" defaultSubtotal="1"/>
        </references>
      </pivotArea>
    </format>
    <format dxfId="12">
      <pivotArea dataOnly="0" outline="0" fieldPosition="0">
        <references count="1">
          <reference field="25" count="0" defaultSubtotal="1"/>
        </references>
      </pivotArea>
    </format>
    <format dxfId="11">
      <pivotArea field="25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2" zoomScale="80" zoomScaleNormal="80" workbookViewId="0">
      <selection activeCell="A6" sqref="A6:XFD57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45969</v>
      </c>
      <c r="E3" s="85" t="s">
        <v>52</v>
      </c>
      <c r="F3" s="85"/>
      <c r="G3" s="86">
        <v>9.19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3" t="s">
        <v>46</v>
      </c>
      <c r="AA4" s="84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บจก.เคอรี่ฟลาวมิลล์</v>
      </c>
      <c r="D9" s="13" t="str">
        <f>[2]หน้าผ้า!F18</f>
        <v>โบว์แดง 10กก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 t="str">
        <f>[2]หน้าผ้า!T18</f>
        <v>ไม่สวมถุงใน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ห่ออัดเบลแบน500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5333</v>
      </c>
      <c r="W9" s="10">
        <f>[2]หน้าผ้า!AL18</f>
        <v>0</v>
      </c>
      <c r="X9" s="10">
        <f>[2]หน้าผ้า!AM18</f>
        <v>5370</v>
      </c>
      <c r="Y9" s="10">
        <f>[2]หน้าผ้า!AN18</f>
        <v>0</v>
      </c>
      <c r="Z9" s="9" t="str">
        <f>[2]หน้าผ้า!AO18</f>
        <v>WSWT1625800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ยังไม่ได้พิมพ์</v>
      </c>
      <c r="AH9" s="1" t="str">
        <f>[2]หน้าผ้า!DL18</f>
        <v>P7</v>
      </c>
      <c r="AI9" s="1">
        <f>[2]หน้าผ้า!DM18</f>
        <v>2</v>
      </c>
      <c r="AJ9" s="3" t="str">
        <f>[2]หน้าผ้า!DN18</f>
        <v>รอแจ้ง</v>
      </c>
      <c r="AK9" s="3">
        <f>[2]หน้าผ้า!DQ18</f>
        <v>0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งานพิมพ์</v>
      </c>
      <c r="AX9" s="2" t="str">
        <f>[2]หน้าผ้า!ED18</f>
        <v xml:space="preserve"> /</v>
      </c>
      <c r="AY9" s="2" t="str">
        <f>[2]หน้าผ้า!AG18</f>
        <v>รอเก็บลบสีผสม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 t="str">
        <f>[2]หน้าผ้า!B21</f>
        <v>ใบรับคำสั่งซื้อ</v>
      </c>
      <c r="C12" s="9" t="str">
        <f>[2]หน้าผ้า!E21</f>
        <v>โรงสีข้าวธัญญาวัฒน์</v>
      </c>
      <c r="D12" s="13" t="str">
        <f>[2]หน้าผ้า!F21</f>
        <v>LUNG SHIN 12kg</v>
      </c>
      <c r="E12" s="9">
        <f>[2]หน้าผ้า!G21</f>
        <v>17</v>
      </c>
      <c r="F12" s="9">
        <f>[2]หน้าผ้า!H21</f>
        <v>26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 t="str">
        <f>[2]หน้าผ้า!R21</f>
        <v>ไม่</v>
      </c>
      <c r="M12" s="10" t="str">
        <f>[2]หน้าผ้า!T21</f>
        <v>ไม่สวมถุงใน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 t="str">
        <f>[2]หน้าผ้า!Z21</f>
        <v>500กระสอบแบน</v>
      </c>
      <c r="T12" s="12">
        <f>[2]หน้าผ้า!X21</f>
        <v>45980</v>
      </c>
      <c r="U12" s="11">
        <f>[2]หน้าผ้า!AA21</f>
        <v>12100</v>
      </c>
      <c r="V12" s="10">
        <f>[2]หน้าผ้า!AJ21</f>
        <v>0</v>
      </c>
      <c r="W12" s="10">
        <f>[2]หน้าผ้า!AL21</f>
        <v>12100</v>
      </c>
      <c r="X12" s="10">
        <f>[2]หน้าผ้า!AM21</f>
        <v>0</v>
      </c>
      <c r="Y12" s="10">
        <f>[2]หน้าผ้า!AN21</f>
        <v>12705</v>
      </c>
      <c r="Z12" s="9" t="str">
        <f>[2]หน้าผ้า!AO21</f>
        <v>WSWT1725800</v>
      </c>
      <c r="AA12" s="8">
        <f>[2]หน้าผ้า!AQ21</f>
        <v>9297.0350000000017</v>
      </c>
      <c r="AB12" s="8">
        <f>[2]หน้าผ้า!AR21</f>
        <v>0</v>
      </c>
      <c r="AC12" s="8">
        <f>[2]หน้าผ้า!AS21</f>
        <v>9297.0350000000017</v>
      </c>
      <c r="AD12" s="8">
        <f>[2]หน้าผ้า!AT21</f>
        <v>0</v>
      </c>
      <c r="AE12" s="8">
        <f>[2]หน้าผ้า!AU21</f>
        <v>0</v>
      </c>
      <c r="AF12" s="8">
        <f>[2]หน้าผ้า!AI21</f>
        <v>0</v>
      </c>
      <c r="AG12" s="1" t="str">
        <f>[3]หน้าผ้า!DC24</f>
        <v>พร้อมส่ง</v>
      </c>
      <c r="AH12" s="1" t="str">
        <f>[2]หน้าผ้า!DL21</f>
        <v>P7</v>
      </c>
      <c r="AI12" s="1">
        <f>[2]หน้าผ้า!DM21</f>
        <v>2</v>
      </c>
      <c r="AJ12" s="3">
        <f>[2]หน้าผ้า!DN21</f>
        <v>45980</v>
      </c>
      <c r="AK12" s="3">
        <f>[2]หน้าผ้า!DQ21</f>
        <v>0</v>
      </c>
      <c r="AL12" s="3">
        <f>[2]หน้าผ้า!DR21</f>
        <v>45971</v>
      </c>
      <c r="AM12" s="3">
        <f>[2]หน้าผ้า!DS21</f>
        <v>45978</v>
      </c>
      <c r="AN12" s="3">
        <f>[2]หน้าผ้า!DT21</f>
        <v>45979</v>
      </c>
      <c r="AO12" s="3">
        <f>[2]หน้าผ้า!DU21</f>
        <v>45979</v>
      </c>
      <c r="AP12" s="3">
        <f>[2]หน้าผ้า!DP21</f>
        <v>45975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 t="str">
        <f>[2]หน้าผ้า!EC21</f>
        <v>งานพิมพ์</v>
      </c>
      <c r="AX12" s="2" t="str">
        <f>[2]หน้าผ้า!ED21</f>
        <v>รอART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WRWT25800/WRWT25800</v>
      </c>
      <c r="BD12" s="56">
        <f>[2]หน้าผ้า!CA21</f>
        <v>604.10067422222232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>
        <f>[2]หน้าผ้า!AQ22</f>
        <v>9297.0350000000017</v>
      </c>
      <c r="AB13" s="8">
        <f>[2]หน้าผ้า!AR22</f>
        <v>0</v>
      </c>
      <c r="AC13" s="8">
        <f>[2]หน้าผ้า!AS22</f>
        <v>9297.0350000000017</v>
      </c>
      <c r="AD13" s="8">
        <f>[2]หน้าผ้า!AT22</f>
        <v>0</v>
      </c>
      <c r="AE13" s="8">
        <f>[2]หน้าผ้า!AU22</f>
        <v>0</v>
      </c>
      <c r="AF13" s="8" t="str">
        <f>[2]หน้าผ้า!AI22</f>
        <v>ระบุในSD</v>
      </c>
      <c r="AG13" s="1" t="str">
        <f>[3]หน้าผ้า!DC25</f>
        <v>ผ้าขาว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45950</v>
      </c>
      <c r="B14" s="14" t="str">
        <f>[2]หน้าผ้า!B23</f>
        <v>MK68-001247</v>
      </c>
      <c r="C14" s="9" t="str">
        <f>[2]หน้าผ้า!E23</f>
        <v>บจก.ฟาเธอร์ส วิง ซัพพลาย</v>
      </c>
      <c r="D14" s="13" t="str">
        <f>[2]หน้าผ้า!F23</f>
        <v>รถไฟฟ้า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 t="str">
        <f>[2]หน้าผ้า!Z23</f>
        <v>500กระสอบ</v>
      </c>
      <c r="T14" s="12">
        <f>[2]หน้าผ้า!X23</f>
        <v>45968</v>
      </c>
      <c r="U14" s="11">
        <f>[2]หน้าผ้า!AA23</f>
        <v>5000</v>
      </c>
      <c r="V14" s="10">
        <f>[2]หน้าผ้า!AJ23</f>
        <v>5000</v>
      </c>
      <c r="W14" s="10">
        <f>[2]หน้าผ้า!AL23</f>
        <v>0</v>
      </c>
      <c r="X14" s="10">
        <f>[2]หน้าผ้า!AM23</f>
        <v>5400</v>
      </c>
      <c r="Y14" s="10">
        <f>[2]หน้าผ้า!AN23</f>
        <v>0</v>
      </c>
      <c r="Z14" s="9" t="str">
        <f>[2]หน้าผ้า!AO23</f>
        <v>WSWT1825800</v>
      </c>
      <c r="AA14" s="8">
        <f>[2]หน้าผ้า!AQ23</f>
        <v>0</v>
      </c>
      <c r="AB14" s="8">
        <f>[2]หน้าผ้า!AR23</f>
        <v>0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45968</v>
      </c>
      <c r="AK14" s="3">
        <f>[2]หน้าผ้า!DQ23</f>
        <v>0</v>
      </c>
      <c r="AL14" s="3">
        <f>[2]หน้าผ้า!DR23</f>
        <v>45958</v>
      </c>
      <c r="AM14" s="3">
        <f>[2]หน้าผ้า!DS23</f>
        <v>45965</v>
      </c>
      <c r="AN14" s="3">
        <f>[2]หน้าผ้า!DT23</f>
        <v>45966</v>
      </c>
      <c r="AO14" s="3">
        <f>[2]หน้าผ้า!DU23</f>
        <v>45966</v>
      </c>
      <c r="AP14" s="3">
        <f>[2]หน้าผ้า!DP23</f>
        <v>45963</v>
      </c>
      <c r="AQ14" s="3">
        <f>[2]หน้าผ้า!DW23</f>
        <v>45967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 t="str">
        <f>[2]หน้าผ้า!AG23</f>
        <v>รอส่ง ลูกค้ารับเอง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45950</v>
      </c>
      <c r="B15" s="14" t="str">
        <f>[2]หน้าผ้า!B24</f>
        <v>MK68-001247</v>
      </c>
      <c r="C15" s="9" t="str">
        <f>[2]หน้าผ้า!E24</f>
        <v>บจก.ฟาเธอร์ส วิง ซัพพลาย</v>
      </c>
      <c r="D15" s="13" t="str">
        <f>[2]หน้าผ้า!F24</f>
        <v>รถไฟฟ้าปูนขาวเย็น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 t="str">
        <f>[2]หน้าผ้า!Z24</f>
        <v>500กระสอบ</v>
      </c>
      <c r="T15" s="12">
        <f>[2]หน้าผ้า!X24</f>
        <v>45968</v>
      </c>
      <c r="U15" s="11">
        <f>[2]หน้าผ้า!AA24</f>
        <v>20000</v>
      </c>
      <c r="V15" s="10">
        <f>[2]หน้าผ้า!AJ24</f>
        <v>20057</v>
      </c>
      <c r="W15" s="10">
        <f>[2]หน้าผ้า!AL24</f>
        <v>0</v>
      </c>
      <c r="X15" s="10">
        <f>[2]หน้าผ้า!AM24</f>
        <v>20800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0</v>
      </c>
      <c r="AB15" s="8">
        <f>[2]หน้าผ้า!AR24</f>
        <v>0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45968</v>
      </c>
      <c r="AK15" s="3">
        <f>[2]หน้าผ้า!DQ24</f>
        <v>0</v>
      </c>
      <c r="AL15" s="3">
        <f>[2]หน้าผ้า!DR24</f>
        <v>45958</v>
      </c>
      <c r="AM15" s="3">
        <f>[2]หน้าผ้า!DS24</f>
        <v>45965</v>
      </c>
      <c r="AN15" s="3">
        <f>[2]หน้าผ้า!DT24</f>
        <v>45966</v>
      </c>
      <c r="AO15" s="3">
        <f>[2]หน้าผ้า!DU24</f>
        <v>45966</v>
      </c>
      <c r="AP15" s="3">
        <f>[2]หน้าผ้า!DP24</f>
        <v>45963</v>
      </c>
      <c r="AQ15" s="3">
        <f>[2]หน้าผ้า!DW24</f>
        <v>45967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 xml:space="preserve"> /</v>
      </c>
      <c r="AY15" s="2" t="str">
        <f>[2]หน้าผ้า!AG24</f>
        <v>รอส่ง ลูกค้ารับเอง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45950</v>
      </c>
      <c r="B16" s="14" t="str">
        <f>[2]หน้าผ้า!B25</f>
        <v>MK68-001247</v>
      </c>
      <c r="C16" s="9" t="str">
        <f>[2]หน้าผ้า!E25</f>
        <v>บจก.ฟาเธอร์ส วิง ซัพพลาย</v>
      </c>
      <c r="D16" s="13" t="str">
        <f>[2]หน้าผ้า!F25</f>
        <v>ไม่พิมพ์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40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 t="str">
        <f>[2]หน้าผ้า!Z25</f>
        <v>500กระสอบ</v>
      </c>
      <c r="T16" s="12">
        <f>[2]หน้าผ้า!X25</f>
        <v>45968</v>
      </c>
      <c r="U16" s="11">
        <f>[2]หน้าผ้า!AA25</f>
        <v>3000</v>
      </c>
      <c r="V16" s="10">
        <f>[2]หน้าผ้า!AJ25</f>
        <v>3064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0</v>
      </c>
      <c r="AB16" s="8">
        <f>[2]หน้าผ้า!AR25</f>
        <v>0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45968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45964</v>
      </c>
      <c r="AP16" s="3">
        <f>[2]หน้าผ้า!DP25</f>
        <v>45963</v>
      </c>
      <c r="AQ16" s="3">
        <f>[2]หน้าผ้า!DW25</f>
        <v>45965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ตัด</v>
      </c>
      <c r="AX16" s="2">
        <f>[2]หน้าผ้า!ED25</f>
        <v>0</v>
      </c>
      <c r="AY16" s="2" t="str">
        <f>[2]หน้าผ้า!AG25</f>
        <v>รอส่ง ลูกค้ารับเอง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45923</v>
      </c>
      <c r="B17" s="14" t="str">
        <f>[2]หน้าผ้า!B26</f>
        <v>MK68-001162</v>
      </c>
      <c r="C17" s="9" t="str">
        <f>[2]หน้าผ้า!E26</f>
        <v>หจก.อนนท์อุตสาหกรรม</v>
      </c>
      <c r="D17" s="13" t="str">
        <f>[2]หน้าผ้า!F26</f>
        <v>ดาว 20 กก.</v>
      </c>
      <c r="E17" s="9">
        <f>[2]หน้าผ้า!G26</f>
        <v>18</v>
      </c>
      <c r="F17" s="9">
        <f>[2]หน้าผ้า!H26</f>
        <v>28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>
        <f>[2]หน้าผ้า!T26</f>
        <v>19</v>
      </c>
      <c r="N17" s="9">
        <f>[2]หน้าผ้า!U26</f>
        <v>31</v>
      </c>
      <c r="O17" s="9">
        <f>[2]หน้าผ้า!V26</f>
        <v>40</v>
      </c>
      <c r="P17" s="10">
        <f>[2]หน้าผ้า!AB26</f>
        <v>1453.1170937599998</v>
      </c>
      <c r="Q17" s="10">
        <f>[2]หน้าผ้า!AC26</f>
        <v>0</v>
      </c>
      <c r="R17" s="10">
        <f>[2]หน้าผ้า!AD26</f>
        <v>1453.1170937599998</v>
      </c>
      <c r="S17" s="9" t="str">
        <f>[2]หน้าผ้า!Z26</f>
        <v>500กระสอบแบน</v>
      </c>
      <c r="T17" s="12">
        <f>[2]หน้าผ้า!X26</f>
        <v>45989</v>
      </c>
      <c r="U17" s="11">
        <f>[2]หน้าผ้า!AA26</f>
        <v>100000</v>
      </c>
      <c r="V17" s="10">
        <f>[2]หน้าผ้า!AJ26</f>
        <v>0</v>
      </c>
      <c r="W17" s="10">
        <f>[2]หน้าผ้า!AL26</f>
        <v>100000</v>
      </c>
      <c r="X17" s="10">
        <f>[2]หน้าผ้า!AM26</f>
        <v>0</v>
      </c>
      <c r="Y17" s="10">
        <f>[2]หน้าผ้า!AN26</f>
        <v>105000</v>
      </c>
      <c r="Z17" s="9" t="str">
        <f>[2]หน้าผ้า!AO26</f>
        <v>WSWT1825800</v>
      </c>
      <c r="AA17" s="8">
        <f>[2]หน้าผ้า!AQ26</f>
        <v>82423</v>
      </c>
      <c r="AB17" s="8">
        <f>[2]หน้าผ้า!AR26</f>
        <v>49747</v>
      </c>
      <c r="AC17" s="8">
        <f>[2]หน้าผ้า!AS26</f>
        <v>32676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45989</v>
      </c>
      <c r="AK17" s="3">
        <f>[2]หน้าผ้า!DQ26</f>
        <v>0</v>
      </c>
      <c r="AL17" s="3">
        <f>[2]หน้าผ้า!DR26</f>
        <v>45979</v>
      </c>
      <c r="AM17" s="3">
        <f>[2]หน้าผ้า!DS26</f>
        <v>45986</v>
      </c>
      <c r="AN17" s="3">
        <f>[2]หน้าผ้า!DT26</f>
        <v>45987</v>
      </c>
      <c r="AO17" s="3">
        <f>[2]หน้าผ้า!DU26</f>
        <v>45987</v>
      </c>
      <c r="AP17" s="3">
        <f>[2]หน้าผ้า!DP26</f>
        <v>45984</v>
      </c>
      <c r="AQ17" s="3">
        <f>[2]หน้าผ้า!DW26</f>
        <v>45988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2248.1088000000004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 t="str">
        <f>[2]หน้าผ้า!E27</f>
        <v xml:space="preserve">  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54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</v>
      </c>
      <c r="AA18" s="8">
        <f>[2]หน้าผ้า!AQ27</f>
        <v>82423</v>
      </c>
      <c r="AB18" s="8">
        <f>[2]หน้าผ้า!AR27</f>
        <v>49747</v>
      </c>
      <c r="AC18" s="8">
        <f>[2]หน้าผ้า!AS27</f>
        <v>32676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ยังไม่ได้พิมพ์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45967</v>
      </c>
      <c r="B19" s="14" t="str">
        <f>[2]หน้าผ้า!B28</f>
        <v>MK68-001337</v>
      </c>
      <c r="C19" s="9" t="str">
        <f>[2]หน้าผ้า!E28</f>
        <v>บจก.2 เอ็ม อโกร</v>
      </c>
      <c r="D19" s="13" t="str">
        <f>[2]หน้าผ้า!F28</f>
        <v>พระเอกในดวงใจ 14-7-28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>
        <f>[2]หน้าผ้า!T28</f>
        <v>19</v>
      </c>
      <c r="N19" s="9">
        <f>[2]หน้าผ้า!U28</f>
        <v>33</v>
      </c>
      <c r="O19" s="9">
        <f>[2]หน้าผ้า!V28</f>
        <v>70</v>
      </c>
      <c r="P19" s="10">
        <f>[2]หน้าผ้า!AB28</f>
        <v>135.35082607199999</v>
      </c>
      <c r="Q19" s="10">
        <f>[2]หน้าผ้า!AC28</f>
        <v>0</v>
      </c>
      <c r="R19" s="10">
        <f>[2]หน้าผ้า!AD28</f>
        <v>135.35082607199999</v>
      </c>
      <c r="S19" s="9" t="str">
        <f>[2]หน้าผ้า!Z28</f>
        <v>500กระสอบ</v>
      </c>
      <c r="T19" s="12">
        <f>[2]หน้าผ้า!X28</f>
        <v>45979</v>
      </c>
      <c r="U19" s="11">
        <f>[2]หน้าผ้า!AA28</f>
        <v>5000</v>
      </c>
      <c r="V19" s="10">
        <f>[2]หน้าผ้า!AJ28</f>
        <v>0</v>
      </c>
      <c r="W19" s="10">
        <f>[2]หน้าผ้า!AL28</f>
        <v>5000</v>
      </c>
      <c r="X19" s="10">
        <f>[2]หน้าผ้า!AM28</f>
        <v>0</v>
      </c>
      <c r="Y19" s="10">
        <f>[2]หน้าผ้า!AN28</f>
        <v>5250</v>
      </c>
      <c r="Z19" s="9" t="str">
        <f>[2]หน้าผ้า!AO28</f>
        <v>WSWT1825800SM</v>
      </c>
      <c r="AA19" s="8">
        <f>[2]หน้าผ้า!AQ28</f>
        <v>4400.55</v>
      </c>
      <c r="AB19" s="8">
        <f>[2]หน้าผ้า!AR28</f>
        <v>501</v>
      </c>
      <c r="AC19" s="8">
        <f>[2]หน้าผ้า!AS28</f>
        <v>3899.55</v>
      </c>
      <c r="AD19" s="8">
        <f>[2]หน้าผ้า!AT28</f>
        <v>501</v>
      </c>
      <c r="AE19" s="8">
        <f>[2]หน้าผ้า!AU28</f>
        <v>3899.55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P8</v>
      </c>
      <c r="AI19" s="1">
        <f>[2]หน้าผ้า!DM28</f>
        <v>4</v>
      </c>
      <c r="AJ19" s="3">
        <f>[2]หน้าผ้า!DN28</f>
        <v>45979</v>
      </c>
      <c r="AK19" s="3">
        <f>[2]หน้าผ้า!DQ28</f>
        <v>45975</v>
      </c>
      <c r="AL19" s="3">
        <f>[2]หน้าผ้า!DR28</f>
        <v>45969</v>
      </c>
      <c r="AM19" s="3">
        <f>[2]หน้าผ้า!DS28</f>
        <v>45976</v>
      </c>
      <c r="AN19" s="3">
        <f>[2]หน้าผ้า!DT28</f>
        <v>45977</v>
      </c>
      <c r="AO19" s="3">
        <f>[2]หน้าผ้า!DU28</f>
        <v>45977</v>
      </c>
      <c r="AP19" s="3">
        <f>[2]หน้าผ้า!DP28</f>
        <v>45974</v>
      </c>
      <c r="AQ19" s="3">
        <f>[2]หน้าผ้า!DW28</f>
        <v>45978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249.57120000000003</v>
      </c>
    </row>
    <row r="20" spans="1:56" ht="27.75" customHeight="1" x14ac:dyDescent="0.45">
      <c r="A20" s="3">
        <f>[2]หน้าผ้า!C29</f>
        <v>45968</v>
      </c>
      <c r="B20" s="14" t="str">
        <f>[2]หน้าผ้า!B29</f>
        <v>ใบรับคำสั่งซื้อ</v>
      </c>
      <c r="C20" s="9" t="str">
        <f>[2]หน้าผ้า!E29</f>
        <v>บจก.ซิเบลโก้(บางเลน)</v>
      </c>
      <c r="D20" s="13" t="str">
        <f>[2]หน้าผ้า!F29</f>
        <v>PORTARYTE B15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500กระสอบแบนเต็มใบ</v>
      </c>
      <c r="T20" s="12">
        <f>[2]หน้าผ้า!X29</f>
        <v>45994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WSWT1825800SM</v>
      </c>
      <c r="AA20" s="8">
        <f>[2]หน้าผ้า!AQ29</f>
        <v>4400.55</v>
      </c>
      <c r="AB20" s="8">
        <f>[2]หน้าผ้า!AR29</f>
        <v>0</v>
      </c>
      <c r="AC20" s="8">
        <f>[2]หน้าผ้า!AS29</f>
        <v>4400.55</v>
      </c>
      <c r="AD20" s="8">
        <f>[2]หน้าผ้า!AT29</f>
        <v>0</v>
      </c>
      <c r="AE20" s="8">
        <f>[2]หน้าผ้า!AU29</f>
        <v>4400.55</v>
      </c>
      <c r="AF20" s="8">
        <f>[2]หน้าผ้า!AI29</f>
        <v>0</v>
      </c>
      <c r="AG20" s="1" t="str">
        <f>[3]หน้าผ้า!DC32</f>
        <v>พร้อมส่ง</v>
      </c>
      <c r="AH20" s="1" t="str">
        <f>[2]หน้าผ้า!DL29</f>
        <v>P6</v>
      </c>
      <c r="AI20" s="1">
        <f>[2]หน้าผ้า!DM29</f>
        <v>4</v>
      </c>
      <c r="AJ20" s="3">
        <f>[2]หน้าผ้า!DN29</f>
        <v>45994</v>
      </c>
      <c r="AK20" s="3">
        <f>[2]หน้าผ้า!DQ29</f>
        <v>45990</v>
      </c>
      <c r="AL20" s="3">
        <f>[2]หน้าผ้า!DR29</f>
        <v>45983</v>
      </c>
      <c r="AM20" s="3">
        <f>[2]หน้าผ้า!DS29</f>
        <v>45991</v>
      </c>
      <c r="AN20" s="3">
        <f>[2]หน้าผ้า!DT29</f>
        <v>45992</v>
      </c>
      <c r="AO20" s="3">
        <f>[2]หน้าผ้า!DU29</f>
        <v>45993</v>
      </c>
      <c r="AP20" s="3">
        <f>[2]หน้าผ้า!DP29</f>
        <v>45989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281.63520000000005</v>
      </c>
    </row>
    <row r="21" spans="1:56" ht="27.75" customHeight="1" x14ac:dyDescent="0.45">
      <c r="A21" s="3">
        <f>[2]หน้าผ้า!C30</f>
        <v>45965</v>
      </c>
      <c r="B21" s="14" t="str">
        <f>[2]หน้าผ้า!B30</f>
        <v>MK68-001334</v>
      </c>
      <c r="C21" s="9" t="str">
        <f>[2]หน้าผ้า!E30</f>
        <v>บจก.ซิเบลโก้(บางเลน)</v>
      </c>
      <c r="D21" s="13" t="str">
        <f>[2]หน้าผ้า!F30</f>
        <v>FELDSPAR K200BL</v>
      </c>
      <c r="E21" s="9">
        <f>[2]หน้าผ้า!G30</f>
        <v>18</v>
      </c>
      <c r="F21" s="9">
        <f>[2]หน้าผ้า!H30</f>
        <v>30</v>
      </c>
      <c r="G21" s="9" t="str">
        <f>[2]หน้าผ้า!I30</f>
        <v>ขาว</v>
      </c>
      <c r="H21" s="9" t="str">
        <f>[2]หน้าผ้า!J30</f>
        <v>ใส</v>
      </c>
      <c r="I21" s="9">
        <f>[2]หน้าผ้า!L30</f>
        <v>74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500กระสอบแบนเต็มใบ</v>
      </c>
      <c r="T21" s="12">
        <f>[2]หน้าผ้า!X30</f>
        <v>45994</v>
      </c>
      <c r="U21" s="11">
        <f>[2]หน้าผ้า!AA30</f>
        <v>5000</v>
      </c>
      <c r="V21" s="10">
        <f>[2]หน้าผ้า!AJ30</f>
        <v>0</v>
      </c>
      <c r="W21" s="10">
        <f>[2]หน้าผ้า!AL30</f>
        <v>5000</v>
      </c>
      <c r="X21" s="10">
        <f>[2]หน้าผ้า!AM30</f>
        <v>0</v>
      </c>
      <c r="Y21" s="10">
        <f>[2]หน้าผ้า!AN30</f>
        <v>5250</v>
      </c>
      <c r="Z21" s="9" t="str">
        <f>[2]หน้าผ้า!AO30</f>
        <v>WSWT1825800SM</v>
      </c>
      <c r="AA21" s="8">
        <f>[2]หน้าผ้า!AQ30</f>
        <v>4400.55</v>
      </c>
      <c r="AB21" s="8">
        <f>[2]หน้าผ้า!AR30</f>
        <v>0</v>
      </c>
      <c r="AC21" s="8">
        <f>[2]หน้าผ้า!AS30</f>
        <v>4400.55</v>
      </c>
      <c r="AD21" s="8">
        <f>[2]หน้าผ้า!AT30</f>
        <v>0</v>
      </c>
      <c r="AE21" s="8">
        <f>[2]หน้าผ้า!AU30</f>
        <v>4400.55</v>
      </c>
      <c r="AF21" s="8" t="str">
        <f>[2]หน้าผ้า!AI30</f>
        <v>ห้ามเกิน-ขาดได้5%</v>
      </c>
      <c r="AG21" s="1" t="str">
        <f>[3]หน้าผ้า!DC33</f>
        <v>ยังไม่ได้พิมพ์</v>
      </c>
      <c r="AH21" s="1" t="str">
        <f>[2]หน้าผ้า!DL30</f>
        <v>P6</v>
      </c>
      <c r="AI21" s="1">
        <f>[2]หน้าผ้า!DM30</f>
        <v>4</v>
      </c>
      <c r="AJ21" s="3">
        <f>[2]หน้าผ้า!DN30</f>
        <v>45994</v>
      </c>
      <c r="AK21" s="3">
        <f>[2]หน้าผ้า!DQ30</f>
        <v>45990</v>
      </c>
      <c r="AL21" s="3">
        <f>[2]หน้าผ้า!DR30</f>
        <v>45983</v>
      </c>
      <c r="AM21" s="3">
        <f>[2]หน้าผ้า!DS30</f>
        <v>45991</v>
      </c>
      <c r="AN21" s="3">
        <f>[2]หน้าผ้า!DT30</f>
        <v>45992</v>
      </c>
      <c r="AO21" s="3">
        <f>[2]หน้าผ้า!DU30</f>
        <v>45993</v>
      </c>
      <c r="AP21" s="3">
        <f>[2]หน้าผ้า!DP30</f>
        <v>45989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งานเคลือบ+พิมพ์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281.63520000000005</v>
      </c>
    </row>
    <row r="22" spans="1:56" ht="27.75" customHeight="1" x14ac:dyDescent="0.45">
      <c r="A22" s="3">
        <f>[2]หน้าผ้า!C31</f>
        <v>45965</v>
      </c>
      <c r="B22" s="14" t="str">
        <f>[2]หน้าผ้า!B31</f>
        <v>MK68-001335</v>
      </c>
      <c r="C22" s="9" t="str">
        <f>[2]หน้าผ้า!E31</f>
        <v>บจก.ซิเบลโก้(บางเลน)</v>
      </c>
      <c r="D22" s="13" t="str">
        <f>[2]หน้าผ้า!F31</f>
        <v>PORTARYTE</v>
      </c>
      <c r="E22" s="9">
        <f>[2]หน้าผ้า!G31</f>
        <v>18</v>
      </c>
      <c r="F22" s="9">
        <f>[2]หน้าผ้า!H31</f>
        <v>30</v>
      </c>
      <c r="G22" s="9" t="str">
        <f>[2]หน้าผ้า!I31</f>
        <v>ขาว</v>
      </c>
      <c r="H22" s="9" t="str">
        <f>[2]หน้าผ้า!J31</f>
        <v>ใส</v>
      </c>
      <c r="I22" s="9">
        <f>[2]หน้าผ้า!L31</f>
        <v>74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500กระสอบแบนเต็มใบ</v>
      </c>
      <c r="T22" s="12">
        <f>[2]หน้าผ้า!X31</f>
        <v>46027</v>
      </c>
      <c r="U22" s="11">
        <f>[2]หน้าผ้า!AA31</f>
        <v>5000</v>
      </c>
      <c r="V22" s="10">
        <f>[2]หน้าผ้า!AJ31</f>
        <v>0</v>
      </c>
      <c r="W22" s="10">
        <f>[2]หน้าผ้า!AL31</f>
        <v>5000</v>
      </c>
      <c r="X22" s="10">
        <f>[2]หน้าผ้า!AM31</f>
        <v>0</v>
      </c>
      <c r="Y22" s="10">
        <f>[2]หน้าผ้า!AN31</f>
        <v>5250</v>
      </c>
      <c r="Z22" s="9" t="str">
        <f>[2]หน้าผ้า!AO31</f>
        <v>WSWT1825800SM</v>
      </c>
      <c r="AA22" s="8">
        <f>[2]หน้าผ้า!AQ31</f>
        <v>4400.55</v>
      </c>
      <c r="AB22" s="8">
        <f>[2]หน้าผ้า!AR31</f>
        <v>0</v>
      </c>
      <c r="AC22" s="8">
        <f>[2]หน้าผ้า!AS31</f>
        <v>4400.55</v>
      </c>
      <c r="AD22" s="8">
        <f>[2]หน้าผ้า!AT31</f>
        <v>0</v>
      </c>
      <c r="AE22" s="8">
        <f>[2]หน้าผ้า!AU31</f>
        <v>4400.55</v>
      </c>
      <c r="AF22" s="8" t="str">
        <f>[2]หน้าผ้า!AI31</f>
        <v>ห้ามเกิน-ขาดได้5%</v>
      </c>
      <c r="AG22" s="1" t="str">
        <f>[3]หน้าผ้า!DC34</f>
        <v>ยังไม่ได้พิมพ์</v>
      </c>
      <c r="AH22" s="1" t="str">
        <f>[2]หน้าผ้า!DL31</f>
        <v>P6</v>
      </c>
      <c r="AI22" s="1">
        <f>[2]หน้าผ้า!DM31</f>
        <v>4</v>
      </c>
      <c r="AJ22" s="3">
        <f>[2]หน้าผ้า!DN31</f>
        <v>46027</v>
      </c>
      <c r="AK22" s="3">
        <f>[2]หน้าผ้า!DQ31</f>
        <v>46023</v>
      </c>
      <c r="AL22" s="3">
        <f>[2]หน้าผ้า!DR31</f>
        <v>46016</v>
      </c>
      <c r="AM22" s="3">
        <f>[2]หน้าผ้า!DS31</f>
        <v>46024</v>
      </c>
      <c r="AN22" s="3">
        <f>[2]หน้าผ้า!DT31</f>
        <v>46025</v>
      </c>
      <c r="AO22" s="3">
        <f>[2]หน้าผ้า!DU31</f>
        <v>46026</v>
      </c>
      <c r="AP22" s="3">
        <f>[2]หน้าผ้า!DP31</f>
        <v>46022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งานเคลือบ+พิมพ์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281.63520000000005</v>
      </c>
    </row>
    <row r="23" spans="1:56" ht="27.75" customHeight="1" x14ac:dyDescent="0.45">
      <c r="A23" s="3">
        <f>[2]หน้าผ้า!C32</f>
        <v>0</v>
      </c>
      <c r="B23" s="14">
        <f>[2]หน้าผ้า!B32</f>
        <v>0</v>
      </c>
      <c r="C23" s="9">
        <f>[2]หน้าผ้า!E32</f>
        <v>0</v>
      </c>
      <c r="D23" s="13" t="str">
        <f>[2]หน้าผ้า!F32</f>
        <v xml:space="preserve"> </v>
      </c>
      <c r="E23" s="9">
        <f>[2]หน้าผ้า!G32</f>
        <v>18</v>
      </c>
      <c r="F23" s="9">
        <f>[2]หน้าผ้า!H32</f>
        <v>25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50</v>
      </c>
      <c r="J23" s="9" t="str">
        <f>[2]หน้าผ้า!M32</f>
        <v>±</v>
      </c>
      <c r="K23" s="9">
        <f>[2]หน้าผ้า!N32</f>
        <v>5</v>
      </c>
      <c r="L23" s="9">
        <f>[2]หน้าผ้า!R32</f>
        <v>0</v>
      </c>
      <c r="M23" s="10">
        <f>[2]หน้าผ้า!T32</f>
        <v>0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>
        <f>[2]หน้าผ้า!Z32</f>
        <v>0</v>
      </c>
      <c r="T23" s="12">
        <f>[2]หน้าผ้า!X32</f>
        <v>0</v>
      </c>
      <c r="U23" s="11">
        <f>[2]หน้าผ้า!AA32</f>
        <v>0</v>
      </c>
      <c r="V23" s="10">
        <f>[2]หน้าผ้า!AJ32</f>
        <v>0</v>
      </c>
      <c r="W23" s="10">
        <f>[2]หน้าผ้า!AL32</f>
        <v>0</v>
      </c>
      <c r="X23" s="10">
        <f>[2]หน้าผ้า!AM32</f>
        <v>0</v>
      </c>
      <c r="Y23" s="10">
        <f>[2]หน้าผ้า!AN32</f>
        <v>0</v>
      </c>
      <c r="Z23" s="9" t="str">
        <f>[2]หน้าผ้า!AO32</f>
        <v>WSWT1825800SM</v>
      </c>
      <c r="AA23" s="8">
        <f>[2]หน้าผ้า!AQ32</f>
        <v>17602.2</v>
      </c>
      <c r="AB23" s="8">
        <f>[2]หน้าผ้า!AR32</f>
        <v>501</v>
      </c>
      <c r="AC23" s="8">
        <f>[2]หน้าผ้า!AS32</f>
        <v>17101.2</v>
      </c>
      <c r="AD23" s="8">
        <f>[2]หน้าผ้า!AT32</f>
        <v>501</v>
      </c>
      <c r="AE23" s="8">
        <f>[2]หน้าผ้า!AU32</f>
        <v>17101.2</v>
      </c>
      <c r="AF23" s="8" t="str">
        <f>[2]หน้าผ้า!AI32</f>
        <v>ระบุในSD</v>
      </c>
      <c r="AG23" s="1" t="str">
        <f>[3]หน้าผ้า!DC35</f>
        <v>รอแบบ</v>
      </c>
      <c r="AH23" s="1">
        <f>[2]หน้าผ้า!DL32</f>
        <v>0</v>
      </c>
      <c r="AI23" s="1" t="str">
        <f>[2]หน้าผ้า!DM32</f>
        <v>Lead time</v>
      </c>
      <c r="AJ23" s="3">
        <f>[2]หน้าผ้า!DN32</f>
        <v>0</v>
      </c>
      <c r="AK23" s="3">
        <f>[2]หน้าผ้า!DQ32</f>
        <v>0</v>
      </c>
      <c r="AL23" s="3">
        <f>[2]หน้าผ้า!DR32</f>
        <v>0</v>
      </c>
      <c r="AM23" s="3">
        <f>[2]หน้าผ้า!DS32</f>
        <v>0</v>
      </c>
      <c r="AN23" s="3">
        <f>[2]หน้าผ้า!DT32</f>
        <v>0</v>
      </c>
      <c r="AO23" s="3">
        <f>[2]หน้าผ้า!DU32</f>
        <v>0</v>
      </c>
      <c r="AP23" s="3">
        <f>[2]หน้าผ้า!DP32</f>
        <v>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>
        <f>[2]หน้าผ้า!EC32</f>
        <v>0</v>
      </c>
      <c r="AX23" s="2">
        <f>[2]หน้าผ้า!ED32</f>
        <v>0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WRWT180800/WRWT25800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45952</v>
      </c>
      <c r="B24" s="14" t="str">
        <f>[2]หน้าผ้า!B33</f>
        <v>MK68-001269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ผึ้งชมพู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45980</v>
      </c>
      <c r="U24" s="11">
        <f>[2]หน้าผ้า!AA33</f>
        <v>40000</v>
      </c>
      <c r="V24" s="10">
        <f>[2]หน้าผ้า!AJ33</f>
        <v>1574</v>
      </c>
      <c r="W24" s="10">
        <f>[2]หน้าผ้า!AL33</f>
        <v>38426</v>
      </c>
      <c r="X24" s="10">
        <f>[2]หน้าผ้า!AM33</f>
        <v>0</v>
      </c>
      <c r="Y24" s="10">
        <f>[2]หน้าผ้า!AN33</f>
        <v>40347.300000000003</v>
      </c>
      <c r="Z24" s="9" t="str">
        <f>[2]หน้าผ้า!AO33</f>
        <v>WSWT1925800</v>
      </c>
      <c r="AA24" s="8">
        <f>[2]หน้าผ้า!AQ33</f>
        <v>33819.10686</v>
      </c>
      <c r="AB24" s="8">
        <f>[2]หน้าผ้า!AR33</f>
        <v>11221</v>
      </c>
      <c r="AC24" s="8">
        <f>[2]หน้าผ้า!AS33</f>
        <v>22598.10686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45980</v>
      </c>
      <c r="AK24" s="3">
        <f>[2]หน้าผ้า!DQ33</f>
        <v>0</v>
      </c>
      <c r="AL24" s="3">
        <f>[2]หน้าผ้า!DR33</f>
        <v>45971</v>
      </c>
      <c r="AM24" s="3">
        <f>[2]หน้าผ้า!DS33</f>
        <v>45978</v>
      </c>
      <c r="AN24" s="3">
        <f>[2]หน้าผ้า!DT33</f>
        <v>45979</v>
      </c>
      <c r="AO24" s="3">
        <f>[2]หน้าผ้า!DU33</f>
        <v>45979</v>
      </c>
      <c r="AP24" s="3">
        <f>[2]หน้าผ้า!DP33</f>
        <v>45975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1641.1247381884446</v>
      </c>
    </row>
    <row r="25" spans="1:56" ht="27.75" customHeight="1" x14ac:dyDescent="0.45">
      <c r="A25" s="3" t="str">
        <f>[2]หน้าผ้า!C34</f>
        <v>ประมาณการ</v>
      </c>
      <c r="B25" s="14" t="str">
        <f>[2]หน้าผ้า!B34</f>
        <v>ประมาณการ</v>
      </c>
      <c r="C25" s="9" t="str">
        <f>[2]หน้าผ้า!E34</f>
        <v>บจก.ไลม์มาสเตอร์</v>
      </c>
      <c r="D25" s="13" t="str">
        <f>[2]หน้าผ้า!F34</f>
        <v>LMC 25 kg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64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35</v>
      </c>
      <c r="O25" s="9">
        <f>[2]หน้าผ้า!V34</f>
        <v>40</v>
      </c>
      <c r="P25" s="10">
        <f>[2]หน้าผ้า!AB34</f>
        <v>341.36903080895991</v>
      </c>
      <c r="Q25" s="10">
        <f>[2]หน้าผ้า!AC34</f>
        <v>0</v>
      </c>
      <c r="R25" s="10">
        <f>[2]หน้าผ้า!AD34</f>
        <v>341.36903080895991</v>
      </c>
      <c r="S25" s="9" t="str">
        <f>[2]หน้าผ้า!Z34</f>
        <v>500กระสอบแบน</v>
      </c>
      <c r="T25" s="12">
        <f>[2]หน้าผ้า!X34</f>
        <v>45991</v>
      </c>
      <c r="U25" s="11">
        <f>[2]หน้าผ้า!AA34</f>
        <v>20000</v>
      </c>
      <c r="V25" s="10">
        <f>[2]หน้าผ้า!AJ34</f>
        <v>233</v>
      </c>
      <c r="W25" s="10">
        <f>[2]หน้าผ้า!AL34</f>
        <v>19767</v>
      </c>
      <c r="X25" s="10">
        <f>[2]หน้าผ้า!AM34</f>
        <v>0</v>
      </c>
      <c r="Y25" s="10">
        <f>[2]หน้าผ้า!AN34</f>
        <v>20755.350000000002</v>
      </c>
      <c r="Z25" s="9" t="str">
        <f>[2]หน้าผ้า!AO34</f>
        <v>WSWT1925800</v>
      </c>
      <c r="AA25" s="8">
        <f>[2]หน้าผ้า!AQ34</f>
        <v>18501.714330000003</v>
      </c>
      <c r="AB25" s="8">
        <f>[2]หน้าผ้า!AR34</f>
        <v>0</v>
      </c>
      <c r="AC25" s="8">
        <f>[2]หน้าผ้า!AS34</f>
        <v>18501.714330000003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รอตัด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45991</v>
      </c>
      <c r="AK25" s="3">
        <f>[2]หน้าผ้า!DQ34</f>
        <v>0</v>
      </c>
      <c r="AL25" s="3">
        <f>[2]หน้าผ้า!DR34</f>
        <v>45981</v>
      </c>
      <c r="AM25" s="3">
        <f>[2]หน้าผ้า!DS34</f>
        <v>45988</v>
      </c>
      <c r="AN25" s="3">
        <f>[2]หน้าผ้า!DT34</f>
        <v>45989</v>
      </c>
      <c r="AO25" s="3">
        <f>[2]หน้าผ้า!DU34</f>
        <v>45989</v>
      </c>
      <c r="AP25" s="3">
        <f>[2]หน้าผ้า!DP34</f>
        <v>45986</v>
      </c>
      <c r="AQ25" s="3">
        <f>[2]หน้าผ้า!DW34</f>
        <v>45990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1343.6356095653334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บจก.เอ็กเซลเล้นท์</v>
      </c>
      <c r="D26" s="13" t="str">
        <f>[2]หน้าผ้า!F35</f>
        <v>รอแบบ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45991</v>
      </c>
      <c r="U26" s="11">
        <f>[2]หน้าผ้า!AA35</f>
        <v>40000</v>
      </c>
      <c r="V26" s="10">
        <f>[2]หน้าผ้า!AJ35</f>
        <v>0</v>
      </c>
      <c r="W26" s="10">
        <f>[2]หน้าผ้า!AL35</f>
        <v>40000</v>
      </c>
      <c r="X26" s="10">
        <f>[2]หน้าผ้า!AM35</f>
        <v>0</v>
      </c>
      <c r="Y26" s="10">
        <f>[2]หน้าผ้า!AN35</f>
        <v>42000</v>
      </c>
      <c r="Z26" s="9" t="str">
        <f>[2]หน้าผ้า!AO35</f>
        <v>WSWT1925800</v>
      </c>
      <c r="AA26" s="8">
        <f>[2]หน้าผ้า!AQ35</f>
        <v>35204.400000000001</v>
      </c>
      <c r="AB26" s="8">
        <f>[2]หน้าผ้า!AR35</f>
        <v>0</v>
      </c>
      <c r="AC26" s="8">
        <f>[2]หน้าผ้า!AS35</f>
        <v>35204.400000000001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รอตัด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45991</v>
      </c>
      <c r="AK26" s="3">
        <f>[2]หน้าผ้า!DQ35</f>
        <v>0</v>
      </c>
      <c r="AL26" s="3">
        <f>[2]หน้าผ้า!DR35</f>
        <v>45982</v>
      </c>
      <c r="AM26" s="3">
        <f>[2]หน้าผ้า!DS35</f>
        <v>45989</v>
      </c>
      <c r="AN26" s="3">
        <f>[2]หน้าผ้า!DT35</f>
        <v>45990</v>
      </c>
      <c r="AO26" s="3">
        <f>[2]หน้าผ้า!DU35</f>
        <v>45990</v>
      </c>
      <c r="AP26" s="3">
        <f>[2]หน้าผ้า!DP35</f>
        <v>45986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2556.6217600000009</v>
      </c>
    </row>
    <row r="27" spans="1:56" ht="27.75" customHeight="1" x14ac:dyDescent="0.45">
      <c r="A27" s="3">
        <f>[2]หน้าผ้า!C36</f>
        <v>0</v>
      </c>
      <c r="B27" s="14">
        <f>[2]หน้าผ้า!B36</f>
        <v>0</v>
      </c>
      <c r="C27" s="9">
        <f>[2]หน้าผ้า!E36</f>
        <v>0</v>
      </c>
      <c r="D27" s="13">
        <f>[2]หน้าผ้า!F36</f>
        <v>0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>
        <f>[2]หน้าผ้า!R36</f>
        <v>0</v>
      </c>
      <c r="M27" s="10">
        <f>[2]หน้าผ้า!T36</f>
        <v>0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>
        <f>[2]หน้าผ้า!Z36</f>
        <v>0</v>
      </c>
      <c r="T27" s="12">
        <f>[2]หน้าผ้า!X36</f>
        <v>0</v>
      </c>
      <c r="U27" s="11">
        <f>[2]หน้าผ้า!AA36</f>
        <v>0</v>
      </c>
      <c r="V27" s="10">
        <f>[2]หน้าผ้า!AJ36</f>
        <v>0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WSWT1925800</v>
      </c>
      <c r="AA27" s="8">
        <f>[2]หน้าผ้า!AQ36</f>
        <v>87525.221190000011</v>
      </c>
      <c r="AB27" s="8">
        <f>[2]หน้าผ้า!AR36</f>
        <v>11221</v>
      </c>
      <c r="AC27" s="8">
        <f>[2]หน้าผ้า!AS36</f>
        <v>76304.221190000011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ระบุในSD</v>
      </c>
      <c r="AG27" s="1" t="str">
        <f>[3]หน้าผ้า!DC39</f>
        <v>รอตัด</v>
      </c>
      <c r="AH27" s="1">
        <f>[2]หน้าผ้า!DL36</f>
        <v>0</v>
      </c>
      <c r="AI27" s="1" t="str">
        <f>[2]หน้าผ้า!DM36</f>
        <v>Lead time</v>
      </c>
      <c r="AJ27" s="3">
        <f>[2]หน้าผ้า!DN36</f>
        <v>0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0</v>
      </c>
      <c r="AP27" s="3">
        <f>[2]หน้าผ้า!DP36</f>
        <v>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>
        <f>[2]หน้าผ้า!EC36</f>
        <v>0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0</v>
      </c>
      <c r="B28" s="14" t="str">
        <f>[2]หน้าผ้า!B37</f>
        <v>ใบรับคำสั่งซื้อ</v>
      </c>
      <c r="C28" s="9" t="str">
        <f>[2]หน้าผ้า!E37</f>
        <v>บจก.เคอรี่ฟลาวมิลล์</v>
      </c>
      <c r="D28" s="13" t="str">
        <f>[2]หน้าผ้า!F37</f>
        <v>บลูทีมเหลือง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 t="str">
        <f>[2]หน้าผ้า!X37</f>
        <v>รอแจ้ง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5400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 t="str">
        <f>[2]หน้าผ้า!DN37</f>
        <v>รอแจ้ง</v>
      </c>
      <c r="AK28" s="3">
        <f>[2]หน้าผ้า!DQ37</f>
        <v>0</v>
      </c>
      <c r="AL28" s="3" t="e">
        <f>[2]หน้าผ้า!DR37</f>
        <v>#VALUE!</v>
      </c>
      <c r="AM28" s="3" t="e">
        <f>[2]หน้าผ้า!DS37</f>
        <v>#VALUE!</v>
      </c>
      <c r="AN28" s="3" t="e">
        <f>[2]หน้าผ้า!DT37</f>
        <v>#VALUE!</v>
      </c>
      <c r="AO28" s="3" t="e">
        <f>[2]หน้าผ้า!DU37</f>
        <v>#VALUE!</v>
      </c>
      <c r="AP28" s="3" t="e">
        <f>[2]หน้าผ้า!DP37</f>
        <v>#VALUE!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45966</v>
      </c>
      <c r="B29" s="14" t="str">
        <f>[2]หน้าผ้า!B38</f>
        <v>MK68-001329</v>
      </c>
      <c r="C29" s="9" t="str">
        <f>[2]หน้าผ้า!E38</f>
        <v>บจก.เคอรี่ฟลาวมิลล์</v>
      </c>
      <c r="D29" s="13" t="str">
        <f>[2]หน้าผ้า!F38</f>
        <v>ปลาโลมาเทา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45974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5380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PDR250362</v>
      </c>
      <c r="AG29" s="1" t="str">
        <f>[3]หน้าผ้า!DC41</f>
        <v>ยังไม่ได้พิมพ์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45974</v>
      </c>
      <c r="AK29" s="3">
        <f>[2]หน้าผ้า!DQ38</f>
        <v>0</v>
      </c>
      <c r="AL29" s="3">
        <f>[2]หน้าผ้า!DR38</f>
        <v>45965</v>
      </c>
      <c r="AM29" s="3">
        <f>[2]หน้าผ้า!DS38</f>
        <v>45972</v>
      </c>
      <c r="AN29" s="3">
        <f>[2]หน้าผ้า!DT38</f>
        <v>45973</v>
      </c>
      <c r="AO29" s="3">
        <f>[2]หน้าผ้า!DU38</f>
        <v>45973</v>
      </c>
      <c r="AP29" s="3">
        <f>[2]หน้าผ้า!DP38</f>
        <v>45969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45966</v>
      </c>
      <c r="B30" s="14" t="str">
        <f>[2]หน้าผ้า!B39</f>
        <v>MK68-001329</v>
      </c>
      <c r="C30" s="9" t="str">
        <f>[2]หน้าผ้า!E39</f>
        <v>บจก.เคอรี่ฟลาวมิลล์</v>
      </c>
      <c r="D30" s="13" t="str">
        <f>[2]หน้าผ้า!F39</f>
        <v>ถุงเงิน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45974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5580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PDR250362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45974</v>
      </c>
      <c r="AK30" s="3">
        <f>[2]หน้าผ้า!DQ39</f>
        <v>0</v>
      </c>
      <c r="AL30" s="3">
        <f>[2]หน้าผ้า!DR39</f>
        <v>45965</v>
      </c>
      <c r="AM30" s="3">
        <f>[2]หน้าผ้า!DS39</f>
        <v>45972</v>
      </c>
      <c r="AN30" s="3">
        <f>[2]หน้าผ้า!DT39</f>
        <v>45973</v>
      </c>
      <c r="AO30" s="3">
        <f>[2]หน้าผ้า!DU39</f>
        <v>45973</v>
      </c>
      <c r="AP30" s="3">
        <f>[2]หน้าผ้า!DP39</f>
        <v>45969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45966</v>
      </c>
      <c r="B31" s="14" t="str">
        <f>[2]หน้าผ้า!B40</f>
        <v>MK68-001329</v>
      </c>
      <c r="C31" s="9" t="str">
        <f>[2]หน้าผ้า!E40</f>
        <v>บจก.เคอรี่ฟลาวมิลล์</v>
      </c>
      <c r="D31" s="13" t="str">
        <f>[2]หน้าผ้า!F40</f>
        <v>โบว์น้ำเงิน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45974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4679.9500000000007</v>
      </c>
      <c r="AB31" s="8">
        <f>[2]หน้าผ้า!AR40</f>
        <v>4679.9500000000007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PDR250362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45974</v>
      </c>
      <c r="AK31" s="3">
        <f>[2]หน้าผ้า!DQ40</f>
        <v>0</v>
      </c>
      <c r="AL31" s="3">
        <f>[2]หน้าผ้า!DR40</f>
        <v>45965</v>
      </c>
      <c r="AM31" s="3">
        <f>[2]หน้าผ้า!DS40</f>
        <v>45972</v>
      </c>
      <c r="AN31" s="3">
        <f>[2]หน้าผ้า!DT40</f>
        <v>45973</v>
      </c>
      <c r="AO31" s="3">
        <f>[2]หน้าผ้า!DU40</f>
        <v>45973</v>
      </c>
      <c r="AP31" s="3">
        <f>[2]หน้าผ้า!DP40</f>
        <v>45969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45966</v>
      </c>
      <c r="B32" s="14" t="str">
        <f>[2]หน้าผ้า!B41</f>
        <v>MK68-001329</v>
      </c>
      <c r="C32" s="9" t="str">
        <f>[2]หน้าผ้า!E41</f>
        <v>บจก.เคอรี่ฟลาวมิลล์</v>
      </c>
      <c r="D32" s="13" t="str">
        <f>[2]หน้าผ้า!F41</f>
        <v>โบว์แดง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45974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4679.9500000000007</v>
      </c>
      <c r="AB32" s="8">
        <f>[2]หน้าผ้า!AR41</f>
        <v>4679.9500000000007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PDR250362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45974</v>
      </c>
      <c r="AK32" s="3">
        <f>[2]หน้าผ้า!DQ41</f>
        <v>0</v>
      </c>
      <c r="AL32" s="3">
        <f>[2]หน้าผ้า!DR41</f>
        <v>45965</v>
      </c>
      <c r="AM32" s="3">
        <f>[2]หน้าผ้า!DS41</f>
        <v>45972</v>
      </c>
      <c r="AN32" s="3">
        <f>[2]หน้าผ้า!DT41</f>
        <v>45973</v>
      </c>
      <c r="AO32" s="3">
        <f>[2]หน้าผ้า!DU41</f>
        <v>45973</v>
      </c>
      <c r="AP32" s="3">
        <f>[2]หน้าผ้า!DP41</f>
        <v>45969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45966</v>
      </c>
      <c r="B33" s="14" t="str">
        <f>[2]หน้าผ้า!B42</f>
        <v>MK68-001329</v>
      </c>
      <c r="C33" s="9" t="str">
        <f>[2]หน้าผ้า!E42</f>
        <v>บจก.เคอรี่ฟลาวมิลล์</v>
      </c>
      <c r="D33" s="13">
        <f>[2]หน้าผ้า!F42</f>
        <v>913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45974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4679.9500000000007</v>
      </c>
      <c r="AB33" s="8">
        <f>[2]หน้าผ้า!AR42</f>
        <v>4679.9500000000007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PDR250362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45974</v>
      </c>
      <c r="AK33" s="3">
        <f>[2]หน้าผ้า!DQ42</f>
        <v>0</v>
      </c>
      <c r="AL33" s="3">
        <f>[2]หน้าผ้า!DR42</f>
        <v>45965</v>
      </c>
      <c r="AM33" s="3">
        <f>[2]หน้าผ้า!DS42</f>
        <v>45972</v>
      </c>
      <c r="AN33" s="3">
        <f>[2]หน้าผ้า!DT42</f>
        <v>45973</v>
      </c>
      <c r="AO33" s="3">
        <f>[2]หน้าผ้า!DU42</f>
        <v>45973</v>
      </c>
      <c r="AP33" s="3">
        <f>[2]หน้าผ้า!DP42</f>
        <v>45969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45966</v>
      </c>
      <c r="B34" s="14" t="str">
        <f>[2]หน้าผ้า!B43</f>
        <v>MK68-001330</v>
      </c>
      <c r="C34" s="9" t="str">
        <f>[2]หน้าผ้า!E43</f>
        <v>บจก.เคอรี่ฟลาวมิลล์</v>
      </c>
      <c r="D34" s="13" t="str">
        <f>[2]หน้าผ้า!F43</f>
        <v>ถุงเขียว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45974</v>
      </c>
      <c r="U34" s="11">
        <f>[2]หน้าผ้า!AA43</f>
        <v>10000</v>
      </c>
      <c r="V34" s="10">
        <f>[2]หน้าผ้า!AJ43</f>
        <v>0</v>
      </c>
      <c r="W34" s="10">
        <f>[2]หน้าผ้า!AL43</f>
        <v>10000</v>
      </c>
      <c r="X34" s="10">
        <f>[2]หน้าผ้า!AM43</f>
        <v>0</v>
      </c>
      <c r="Y34" s="10">
        <f>[2]หน้าผ้า!AN43</f>
        <v>10500</v>
      </c>
      <c r="Z34" s="9" t="str">
        <f>[2]หน้าผ้า!AO43</f>
        <v>WSWT1921720</v>
      </c>
      <c r="AA34" s="8">
        <f>[2]หน้าผ้า!AQ43</f>
        <v>9359.9000000000015</v>
      </c>
      <c r="AB34" s="8">
        <f>[2]หน้าผ้า!AR43</f>
        <v>9359.9000000000015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PDR250363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45974</v>
      </c>
      <c r="AK34" s="3">
        <f>[2]หน้าผ้า!DQ43</f>
        <v>0</v>
      </c>
      <c r="AL34" s="3">
        <f>[2]หน้าผ้า!DR43</f>
        <v>45965</v>
      </c>
      <c r="AM34" s="3">
        <f>[2]หน้าผ้า!DS43</f>
        <v>45972</v>
      </c>
      <c r="AN34" s="3">
        <f>[2]หน้าผ้า!DT43</f>
        <v>45973</v>
      </c>
      <c r="AO34" s="3">
        <f>[2]หน้าผ้า!DU43</f>
        <v>45973</v>
      </c>
      <c r="AP34" s="3">
        <f>[2]หน้าผ้า!DP43</f>
        <v>45969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45966</v>
      </c>
      <c r="B35" s="14" t="str">
        <f>[2]หน้าผ้า!B44</f>
        <v>MK68-001330</v>
      </c>
      <c r="C35" s="9" t="str">
        <f>[2]หน้าผ้า!E44</f>
        <v>บจก.เคอรี่ฟลาวมิลล์</v>
      </c>
      <c r="D35" s="13" t="str">
        <f>[2]หน้าผ้า!F44</f>
        <v>ถุงทองแซนวิช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45974</v>
      </c>
      <c r="U35" s="11">
        <f>[2]หน้าผ้า!AA44</f>
        <v>10000</v>
      </c>
      <c r="V35" s="10">
        <f>[2]หน้าผ้า!AJ44</f>
        <v>0</v>
      </c>
      <c r="W35" s="10">
        <f>[2]หน้าผ้า!AL44</f>
        <v>10000</v>
      </c>
      <c r="X35" s="10">
        <f>[2]หน้าผ้า!AM44</f>
        <v>0</v>
      </c>
      <c r="Y35" s="10">
        <f>[2]หน้าผ้า!AN44</f>
        <v>10500</v>
      </c>
      <c r="Z35" s="9" t="str">
        <f>[2]หน้าผ้า!AO44</f>
        <v>WSWT1921720</v>
      </c>
      <c r="AA35" s="8">
        <f>[2]หน้าผ้า!AQ44</f>
        <v>9359.9000000000015</v>
      </c>
      <c r="AB35" s="8">
        <f>[2]หน้าผ้า!AR44</f>
        <v>9359.9000000000015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PDR250363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45974</v>
      </c>
      <c r="AK35" s="3">
        <f>[2]หน้าผ้า!DQ44</f>
        <v>0</v>
      </c>
      <c r="AL35" s="3">
        <f>[2]หน้าผ้า!DR44</f>
        <v>45965</v>
      </c>
      <c r="AM35" s="3">
        <f>[2]หน้าผ้า!DS44</f>
        <v>45972</v>
      </c>
      <c r="AN35" s="3">
        <f>[2]หน้าผ้า!DT44</f>
        <v>45973</v>
      </c>
      <c r="AO35" s="3">
        <f>[2]หน้าผ้า!DU44</f>
        <v>45973</v>
      </c>
      <c r="AP35" s="3">
        <f>[2]หน้าผ้า!DP44</f>
        <v>45969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45966</v>
      </c>
      <c r="B36" s="14" t="str">
        <f>[2]หน้าผ้า!B45</f>
        <v>MK68-001330</v>
      </c>
      <c r="C36" s="9" t="str">
        <f>[2]หน้าผ้า!E45</f>
        <v>บจก.เคอรี่ฟลาวมิลล์</v>
      </c>
      <c r="D36" s="13" t="str">
        <f>[2]หน้าผ้า!F45</f>
        <v xml:space="preserve">ปลาโลมาแดง 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45974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4679.9500000000007</v>
      </c>
      <c r="AB36" s="8">
        <f>[2]หน้าผ้า!AR45</f>
        <v>4679.9500000000007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PDR250363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45974</v>
      </c>
      <c r="AK36" s="3">
        <f>[2]หน้าผ้า!DQ45</f>
        <v>0</v>
      </c>
      <c r="AL36" s="3">
        <f>[2]หน้าผ้า!DR45</f>
        <v>45965</v>
      </c>
      <c r="AM36" s="3">
        <f>[2]หน้าผ้า!DS45</f>
        <v>45972</v>
      </c>
      <c r="AN36" s="3">
        <f>[2]หน้าผ้า!DT45</f>
        <v>45973</v>
      </c>
      <c r="AO36" s="3">
        <f>[2]หน้าผ้า!DU45</f>
        <v>45973</v>
      </c>
      <c r="AP36" s="3">
        <f>[2]หน้าผ้า!DP45</f>
        <v>45969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45966</v>
      </c>
      <c r="B37" s="14" t="str">
        <f>[2]หน้าผ้า!B46</f>
        <v>MK68-001329</v>
      </c>
      <c r="C37" s="9" t="str">
        <f>[2]หน้าผ้า!E46</f>
        <v>บจก.เคอรี่ฟลาวมิลล์</v>
      </c>
      <c r="D37" s="13" t="str">
        <f>[2]หน้าผ้า!F46</f>
        <v>เคเอ็ม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45976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4679.9500000000007</v>
      </c>
      <c r="AB37" s="8">
        <f>[2]หน้าผ้า!AR46</f>
        <v>4679.9500000000007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PDR250364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45976</v>
      </c>
      <c r="AK37" s="3">
        <f>[2]หน้าผ้า!DQ46</f>
        <v>0</v>
      </c>
      <c r="AL37" s="3">
        <f>[2]หน้าผ้า!DR46</f>
        <v>45967</v>
      </c>
      <c r="AM37" s="3">
        <f>[2]หน้าผ้า!DS46</f>
        <v>45974</v>
      </c>
      <c r="AN37" s="3">
        <f>[2]หน้าผ้า!DT46</f>
        <v>45975</v>
      </c>
      <c r="AO37" s="3">
        <f>[2]หน้าผ้า!DU46</f>
        <v>45975</v>
      </c>
      <c r="AP37" s="3">
        <f>[2]หน้าผ้า!DP46</f>
        <v>45971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45966</v>
      </c>
      <c r="B38" s="14" t="str">
        <f>[2]หน้าผ้า!B47</f>
        <v>MK68-001329</v>
      </c>
      <c r="C38" s="9" t="str">
        <f>[2]หน้าผ้า!E47</f>
        <v>บจก.เคอรี่ฟลาวมิลล์</v>
      </c>
      <c r="D38" s="13" t="str">
        <f>[2]หน้าผ้า!F47</f>
        <v>HARD FLOUR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45976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4679.9500000000007</v>
      </c>
      <c r="AB38" s="8">
        <f>[2]หน้าผ้า!AR47</f>
        <v>3190</v>
      </c>
      <c r="AC38" s="8">
        <f>[2]หน้าผ้า!AS47</f>
        <v>1489.9500000000007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PDR250364</v>
      </c>
      <c r="AG38" s="1" t="str">
        <f>[3]หน้าผ้า!DC50</f>
        <v>ผ้าขาว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45976</v>
      </c>
      <c r="AK38" s="3">
        <f>[2]หน้าผ้า!DQ47</f>
        <v>0</v>
      </c>
      <c r="AL38" s="3">
        <f>[2]หน้าผ้า!DR47</f>
        <v>45967</v>
      </c>
      <c r="AM38" s="3">
        <f>[2]หน้าผ้า!DS47</f>
        <v>45974</v>
      </c>
      <c r="AN38" s="3">
        <f>[2]หน้าผ้า!DT47</f>
        <v>45975</v>
      </c>
      <c r="AO38" s="3">
        <f>[2]หน้าผ้า!DU47</f>
        <v>45975</v>
      </c>
      <c r="AP38" s="3">
        <f>[2]หน้าผ้า!DP47</f>
        <v>45971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112.22965600000005</v>
      </c>
    </row>
    <row r="39" spans="1:56" ht="27.75" customHeight="1" x14ac:dyDescent="0.45">
      <c r="A39" s="3">
        <f>[2]หน้าผ้า!C48</f>
        <v>45966</v>
      </c>
      <c r="B39" s="14" t="str">
        <f>[2]หน้าผ้า!B48</f>
        <v>MK68-001329</v>
      </c>
      <c r="C39" s="9" t="str">
        <f>[2]หน้าผ้า!E48</f>
        <v>บจก.เคอรี่ฟลาวมิลล์</v>
      </c>
      <c r="D39" s="13" t="str">
        <f>[2]หน้าผ้า!F48</f>
        <v>หีบเพลงฟ้า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45976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0</v>
      </c>
      <c r="AC39" s="8">
        <f>[2]หน้าผ้า!AS48</f>
        <v>4679.9500000000007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PDR250364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45976</v>
      </c>
      <c r="AK39" s="3">
        <f>[2]หน้าผ้า!DQ48</f>
        <v>0</v>
      </c>
      <c r="AL39" s="3">
        <f>[2]หน้าผ้า!DR48</f>
        <v>45967</v>
      </c>
      <c r="AM39" s="3">
        <f>[2]หน้าผ้า!DS48</f>
        <v>45974</v>
      </c>
      <c r="AN39" s="3">
        <f>[2]หน้าผ้า!DT48</f>
        <v>45975</v>
      </c>
      <c r="AO39" s="3">
        <f>[2]หน้าผ้า!DU48</f>
        <v>45975</v>
      </c>
      <c r="AP39" s="3">
        <f>[2]หน้าผ้า!DP48</f>
        <v>45971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352.51463377777782</v>
      </c>
    </row>
    <row r="40" spans="1:56" ht="27.75" customHeight="1" x14ac:dyDescent="0.45">
      <c r="A40" s="3">
        <f>[2]หน้าผ้า!C49</f>
        <v>45966</v>
      </c>
      <c r="B40" s="14" t="str">
        <f>[2]หน้าผ้า!B49</f>
        <v>MK68-001329</v>
      </c>
      <c r="C40" s="9" t="str">
        <f>[2]หน้าผ้า!E49</f>
        <v>บจก.เคอรี่ฟลาวมิลล์</v>
      </c>
      <c r="D40" s="13" t="str">
        <f>[2]หน้าผ้า!F49</f>
        <v>แต้มแดง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45976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0</v>
      </c>
      <c r="AC40" s="8">
        <f>[2]หน้าผ้า!AS49</f>
        <v>4679.9500000000007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PDR250364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45976</v>
      </c>
      <c r="AK40" s="3">
        <f>[2]หน้าผ้า!DQ49</f>
        <v>0</v>
      </c>
      <c r="AL40" s="3">
        <f>[2]หน้าผ้า!DR49</f>
        <v>45967</v>
      </c>
      <c r="AM40" s="3">
        <f>[2]หน้าผ้า!DS49</f>
        <v>45974</v>
      </c>
      <c r="AN40" s="3">
        <f>[2]หน้าผ้า!DT49</f>
        <v>45975</v>
      </c>
      <c r="AO40" s="3">
        <f>[2]หน้าผ้า!DU49</f>
        <v>45975</v>
      </c>
      <c r="AP40" s="3">
        <f>[2]หน้าผ้า!DP49</f>
        <v>45971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352.51463377777782</v>
      </c>
    </row>
    <row r="41" spans="1:56" ht="27.75" customHeight="1" x14ac:dyDescent="0.45">
      <c r="A41" s="3">
        <f>[2]หน้าผ้า!C50</f>
        <v>45966</v>
      </c>
      <c r="B41" s="14" t="str">
        <f>[2]หน้าผ้า!B50</f>
        <v>MK68-001331</v>
      </c>
      <c r="C41" s="9" t="str">
        <f>[2]หน้าผ้า!E50</f>
        <v>บจก.เคอรี่ฟลาวมิลล์</v>
      </c>
      <c r="D41" s="13" t="str">
        <f>[2]หน้าผ้า!F50</f>
        <v>ไม่พิมพ์</v>
      </c>
      <c r="E41" s="9">
        <f>[2]หน้าผ้า!G50</f>
        <v>19</v>
      </c>
      <c r="F41" s="9">
        <f>[2]หน้าผ้า!H50</f>
        <v>36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75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45976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5238.75</v>
      </c>
      <c r="AB41" s="8">
        <f>[2]หน้าผ้า!AR50</f>
        <v>0</v>
      </c>
      <c r="AC41" s="8">
        <f>[2]หน้าผ้า!AS50</f>
        <v>5238.75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PDR250364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45976</v>
      </c>
      <c r="AK41" s="3">
        <f>[2]หน้าผ้า!DQ50</f>
        <v>0</v>
      </c>
      <c r="AL41" s="3">
        <f>[2]หน้าผ้า!DR50</f>
        <v>45967</v>
      </c>
      <c r="AM41" s="3">
        <f>[2]หน้าผ้า!DS50</f>
        <v>45974</v>
      </c>
      <c r="AN41" s="3">
        <f>[2]หน้าผ้า!DT50</f>
        <v>45975</v>
      </c>
      <c r="AO41" s="3">
        <f>[2]หน้าผ้า!DU50</f>
        <v>45975</v>
      </c>
      <c r="AP41" s="3">
        <f>[2]หน้าผ้า!DP50</f>
        <v>45971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ตัด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394.60593333333333</v>
      </c>
    </row>
    <row r="42" spans="1:56" ht="27.75" customHeight="1" x14ac:dyDescent="0.45">
      <c r="A42" s="3">
        <f>[2]หน้าผ้า!C51</f>
        <v>45966</v>
      </c>
      <c r="B42" s="14" t="str">
        <f>[2]หน้าผ้า!B51</f>
        <v>MK68-001330</v>
      </c>
      <c r="C42" s="9" t="str">
        <f>[2]หน้าผ้า!E51</f>
        <v>บจก.เคอรี่ฟลาวมิลล์</v>
      </c>
      <c r="D42" s="13" t="str">
        <f>[2]หน้าผ้า!F51</f>
        <v>ปลาโลมาแดง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45976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0</v>
      </c>
      <c r="AC42" s="8">
        <f>[2]หน้าผ้า!AS51</f>
        <v>4679.9500000000007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PDR250365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45976</v>
      </c>
      <c r="AK42" s="3">
        <f>[2]หน้าผ้า!DQ51</f>
        <v>0</v>
      </c>
      <c r="AL42" s="3">
        <f>[2]หน้าผ้า!DR51</f>
        <v>45967</v>
      </c>
      <c r="AM42" s="3">
        <f>[2]หน้าผ้า!DS51</f>
        <v>45974</v>
      </c>
      <c r="AN42" s="3">
        <f>[2]หน้าผ้า!DT51</f>
        <v>45975</v>
      </c>
      <c r="AO42" s="3">
        <f>[2]หน้าผ้า!DU51</f>
        <v>45975</v>
      </c>
      <c r="AP42" s="3">
        <f>[2]หน้าผ้า!DP51</f>
        <v>45971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352.51463377777782</v>
      </c>
    </row>
    <row r="43" spans="1:56" ht="27.75" customHeight="1" x14ac:dyDescent="0.45">
      <c r="A43" s="3">
        <f>[2]หน้าผ้า!C52</f>
        <v>45966</v>
      </c>
      <c r="B43" s="14" t="str">
        <f>[2]หน้าผ้า!B52</f>
        <v>MK68-001330</v>
      </c>
      <c r="C43" s="9" t="str">
        <f>[2]หน้าผ้า!E52</f>
        <v>บจก.เคอรี่ฟลาวมิลล์</v>
      </c>
      <c r="D43" s="13" t="str">
        <f>[2]หน้าผ้า!F52</f>
        <v>ดอกไม้เหลือง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45976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0</v>
      </c>
      <c r="AC43" s="8">
        <f>[2]หน้าผ้า!AS52</f>
        <v>4679.9500000000007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PDR250365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45976</v>
      </c>
      <c r="AK43" s="3">
        <f>[2]หน้าผ้า!DQ52</f>
        <v>0</v>
      </c>
      <c r="AL43" s="3">
        <f>[2]หน้าผ้า!DR52</f>
        <v>45967</v>
      </c>
      <c r="AM43" s="3">
        <f>[2]หน้าผ้า!DS52</f>
        <v>45974</v>
      </c>
      <c r="AN43" s="3">
        <f>[2]หน้าผ้า!DT52</f>
        <v>45975</v>
      </c>
      <c r="AO43" s="3">
        <f>[2]หน้าผ้า!DU52</f>
        <v>45975</v>
      </c>
      <c r="AP43" s="3">
        <f>[2]หน้าผ้า!DP52</f>
        <v>45971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352.51463377777782</v>
      </c>
    </row>
    <row r="44" spans="1:56" ht="27.75" customHeight="1" x14ac:dyDescent="0.45">
      <c r="A44" s="3">
        <f>[2]หน้าผ้า!C53</f>
        <v>45966</v>
      </c>
      <c r="B44" s="14" t="str">
        <f>[2]หน้าผ้า!B53</f>
        <v>MK68-001330</v>
      </c>
      <c r="C44" s="9" t="str">
        <f>[2]หน้าผ้า!E53</f>
        <v>บจก.เคอรี่ฟลาวมิลล์</v>
      </c>
      <c r="D44" s="13" t="str">
        <f>[2]หน้าผ้า!F53</f>
        <v>BS(แต้มฟ้า)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45976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0</v>
      </c>
      <c r="AC44" s="8">
        <f>[2]หน้าผ้า!AS53</f>
        <v>4679.9500000000007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PDR250365</v>
      </c>
      <c r="AG44" s="1" t="str">
        <f>[3]หน้าผ้า!DC56</f>
        <v>รอแบบ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45976</v>
      </c>
      <c r="AK44" s="3">
        <f>[2]หน้าผ้า!DQ53</f>
        <v>0</v>
      </c>
      <c r="AL44" s="3">
        <f>[2]หน้าผ้า!DR53</f>
        <v>45967</v>
      </c>
      <c r="AM44" s="3">
        <f>[2]หน้าผ้า!DS53</f>
        <v>45974</v>
      </c>
      <c r="AN44" s="3">
        <f>[2]หน้าผ้า!DT53</f>
        <v>45975</v>
      </c>
      <c r="AO44" s="3">
        <f>[2]หน้าผ้า!DU53</f>
        <v>45975</v>
      </c>
      <c r="AP44" s="3">
        <f>[2]หน้าผ้า!DP53</f>
        <v>45971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352.51463377777782</v>
      </c>
    </row>
    <row r="45" spans="1:56" ht="27.75" customHeight="1" x14ac:dyDescent="0.45">
      <c r="A45" s="3">
        <f>[2]หน้าผ้า!C54</f>
        <v>45966</v>
      </c>
      <c r="B45" s="14" t="str">
        <f>[2]หน้าผ้า!B54</f>
        <v>MK68-001330</v>
      </c>
      <c r="C45" s="9" t="str">
        <f>[2]หน้าผ้า!E54</f>
        <v>บจก.เคอรี่ฟลาวมิลล์</v>
      </c>
      <c r="D45" s="13" t="str">
        <f>[2]หน้าผ้า!F54</f>
        <v>หีบเพลงเหลือง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45976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0</v>
      </c>
      <c r="AC45" s="8">
        <f>[2]หน้าผ้า!AS54</f>
        <v>4679.9500000000007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PDR250365</v>
      </c>
      <c r="AG45" s="1" t="str">
        <f>[3]หน้าผ้า!DC57</f>
        <v>พร้อมส่ง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45976</v>
      </c>
      <c r="AK45" s="3">
        <f>[2]หน้าผ้า!DQ54</f>
        <v>0</v>
      </c>
      <c r="AL45" s="3">
        <f>[2]หน้าผ้า!DR54</f>
        <v>45967</v>
      </c>
      <c r="AM45" s="3">
        <f>[2]หน้าผ้า!DS54</f>
        <v>45974</v>
      </c>
      <c r="AN45" s="3">
        <f>[2]หน้าผ้า!DT54</f>
        <v>45975</v>
      </c>
      <c r="AO45" s="3">
        <f>[2]หน้าผ้า!DU54</f>
        <v>45975</v>
      </c>
      <c r="AP45" s="3">
        <f>[2]หน้าผ้า!DP54</f>
        <v>45971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352.51463377777782</v>
      </c>
    </row>
    <row r="46" spans="1:56" ht="27.75" customHeight="1" x14ac:dyDescent="0.45">
      <c r="A46" s="3">
        <f>[2]หน้าผ้า!C55</f>
        <v>45966</v>
      </c>
      <c r="B46" s="14" t="str">
        <f>[2]หน้าผ้า!B55</f>
        <v>MK68-001330</v>
      </c>
      <c r="C46" s="9" t="str">
        <f>[2]หน้าผ้า!E55</f>
        <v>บจก.เคอรี่ฟลาวมิลล์</v>
      </c>
      <c r="D46" s="13" t="str">
        <f>[2]หน้าผ้า!F55</f>
        <v>WHOLE WHEAT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45976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0</v>
      </c>
      <c r="AC46" s="8">
        <f>[2]หน้าผ้า!AS55</f>
        <v>4679.9500000000007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PDR250365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45976</v>
      </c>
      <c r="AK46" s="3">
        <f>[2]หน้าผ้า!DQ55</f>
        <v>0</v>
      </c>
      <c r="AL46" s="3">
        <f>[2]หน้าผ้า!DR55</f>
        <v>45967</v>
      </c>
      <c r="AM46" s="3">
        <f>[2]หน้าผ้า!DS55</f>
        <v>45974</v>
      </c>
      <c r="AN46" s="3">
        <f>[2]หน้าผ้า!DT55</f>
        <v>45975</v>
      </c>
      <c r="AO46" s="3">
        <f>[2]หน้าผ้า!DU55</f>
        <v>45975</v>
      </c>
      <c r="AP46" s="3">
        <f>[2]หน้าผ้า!DP55</f>
        <v>45971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352.51463377777782</v>
      </c>
    </row>
    <row r="47" spans="1:56" ht="27.75" customHeight="1" x14ac:dyDescent="0.45">
      <c r="A47" s="3" t="str">
        <f>[2]หน้าผ้า!C56</f>
        <v>ประมาณการ</v>
      </c>
      <c r="B47" s="14" t="str">
        <f>[2]หน้าผ้า!B56</f>
        <v>ประมาณการ</v>
      </c>
      <c r="C47" s="9" t="str">
        <f>[2]หน้าผ้า!E56</f>
        <v>บจก.เคอรี่ฟลาวมิลล์</v>
      </c>
      <c r="D47" s="13" t="str">
        <f>[2]หน้าผ้า!F56</f>
        <v>รอแบบ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45991</v>
      </c>
      <c r="U47" s="11">
        <f>[2]หน้าผ้า!AA56</f>
        <v>125000</v>
      </c>
      <c r="V47" s="10">
        <f>[2]หน้าผ้า!AJ56</f>
        <v>0</v>
      </c>
      <c r="W47" s="10">
        <f>[2]หน้าผ้า!AL56</f>
        <v>125000</v>
      </c>
      <c r="X47" s="10">
        <f>[2]หน้าผ้า!AM56</f>
        <v>0</v>
      </c>
      <c r="Y47" s="10">
        <f>[2]หน้าผ้า!AN56</f>
        <v>131250</v>
      </c>
      <c r="Z47" s="9" t="str">
        <f>[2]หน้าผ้า!AO56</f>
        <v>WSWT1921720</v>
      </c>
      <c r="AA47" s="8">
        <f>[2]หน้าผ้า!AQ56</f>
        <v>116998.75000000001</v>
      </c>
      <c r="AB47" s="8">
        <f>[2]หน้าผ้า!AR56</f>
        <v>0</v>
      </c>
      <c r="AC47" s="8">
        <f>[2]หน้าผ้า!AS56</f>
        <v>116998.75000000001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45991</v>
      </c>
      <c r="AK47" s="3">
        <f>[2]หน้าผ้า!DQ56</f>
        <v>0</v>
      </c>
      <c r="AL47" s="3">
        <f>[2]หน้าผ้า!DR56</f>
        <v>45982</v>
      </c>
      <c r="AM47" s="3">
        <f>[2]หน้าผ้า!DS56</f>
        <v>45989</v>
      </c>
      <c r="AN47" s="3">
        <f>[2]หน้าผ้า!DT56</f>
        <v>45990</v>
      </c>
      <c r="AO47" s="3">
        <f>[2]หน้าผ้า!DU56</f>
        <v>45990</v>
      </c>
      <c r="AP47" s="3">
        <f>[2]หน้าผ้า!DP56</f>
        <v>45986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8812.8658444444463</v>
      </c>
    </row>
    <row r="48" spans="1:56" ht="27.75" customHeight="1" x14ac:dyDescent="0.45">
      <c r="A48" s="3">
        <f>[2]หน้าผ้า!C57</f>
        <v>0</v>
      </c>
      <c r="B48" s="14">
        <f>[2]หน้าผ้า!B57</f>
        <v>0</v>
      </c>
      <c r="C48" s="9">
        <f>[2]หน้าผ้า!E57</f>
        <v>0</v>
      </c>
      <c r="D48" s="13">
        <f>[2]หน้าผ้า!F57</f>
        <v>0</v>
      </c>
      <c r="E48" s="9">
        <f>[2]หน้าผ้า!G57</f>
        <v>19</v>
      </c>
      <c r="F48" s="9">
        <f>[2]หน้าผ้า!H57</f>
        <v>30</v>
      </c>
      <c r="G48" s="9">
        <f>[2]หน้าผ้า!I57</f>
        <v>0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>
        <f>[2]หน้าผ้า!R57</f>
        <v>0</v>
      </c>
      <c r="M48" s="10">
        <f>[2]หน้าผ้า!T57</f>
        <v>0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>
        <f>[2]หน้าผ้า!Z57</f>
        <v>0</v>
      </c>
      <c r="T48" s="12">
        <f>[2]หน้าผ้า!X57</f>
        <v>0</v>
      </c>
      <c r="U48" s="11">
        <f>[2]หน้าผ้า!AA57</f>
        <v>0</v>
      </c>
      <c r="V48" s="10">
        <f>[2]หน้าผ้า!AJ57</f>
        <v>0</v>
      </c>
      <c r="W48" s="10">
        <f>[2]หน้าผ้า!AL57</f>
        <v>0</v>
      </c>
      <c r="X48" s="10">
        <f>[2]หน้าผ้า!AM57</f>
        <v>0</v>
      </c>
      <c r="Y48" s="10">
        <f>[2]หน้าผ้า!AN57</f>
        <v>0</v>
      </c>
      <c r="Z48" s="9" t="str">
        <f>[2]หน้าผ้า!AO57</f>
        <v>WSWT1921720</v>
      </c>
      <c r="AA48" s="8">
        <f>[2]หน้าผ้า!AQ57</f>
        <v>201796.65</v>
      </c>
      <c r="AB48" s="8">
        <f>[2]หน้าผ้า!AR57</f>
        <v>45309.55</v>
      </c>
      <c r="AC48" s="8">
        <f>[2]หน้าผ้า!AS57</f>
        <v>156487.10000000003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ระบุในSD</v>
      </c>
      <c r="AG48" s="1" t="str">
        <f>[3]หน้าผ้า!DC60</f>
        <v>พร้อมส่ง</v>
      </c>
      <c r="AH48" s="1">
        <f>[2]หน้าผ้า!DL57</f>
        <v>0</v>
      </c>
      <c r="AI48" s="1" t="str">
        <f>[2]หน้าผ้า!DM57</f>
        <v>Lead time</v>
      </c>
      <c r="AJ48" s="3">
        <f>[2]หน้าผ้า!DN57</f>
        <v>0</v>
      </c>
      <c r="AK48" s="3">
        <f>[2]หน้าผ้า!DQ57</f>
        <v>0</v>
      </c>
      <c r="AL48" s="3">
        <f>[2]หน้าผ้า!DR57</f>
        <v>0</v>
      </c>
      <c r="AM48" s="3">
        <f>[2]หน้าผ้า!DS57</f>
        <v>0</v>
      </c>
      <c r="AN48" s="3">
        <f>[2]หน้าผ้า!DT57</f>
        <v>0</v>
      </c>
      <c r="AO48" s="3">
        <f>[2]หน้าผ้า!DU57</f>
        <v>0</v>
      </c>
      <c r="AP48" s="3">
        <f>[2]หน้าผ้า!DP57</f>
        <v>0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>
        <f>[2]หน้าผ้า!EC57</f>
        <v>0</v>
      </c>
      <c r="AX48" s="2">
        <f>[2]หน้าผ้า!ED57</f>
        <v>0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WRWT190720/WRWT25800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45967</v>
      </c>
      <c r="B49" s="14" t="str">
        <f>[2]หน้าผ้า!B58</f>
        <v>MK68-001338</v>
      </c>
      <c r="C49" s="9" t="str">
        <f>[2]หน้าผ้า!E58</f>
        <v>บจก.เอเชี่ยนเคมิคัล</v>
      </c>
      <c r="D49" s="13" t="str">
        <f>[2]หน้าผ้า!F58</f>
        <v>A.C.C.ภาษาอังกฤษ 8-118</v>
      </c>
      <c r="E49" s="9">
        <f>[2]หน้าผ้า!G58</f>
        <v>19</v>
      </c>
      <c r="F49" s="9">
        <f>[2]หน้าผ้า!H58</f>
        <v>26</v>
      </c>
      <c r="G49" s="9" t="str">
        <f>[2]หน้าผ้า!I58</f>
        <v>ขาว</v>
      </c>
      <c r="H49" s="9" t="str">
        <f>[2]หน้าผ้า!J58</f>
        <v>ด้าน</v>
      </c>
      <c r="I49" s="9">
        <f>[2]หน้าผ้า!L58</f>
        <v>70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ไม่</v>
      </c>
      <c r="M49" s="10">
        <f>[2]หน้าผ้า!T58</f>
        <v>20</v>
      </c>
      <c r="N49" s="9">
        <f>[2]หน้าผ้า!U58</f>
        <v>28</v>
      </c>
      <c r="O49" s="9">
        <f>[2]หน้าผ้า!V58</f>
        <v>50</v>
      </c>
      <c r="P49" s="10">
        <f>[2]หน้าผ้า!AB58</f>
        <v>172.69642879999998</v>
      </c>
      <c r="Q49" s="10">
        <f>[2]หน้าผ้า!AC58</f>
        <v>0</v>
      </c>
      <c r="R49" s="10">
        <f>[2]หน้าผ้า!AD58</f>
        <v>172.69642879999998</v>
      </c>
      <c r="S49" s="9" t="str">
        <f>[2]หน้าผ้า!Z58</f>
        <v>มัด100</v>
      </c>
      <c r="T49" s="12">
        <f>[2]หน้าผ้า!X58</f>
        <v>45978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10500</v>
      </c>
      <c r="Z49" s="9" t="str">
        <f>[2]หน้าผ้า!AO58</f>
        <v>WSWT1925800SM</v>
      </c>
      <c r="AA49" s="8">
        <f>[2]หน้าผ้า!AQ58</f>
        <v>7683.5000000000009</v>
      </c>
      <c r="AB49" s="8">
        <f>[2]หน้าผ้า!AR58</f>
        <v>7683.5000000000009</v>
      </c>
      <c r="AC49" s="8">
        <f>[2]หน้าผ้า!AS58</f>
        <v>0</v>
      </c>
      <c r="AD49" s="8">
        <f>[2]หน้าผ้า!AT58</f>
        <v>2971</v>
      </c>
      <c r="AE49" s="8">
        <f>[2]หน้าผ้า!AU58</f>
        <v>4712.5000000000009</v>
      </c>
      <c r="AF49" s="8">
        <f>[2]หน้าผ้า!AI58</f>
        <v>0</v>
      </c>
      <c r="AG49" s="1" t="str">
        <f>[3]หน้าผ้า!DC61</f>
        <v>พร้อมส่ง</v>
      </c>
      <c r="AH49" s="1" t="str">
        <f>[2]หน้าผ้า!DL58</f>
        <v>P8</v>
      </c>
      <c r="AI49" s="1">
        <f>[2]หน้าผ้า!DM58</f>
        <v>4</v>
      </c>
      <c r="AJ49" s="3">
        <f>[2]หน้าผ้า!DN58</f>
        <v>45978</v>
      </c>
      <c r="AK49" s="3">
        <f>[2]หน้าผ้า!DQ58</f>
        <v>45974</v>
      </c>
      <c r="AL49" s="3">
        <f>[2]หน้าผ้า!DR58</f>
        <v>45968</v>
      </c>
      <c r="AM49" s="3">
        <f>[2]หน้าผ้า!DS58</f>
        <v>45975</v>
      </c>
      <c r="AN49" s="3">
        <f>[2]หน้าผ้า!DT58</f>
        <v>45976</v>
      </c>
      <c r="AO49" s="3">
        <f>[2]หน้าผ้า!DU58</f>
        <v>45976</v>
      </c>
      <c r="AP49" s="3">
        <f>[2]หน้าผ้า!DP58</f>
        <v>45973</v>
      </c>
      <c r="AQ49" s="3">
        <f>[2]หน้าผ้า!DW58</f>
        <v>45977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งานเคลือบ+พิมพ์</v>
      </c>
      <c r="AX49" s="2" t="str">
        <f>[2]หน้าผ้า!ED58</f>
        <v xml:space="preserve"> /</v>
      </c>
      <c r="AY49" s="2" t="str">
        <f>[2]หน้าผ้า!AG58</f>
        <v>เย็น17/11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WRWT25800/WRWT25800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45967</v>
      </c>
      <c r="B50" s="14" t="str">
        <f>[2]หน้าผ้า!B59</f>
        <v>MK68-001338</v>
      </c>
      <c r="C50" s="9" t="str">
        <f>[2]หน้าผ้า!E59</f>
        <v>บจก.เอเชี่ยนเคมิคัล</v>
      </c>
      <c r="D50" s="13" t="str">
        <f>[2]หน้าผ้า!F59</f>
        <v xml:space="preserve">A.C.C.ภาษาอังกฤษ </v>
      </c>
      <c r="E50" s="9">
        <f>[2]หน้าผ้า!G59</f>
        <v>19</v>
      </c>
      <c r="F50" s="9">
        <f>[2]หน้าผ้า!H59</f>
        <v>26</v>
      </c>
      <c r="G50" s="9" t="str">
        <f>[2]หน้าผ้า!I59</f>
        <v>ขาว</v>
      </c>
      <c r="H50" s="9" t="str">
        <f>[2]หน้าผ้า!J59</f>
        <v>ด้าน</v>
      </c>
      <c r="I50" s="9">
        <f>[2]หน้าผ้า!L59</f>
        <v>70</v>
      </c>
      <c r="J50" s="9" t="str">
        <f>[2]หน้าผ้า!M59</f>
        <v>±</v>
      </c>
      <c r="K50" s="9">
        <f>[2]หน้าผ้า!N59</f>
        <v>5</v>
      </c>
      <c r="L50" s="9" t="str">
        <f>[2]หน้าผ้า!R59</f>
        <v>ไม่</v>
      </c>
      <c r="M50" s="10">
        <f>[2]หน้าผ้า!T59</f>
        <v>20</v>
      </c>
      <c r="N50" s="9">
        <f>[2]หน้าผ้า!U59</f>
        <v>28</v>
      </c>
      <c r="O50" s="9">
        <f>[2]หน้าผ้า!V59</f>
        <v>50</v>
      </c>
      <c r="P50" s="10">
        <f>[2]หน้าผ้า!AB59</f>
        <v>172.69642879999998</v>
      </c>
      <c r="Q50" s="10">
        <f>[2]หน้าผ้า!AC59</f>
        <v>0</v>
      </c>
      <c r="R50" s="10">
        <f>[2]หน้าผ้า!AD59</f>
        <v>172.69642879999998</v>
      </c>
      <c r="S50" s="9" t="str">
        <f>[2]หน้าผ้า!Z59</f>
        <v>มัด100</v>
      </c>
      <c r="T50" s="12">
        <f>[2]หน้าผ้า!X59</f>
        <v>45978</v>
      </c>
      <c r="U50" s="11">
        <f>[2]หน้าผ้า!AA59</f>
        <v>10000</v>
      </c>
      <c r="V50" s="10">
        <f>[2]หน้าผ้า!AJ59</f>
        <v>0</v>
      </c>
      <c r="W50" s="10">
        <f>[2]หน้าผ้า!AL59</f>
        <v>10000</v>
      </c>
      <c r="X50" s="10">
        <f>[2]หน้าผ้า!AM59</f>
        <v>0</v>
      </c>
      <c r="Y50" s="10">
        <f>[2]หน้าผ้า!AN59</f>
        <v>10500</v>
      </c>
      <c r="Z50" s="9" t="str">
        <f>[2]หน้าผ้า!AO59</f>
        <v>WSWT1925800SM</v>
      </c>
      <c r="AA50" s="8">
        <f>[2]หน้าผ้า!AQ59</f>
        <v>7683.5000000000009</v>
      </c>
      <c r="AB50" s="8">
        <f>[2]หน้าผ้า!AR59</f>
        <v>7349</v>
      </c>
      <c r="AC50" s="8">
        <f>[2]หน้าผ้า!AS59</f>
        <v>334.50000000000091</v>
      </c>
      <c r="AD50" s="8">
        <f>[2]หน้าผ้า!AT59</f>
        <v>0</v>
      </c>
      <c r="AE50" s="8">
        <f>[2]หน้าผ้า!AU59</f>
        <v>7683.5000000000009</v>
      </c>
      <c r="AF50" s="8" t="str">
        <f>[2]หน้าผ้า!AI59</f>
        <v>8-111-131</v>
      </c>
      <c r="AG50" s="1" t="str">
        <f>[3]หน้าผ้า!DC62</f>
        <v>พร้อมส่ง</v>
      </c>
      <c r="AH50" s="1" t="str">
        <f>[2]หน้าผ้า!DL59</f>
        <v>P8</v>
      </c>
      <c r="AI50" s="1">
        <f>[2]หน้าผ้า!DM59</f>
        <v>4</v>
      </c>
      <c r="AJ50" s="3">
        <f>[2]หน้าผ้า!DN59</f>
        <v>45978</v>
      </c>
      <c r="AK50" s="3">
        <f>[2]หน้าผ้า!DQ59</f>
        <v>45974</v>
      </c>
      <c r="AL50" s="3">
        <f>[2]หน้าผ้า!DR59</f>
        <v>45968</v>
      </c>
      <c r="AM50" s="3">
        <f>[2]หน้าผ้า!DS59</f>
        <v>45975</v>
      </c>
      <c r="AN50" s="3">
        <f>[2]หน้าผ้า!DT59</f>
        <v>45976</v>
      </c>
      <c r="AO50" s="3">
        <f>[2]หน้าผ้า!DU59</f>
        <v>45976</v>
      </c>
      <c r="AP50" s="3">
        <f>[2]หน้าผ้า!DP59</f>
        <v>45973</v>
      </c>
      <c r="AQ50" s="3">
        <f>[2]หน้าผ้า!DW59</f>
        <v>45977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งานเคลือบ+พิมพ์</v>
      </c>
      <c r="AX50" s="2" t="str">
        <f>[2]หน้าผ้า!ED59</f>
        <v xml:space="preserve"> /</v>
      </c>
      <c r="AY50" s="2" t="str">
        <f>[2]หน้าผ้า!AG59</f>
        <v>เย็น17/11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WRWT25800/WRWT25800</v>
      </c>
      <c r="BD50" s="56">
        <f>[2]หน้าผ้า!CA59</f>
        <v>22.597333333333406</v>
      </c>
    </row>
    <row r="51" spans="1:56" ht="27.75" customHeight="1" x14ac:dyDescent="0.45">
      <c r="A51" s="3">
        <f>[2]หน้าผ้า!C60</f>
        <v>0</v>
      </c>
      <c r="B51" s="14">
        <f>[2]หน้าผ้า!B60</f>
        <v>0</v>
      </c>
      <c r="C51" s="9">
        <f>[2]หน้าผ้า!E60</f>
        <v>0</v>
      </c>
      <c r="D51" s="13">
        <f>[2]หน้าผ้า!F60</f>
        <v>0</v>
      </c>
      <c r="E51" s="9">
        <f>[2]หน้าผ้า!G60</f>
        <v>19</v>
      </c>
      <c r="F51" s="9">
        <f>[2]หน้าผ้า!H60</f>
        <v>30</v>
      </c>
      <c r="G51" s="9">
        <f>[2]หน้าผ้า!I60</f>
        <v>0</v>
      </c>
      <c r="H51" s="9">
        <f>[2]หน้าผ้า!J60</f>
        <v>0</v>
      </c>
      <c r="I51" s="9">
        <f>[2]หน้าผ้า!L60</f>
        <v>56</v>
      </c>
      <c r="J51" s="9" t="str">
        <f>[2]หน้าผ้า!M60</f>
        <v>±</v>
      </c>
      <c r="K51" s="9">
        <f>[2]หน้าผ้า!N60</f>
        <v>5</v>
      </c>
      <c r="L51" s="9">
        <f>[2]หน้าผ้า!R60</f>
        <v>0</v>
      </c>
      <c r="M51" s="10">
        <f>[2]หน้าผ้า!T60</f>
        <v>0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>
        <f>[2]หน้าผ้า!Z60</f>
        <v>0</v>
      </c>
      <c r="T51" s="12">
        <f>[2]หน้าผ้า!X60</f>
        <v>0</v>
      </c>
      <c r="U51" s="11">
        <f>[2]หน้าผ้า!AA60</f>
        <v>0</v>
      </c>
      <c r="V51" s="10" t="str">
        <f>[2]หน้าผ้า!AJ60</f>
        <v xml:space="preserve"> </v>
      </c>
      <c r="W51" s="10">
        <f>[2]หน้าผ้า!AL60</f>
        <v>0</v>
      </c>
      <c r="X51" s="10">
        <f>[2]หน้าผ้า!AM60</f>
        <v>0</v>
      </c>
      <c r="Y51" s="10">
        <f>[2]หน้าผ้า!AN60</f>
        <v>0</v>
      </c>
      <c r="Z51" s="9" t="str">
        <f>[2]หน้าผ้า!AO60</f>
        <v>WSWT1925800SM</v>
      </c>
      <c r="AA51" s="8">
        <f>[2]หน้าผ้า!AQ60</f>
        <v>15367.000000000002</v>
      </c>
      <c r="AB51" s="8">
        <f>[2]หน้าผ้า!AR60</f>
        <v>15032.5</v>
      </c>
      <c r="AC51" s="8">
        <f>[2]หน้าผ้า!AS60</f>
        <v>334.50000000000091</v>
      </c>
      <c r="AD51" s="8">
        <f>[2]หน้าผ้า!AT60</f>
        <v>2971</v>
      </c>
      <c r="AE51" s="8">
        <f>[2]หน้าผ้า!AU60</f>
        <v>12396.000000000002</v>
      </c>
      <c r="AF51" s="8" t="str">
        <f>[2]หน้าผ้า!AI60</f>
        <v>ระบุในSD</v>
      </c>
      <c r="AG51" s="1" t="str">
        <f>[3]หน้าผ้า!DC63</f>
        <v>พร้อมส่ง</v>
      </c>
      <c r="AH51" s="1">
        <f>[2]หน้าผ้า!DL60</f>
        <v>0</v>
      </c>
      <c r="AI51" s="1" t="str">
        <f>[2]หน้าผ้า!DM60</f>
        <v>Lead time</v>
      </c>
      <c r="AJ51" s="3">
        <f>[2]หน้าผ้า!DN60</f>
        <v>0</v>
      </c>
      <c r="AK51" s="3">
        <f>[2]หน้าผ้า!DQ60</f>
        <v>0</v>
      </c>
      <c r="AL51" s="3">
        <f>[2]หน้าผ้า!DR60</f>
        <v>0</v>
      </c>
      <c r="AM51" s="3">
        <f>[2]หน้าผ้า!DS60</f>
        <v>0</v>
      </c>
      <c r="AN51" s="3">
        <f>[2]หน้าผ้า!DT60</f>
        <v>0</v>
      </c>
      <c r="AO51" s="3">
        <f>[2]หน้าผ้า!DU60</f>
        <v>0</v>
      </c>
      <c r="AP51" s="3">
        <f>[2]หน้าผ้า!DP60</f>
        <v>0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>
        <f>[2]หน้าผ้า!EC60</f>
        <v>0</v>
      </c>
      <c r="AX51" s="2">
        <f>[2]หน้าผ้า!ED60</f>
        <v>0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WRWT190800/WRWT25800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45905</v>
      </c>
      <c r="B52" s="14" t="str">
        <f>[2]หน้าผ้า!B61</f>
        <v>MK68-001080</v>
      </c>
      <c r="C52" s="9" t="str">
        <f>[2]หน้าผ้า!E61</f>
        <v>บจก.อินเทคค์ โกลบอล</v>
      </c>
      <c r="D52" s="13" t="str">
        <f>[2]หน้าผ้า!F61</f>
        <v>เพอเฟคค์104 โกลด์</v>
      </c>
      <c r="E52" s="9">
        <f>[2]หน้าผ้า!G61</f>
        <v>19</v>
      </c>
      <c r="F52" s="9">
        <f>[2]หน้าผ้า!H61</f>
        <v>34</v>
      </c>
      <c r="G52" s="9" t="str">
        <f>[2]หน้าผ้า!I61</f>
        <v>ขาว</v>
      </c>
      <c r="H52" s="9" t="str">
        <f>[2]หน้าผ้า!J61</f>
        <v>ด้าน</v>
      </c>
      <c r="I52" s="9">
        <f>[2]หน้าผ้า!L61</f>
        <v>100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จับจีบ4"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มัด80 ใช้สายรัด</v>
      </c>
      <c r="T52" s="12" t="str">
        <f>[2]หน้าผ้า!X61</f>
        <v>รอแจ้ง</v>
      </c>
      <c r="U52" s="11">
        <f>[2]หน้าผ้า!AA61</f>
        <v>109</v>
      </c>
      <c r="V52" s="10">
        <f>[2]หน้าผ้า!AJ61</f>
        <v>0</v>
      </c>
      <c r="W52" s="10">
        <f>[2]หน้าผ้า!AL61</f>
        <v>109</v>
      </c>
      <c r="X52" s="10">
        <f>[2]หน้าผ้า!AM61</f>
        <v>6124</v>
      </c>
      <c r="Y52" s="10">
        <f>[2]หน้าผ้า!AN61</f>
        <v>0</v>
      </c>
      <c r="Z52" s="9" t="str">
        <f>[2]หน้าผ้า!AO61</f>
        <v>WSWT19251000SM</v>
      </c>
      <c r="AA52" s="8">
        <f>[2]หน้าผ้า!AQ61</f>
        <v>0</v>
      </c>
      <c r="AB52" s="8">
        <f>[2]หน้าผ้า!AR61</f>
        <v>0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พร้อมส่ง</v>
      </c>
      <c r="AH52" s="1" t="str">
        <f>[2]หน้าผ้า!DL61</f>
        <v>P6</v>
      </c>
      <c r="AI52" s="1">
        <f>[2]หน้าผ้า!DM61</f>
        <v>4</v>
      </c>
      <c r="AJ52" s="3" t="str">
        <f>[2]หน้าผ้า!DN61</f>
        <v>รอแจ้ง</v>
      </c>
      <c r="AK52" s="3" t="e">
        <f>[2]หน้าผ้า!DQ61</f>
        <v>#VALUE!</v>
      </c>
      <c r="AL52" s="3" t="e">
        <f>[2]หน้าผ้า!DR61</f>
        <v>#VALUE!</v>
      </c>
      <c r="AM52" s="3" t="e">
        <f>[2]หน้าผ้า!DS61</f>
        <v>#VALUE!</v>
      </c>
      <c r="AN52" s="3" t="e">
        <f>[2]หน้าผ้า!DT61</f>
        <v>#VALUE!</v>
      </c>
      <c r="AO52" s="3" t="e">
        <f>[2]หน้าผ้า!DU61</f>
        <v>#VALUE!</v>
      </c>
      <c r="AP52" s="3" t="e">
        <f>[2]หน้าผ้า!DP61</f>
        <v>#VALUE!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WRWT251000/WRWT251000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0</v>
      </c>
      <c r="B53" s="14">
        <f>[2]หน้าผ้า!B62</f>
        <v>0</v>
      </c>
      <c r="C53" s="9">
        <f>[2]หน้าผ้า!E62</f>
        <v>0</v>
      </c>
      <c r="D53" s="13">
        <f>[2]หน้าผ้า!F62</f>
        <v>0</v>
      </c>
      <c r="E53" s="9">
        <f>[2]หน้าผ้า!G62</f>
        <v>19</v>
      </c>
      <c r="F53" s="9">
        <f>[2]หน้าผ้า!H62</f>
        <v>34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80</v>
      </c>
      <c r="J53" s="9" t="str">
        <f>[2]หน้าผ้า!M62</f>
        <v>±</v>
      </c>
      <c r="K53" s="9">
        <f>[2]หน้าผ้า!N62</f>
        <v>5</v>
      </c>
      <c r="L53" s="9">
        <f>[2]หน้าผ้า!R62</f>
        <v>0</v>
      </c>
      <c r="M53" s="10">
        <f>[2]หน้าผ้า!T62</f>
        <v>0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>
        <f>[2]หน้าผ้า!Z62</f>
        <v>0</v>
      </c>
      <c r="T53" s="12">
        <f>[2]หน้าผ้า!X62</f>
        <v>0</v>
      </c>
      <c r="U53" s="11">
        <f>[2]หน้าผ้า!AA62</f>
        <v>0</v>
      </c>
      <c r="V53" s="10">
        <f>[2]หน้าผ้า!AJ62</f>
        <v>0</v>
      </c>
      <c r="W53" s="10">
        <f>[2]หน้าผ้า!AL62</f>
        <v>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WSWT19251000SM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ระบุในSD</v>
      </c>
      <c r="AG53" s="1" t="str">
        <f>[3]หน้าผ้า!DC65</f>
        <v>ยังไม่ได้พิมพ์</v>
      </c>
      <c r="AH53" s="1">
        <f>[2]หน้าผ้า!DL62</f>
        <v>0</v>
      </c>
      <c r="AI53" s="1" t="str">
        <f>[2]หน้าผ้า!DM62</f>
        <v>Lead time</v>
      </c>
      <c r="AJ53" s="3">
        <f>[2]หน้าผ้า!DN62</f>
        <v>0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>
        <f>[2]หน้าผ้า!DU62</f>
        <v>0</v>
      </c>
      <c r="AP53" s="3">
        <f>[2]หน้าผ้า!DP62</f>
        <v>0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>
        <f>[2]หน้าผ้า!EC62</f>
        <v>0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WRWT251000/WRYL251000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0</v>
      </c>
      <c r="B54" s="14">
        <f>[2]หน้าผ้า!B63</f>
        <v>0</v>
      </c>
      <c r="C54" s="9">
        <f>[2]หน้าผ้า!E63</f>
        <v>0</v>
      </c>
      <c r="D54" s="13">
        <f>[2]หน้าผ้า!F63</f>
        <v>0</v>
      </c>
      <c r="E54" s="9">
        <f>[2]หน้าผ้า!G63</f>
        <v>20</v>
      </c>
      <c r="F54" s="9">
        <f>[2]หน้าผ้า!H63</f>
        <v>37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65</v>
      </c>
      <c r="J54" s="9" t="str">
        <f>[2]หน้าผ้า!M63</f>
        <v>±</v>
      </c>
      <c r="K54" s="9">
        <f>[2]หน้าผ้า!N63</f>
        <v>5</v>
      </c>
      <c r="L54" s="9">
        <f>[2]หน้าผ้า!R63</f>
        <v>0</v>
      </c>
      <c r="M54" s="10">
        <f>[2]หน้าผ้า!T63</f>
        <v>0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>
        <f>[2]หน้าผ้า!Z63</f>
        <v>0</v>
      </c>
      <c r="T54" s="12">
        <f>[2]หน้าผ้า!X63</f>
        <v>0</v>
      </c>
      <c r="U54" s="11">
        <f>[2]หน้าผ้า!AA63</f>
        <v>0</v>
      </c>
      <c r="V54" s="10">
        <f>[2]หน้าผ้า!AJ63</f>
        <v>0</v>
      </c>
      <c r="W54" s="10">
        <f>[2]หน้าผ้า!AL63</f>
        <v>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WSWT2025650</v>
      </c>
      <c r="AA54" s="8" t="e">
        <f>[2]หน้าผ้า!AQ63</f>
        <v>#REF!</v>
      </c>
      <c r="AB54" s="8" t="e">
        <f>[2]หน้าผ้า!AR63</f>
        <v>#REF!</v>
      </c>
      <c r="AC54" s="8" t="e">
        <f>[2]หน้าผ้า!AS63</f>
        <v>#REF!</v>
      </c>
      <c r="AD54" s="8" t="e">
        <f>[2]หน้าผ้า!AT63</f>
        <v>#REF!</v>
      </c>
      <c r="AE54" s="8" t="e">
        <f>[2]หน้าผ้า!AU63</f>
        <v>#REF!</v>
      </c>
      <c r="AF54" s="8" t="str">
        <f>[2]หน้าผ้า!AI63</f>
        <v>ระบุในSD</v>
      </c>
      <c r="AG54" s="1" t="str">
        <f>[3]หน้าผ้า!DC66</f>
        <v>พร้อมส่ง</v>
      </c>
      <c r="AH54" s="1">
        <f>[2]หน้าผ้า!DL63</f>
        <v>0</v>
      </c>
      <c r="AI54" s="1" t="str">
        <f>[2]หน้าผ้า!DM63</f>
        <v>Lead time</v>
      </c>
      <c r="AJ54" s="3">
        <f>[2]หน้าผ้า!DN63</f>
        <v>0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0</v>
      </c>
      <c r="AP54" s="3">
        <f>[2]หน้าผ้า!DP63</f>
        <v>0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>
        <f>[2]หน้าผ้า!EC63</f>
        <v>0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WRWT25650/WRWT25650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0</v>
      </c>
      <c r="B55" s="14">
        <f>[2]หน้าผ้า!B64</f>
        <v>0</v>
      </c>
      <c r="C55" s="9">
        <f>[2]หน้าผ้า!E64</f>
        <v>0</v>
      </c>
      <c r="D55" s="13">
        <f>[2]หน้าผ้า!F64</f>
        <v>0</v>
      </c>
      <c r="E55" s="9">
        <f>[2]หน้าผ้า!G64</f>
        <v>20</v>
      </c>
      <c r="F55" s="9">
        <f>[2]หน้าผ้า!H64</f>
        <v>37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70</v>
      </c>
      <c r="J55" s="9" t="str">
        <f>[2]หน้าผ้า!M64</f>
        <v>±</v>
      </c>
      <c r="K55" s="9">
        <f>[2]หน้าผ้า!N64</f>
        <v>5</v>
      </c>
      <c r="L55" s="9">
        <f>[2]หน้าผ้า!R64</f>
        <v>0</v>
      </c>
      <c r="M55" s="10">
        <f>[2]หน้าผ้า!T64</f>
        <v>0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>
        <f>[2]หน้าผ้า!Z64</f>
        <v>0</v>
      </c>
      <c r="T55" s="12">
        <f>[2]หน้าผ้า!X64</f>
        <v>0</v>
      </c>
      <c r="U55" s="11">
        <f>[2]หน้าผ้า!AA64</f>
        <v>0</v>
      </c>
      <c r="V55" s="10">
        <f>[2]หน้าผ้า!AJ64</f>
        <v>0</v>
      </c>
      <c r="W55" s="10">
        <f>[2]หน้าผ้า!AL64</f>
        <v>0</v>
      </c>
      <c r="X55" s="10">
        <f>[2]หน้าผ้า!AM64</f>
        <v>0</v>
      </c>
      <c r="Y55" s="10">
        <f>[2]หน้าผ้า!AN64</f>
        <v>0</v>
      </c>
      <c r="Z55" s="9" t="str">
        <f>[2]หน้าผ้า!AO64</f>
        <v>WSWT2025700</v>
      </c>
      <c r="AA55" s="8" t="e">
        <f>[2]หน้าผ้า!AQ64</f>
        <v>#REF!</v>
      </c>
      <c r="AB55" s="8" t="e">
        <f>[2]หน้าผ้า!AR64</f>
        <v>#REF!</v>
      </c>
      <c r="AC55" s="8" t="e">
        <f>[2]หน้าผ้า!AS64</f>
        <v>#REF!</v>
      </c>
      <c r="AD55" s="8" t="e">
        <f>[2]หน้าผ้า!AT64</f>
        <v>#REF!</v>
      </c>
      <c r="AE55" s="8" t="e">
        <f>[2]หน้าผ้า!AU64</f>
        <v>#REF!</v>
      </c>
      <c r="AF55" s="8" t="str">
        <f>[2]หน้าผ้า!AI64</f>
        <v>ระบุในSD</v>
      </c>
      <c r="AG55" s="1" t="str">
        <f>[3]หน้าผ้า!DC67</f>
        <v>พร้อมส่ง</v>
      </c>
      <c r="AH55" s="1">
        <f>[2]หน้าผ้า!DL64</f>
        <v>0</v>
      </c>
      <c r="AI55" s="1" t="str">
        <f>[2]หน้าผ้า!DM64</f>
        <v>Lead time</v>
      </c>
      <c r="AJ55" s="3">
        <f>[2]หน้าผ้า!DN64</f>
        <v>0</v>
      </c>
      <c r="AK55" s="3">
        <f>[2]หน้าผ้า!DQ64</f>
        <v>0</v>
      </c>
      <c r="AL55" s="3">
        <f>[2]หน้าผ้า!DR64</f>
        <v>0</v>
      </c>
      <c r="AM55" s="3">
        <f>[2]หน้าผ้า!DS64</f>
        <v>0</v>
      </c>
      <c r="AN55" s="3">
        <f>[2]หน้าผ้า!DT64</f>
        <v>0</v>
      </c>
      <c r="AO55" s="3">
        <f>[2]หน้าผ้า!DU64</f>
        <v>0</v>
      </c>
      <c r="AP55" s="3">
        <f>[2]หน้าผ้า!DP64</f>
        <v>0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>
        <f>[2]หน้าผ้า!EC64</f>
        <v>0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WRWT25800/WRWT25650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45951</v>
      </c>
      <c r="B56" s="14" t="str">
        <f>[2]หน้าผ้า!B65</f>
        <v>MK68-001257</v>
      </c>
      <c r="C56" s="9" t="str">
        <f>[2]หน้าผ้า!E65</f>
        <v>บจก.อินเทคค์ โกลบอล</v>
      </c>
      <c r="D56" s="13" t="str">
        <f>[2]หน้าผ้า!F65</f>
        <v>เพอเฟคค์ 913</v>
      </c>
      <c r="E56" s="9">
        <f>[2]หน้าผ้า!G65</f>
        <v>20</v>
      </c>
      <c r="F56" s="9">
        <f>[2]หน้าผ้า!H65</f>
        <v>36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จับจีบ4"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 t="str">
        <f>[2]หน้าผ้า!X65</f>
        <v>รอแจ้ง</v>
      </c>
      <c r="U56" s="11">
        <f>[2]หน้าผ้า!AA65</f>
        <v>2880</v>
      </c>
      <c r="V56" s="10">
        <f>[2]หน้าผ้า!AJ65</f>
        <v>0</v>
      </c>
      <c r="W56" s="10">
        <f>[2]หน้าผ้า!AL65</f>
        <v>2880</v>
      </c>
      <c r="X56" s="10">
        <f>[2]หน้าผ้า!AM65</f>
        <v>0</v>
      </c>
      <c r="Y56" s="10">
        <f>[2]หน้าผ้า!AN65</f>
        <v>3024</v>
      </c>
      <c r="Z56" s="9" t="str">
        <f>[2]หน้าผ้า!AO65</f>
        <v>WSWT2025800SM</v>
      </c>
      <c r="AA56" s="8">
        <f>[2]หน้าผ้า!AQ65</f>
        <v>3017.52</v>
      </c>
      <c r="AB56" s="8">
        <f>[2]หน้าผ้า!AR65</f>
        <v>3017.52</v>
      </c>
      <c r="AC56" s="8">
        <f>[2]หน้าผ้า!AS65</f>
        <v>0</v>
      </c>
      <c r="AD56" s="8">
        <f>[2]หน้าผ้า!AT65</f>
        <v>3017.52</v>
      </c>
      <c r="AE56" s="8">
        <f>[2]หน้าผ้า!AU65</f>
        <v>0</v>
      </c>
      <c r="AF56" s="8" t="str">
        <f>[2]หน้าผ้า!AI65</f>
        <v>รอเก็บ</v>
      </c>
      <c r="AG56" s="1" t="str">
        <f>[3]หน้าผ้า!DC68</f>
        <v>พร้อมส่ง</v>
      </c>
      <c r="AH56" s="1" t="str">
        <f>[2]หน้าผ้า!DL65</f>
        <v>P6</v>
      </c>
      <c r="AI56" s="1">
        <f>[2]หน้าผ้า!DM65</f>
        <v>4</v>
      </c>
      <c r="AJ56" s="3" t="str">
        <f>[2]หน้าผ้า!DN65</f>
        <v>รอแจ้ง</v>
      </c>
      <c r="AK56" s="3" t="e">
        <f>[2]หน้าผ้า!DQ65</f>
        <v>#VALUE!</v>
      </c>
      <c r="AL56" s="3" t="e">
        <f>[2]หน้าผ้า!DR65</f>
        <v>#VALUE!</v>
      </c>
      <c r="AM56" s="3" t="e">
        <f>[2]หน้าผ้า!DS65</f>
        <v>#VALUE!</v>
      </c>
      <c r="AN56" s="3" t="e">
        <f>[2]หน้าผ้า!DT65</f>
        <v>#VALUE!</v>
      </c>
      <c r="AO56" s="3" t="e">
        <f>[2]หน้าผ้า!DU65</f>
        <v>#VALUE!</v>
      </c>
      <c r="AP56" s="3" t="e">
        <f>[2]หน้าผ้า!DP65</f>
        <v>#VALUE!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</v>
      </c>
      <c r="AY56" s="2" t="str">
        <f>[2]หน้าผ้า!AG65</f>
        <v>3/11,10000  10/11,10000  17/11 ,10000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45951</v>
      </c>
      <c r="B57" s="14" t="str">
        <f>[2]หน้าผ้า!B66</f>
        <v>MK68-001256</v>
      </c>
      <c r="C57" s="9" t="str">
        <f>[2]หน้าผ้า!E66</f>
        <v>บจก.อินเทคค์ โกลบอล</v>
      </c>
      <c r="D57" s="13" t="str">
        <f>[2]หน้าผ้า!F66</f>
        <v>เพอเฟคค์ 912</v>
      </c>
      <c r="E57" s="9">
        <f>[2]หน้าผ้า!G66</f>
        <v>20</v>
      </c>
      <c r="F57" s="9">
        <f>[2]หน้าผ้า!H66</f>
        <v>36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จับจีบ4"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 t="str">
        <f>[2]หน้าผ้า!X66</f>
        <v>รอแจ้ง</v>
      </c>
      <c r="U57" s="11">
        <f>[2]หน้าผ้า!AA66</f>
        <v>535</v>
      </c>
      <c r="V57" s="10">
        <f>[2]หน้าผ้า!AJ66</f>
        <v>0</v>
      </c>
      <c r="W57" s="10">
        <f>[2]หน้าผ้า!AL66</f>
        <v>535</v>
      </c>
      <c r="X57" s="10">
        <f>[2]หน้าผ้า!AM66</f>
        <v>11205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บล๊อกแตกเนื่องจากโดนมีดพนักงาน</v>
      </c>
      <c r="AG57" s="1" t="str">
        <f>[3]หน้าผ้า!DC69</f>
        <v>พร้อมส่ง</v>
      </c>
      <c r="AH57" s="1" t="str">
        <f>[2]หน้าผ้า!DL66</f>
        <v>P6</v>
      </c>
      <c r="AI57" s="1">
        <f>[2]หน้าผ้า!DM66</f>
        <v>4</v>
      </c>
      <c r="AJ57" s="3" t="str">
        <f>[2]หน้าผ้า!DN66</f>
        <v>รอแจ้ง</v>
      </c>
      <c r="AK57" s="3" t="e">
        <f>[2]หน้าผ้า!DQ66</f>
        <v>#VALUE!</v>
      </c>
      <c r="AL57" s="3" t="e">
        <f>[2]หน้าผ้า!DR66</f>
        <v>#VALUE!</v>
      </c>
      <c r="AM57" s="3" t="e">
        <f>[2]หน้าผ้า!DS66</f>
        <v>#VALUE!</v>
      </c>
      <c r="AN57" s="3" t="e">
        <f>[2]หน้าผ้า!DT66</f>
        <v>#VALUE!</v>
      </c>
      <c r="AO57" s="3" t="e">
        <f>[2]หน้าผ้า!DU66</f>
        <v>#VALUE!</v>
      </c>
      <c r="AP57" s="3" t="e">
        <f>[2]หน้าผ้า!DP66</f>
        <v>#VALUE!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45916</v>
      </c>
      <c r="B58" s="14" t="str">
        <f>[2]หน้าผ้า!B67</f>
        <v>MK68-001119</v>
      </c>
      <c r="C58" s="9" t="str">
        <f>[2]หน้าผ้า!E67</f>
        <v>บจก.ซันฟีด</v>
      </c>
      <c r="D58" s="13" t="str">
        <f>[2]หน้าผ้า!F67</f>
        <v>007</v>
      </c>
      <c r="E58" s="9">
        <f>[2]หน้าผ้า!G67</f>
        <v>20</v>
      </c>
      <c r="F58" s="9">
        <f>[2]หน้าผ้า!H67</f>
        <v>38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+</v>
      </c>
      <c r="K58" s="9">
        <f>[2]หน้าผ้า!N67</f>
        <v>0</v>
      </c>
      <c r="L58" s="9" t="str">
        <f>[2]หน้าผ้า!R67</f>
        <v>ไม่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 xml:space="preserve">300กระสอบแบนเต็มใบ </v>
      </c>
      <c r="T58" s="12">
        <f>[2]หน้าผ้า!X67</f>
        <v>45975</v>
      </c>
      <c r="U58" s="11">
        <f>[2]หน้าผ้า!AA67</f>
        <v>2500</v>
      </c>
      <c r="V58" s="10">
        <f>[2]หน้าผ้า!AJ67</f>
        <v>2500</v>
      </c>
      <c r="W58" s="10">
        <f>[2]หน้าผ้า!AL67</f>
        <v>0</v>
      </c>
      <c r="X58" s="10">
        <f>[2]หน้าผ้า!AM67</f>
        <v>2543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ยังไม่ได้พิมพ์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45975</v>
      </c>
      <c r="AK58" s="3">
        <f>[2]หน้าผ้า!DQ67</f>
        <v>45971</v>
      </c>
      <c r="AL58" s="3">
        <f>[2]หน้าผ้า!DR67</f>
        <v>45964</v>
      </c>
      <c r="AM58" s="3">
        <f>[2]หน้าผ้า!DS67</f>
        <v>45972</v>
      </c>
      <c r="AN58" s="3">
        <f>[2]หน้าผ้า!DT67</f>
        <v>45973</v>
      </c>
      <c r="AO58" s="3">
        <f>[2]หน้าผ้า!DU67</f>
        <v>45974</v>
      </c>
      <c r="AP58" s="3">
        <f>[2]หน้าผ้า!DP67</f>
        <v>45970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45916</v>
      </c>
      <c r="B59" s="14" t="str">
        <f>[2]หน้าผ้า!B68</f>
        <v>MK68-001119</v>
      </c>
      <c r="C59" s="9" t="str">
        <f>[2]หน้าผ้า!E68</f>
        <v>บจก.ซันฟีด</v>
      </c>
      <c r="D59" s="13" t="str">
        <f>[2]หน้าผ้า!F68</f>
        <v>ขุนศึกเบอร์ 1</v>
      </c>
      <c r="E59" s="9">
        <f>[2]หน้าผ้า!G68</f>
        <v>20</v>
      </c>
      <c r="F59" s="9">
        <f>[2]หน้าผ้า!H68</f>
        <v>38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+</v>
      </c>
      <c r="K59" s="9">
        <f>[2]หน้าผ้า!N68</f>
        <v>0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 xml:space="preserve">300กระสอบแบนเต็มใบ </v>
      </c>
      <c r="T59" s="12">
        <f>[2]หน้าผ้า!X68</f>
        <v>45971</v>
      </c>
      <c r="U59" s="11">
        <f>[2]หน้าผ้า!AA68</f>
        <v>2500</v>
      </c>
      <c r="V59" s="10">
        <f>[2]หน้าผ้า!AJ68</f>
        <v>2500</v>
      </c>
      <c r="W59" s="10">
        <f>[2]หน้าผ้า!AL68</f>
        <v>0</v>
      </c>
      <c r="X59" s="10">
        <f>[2]หน้าผ้า!AM68</f>
        <v>5100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>
        <f>[2]หน้าผ้า!DN68</f>
        <v>45971</v>
      </c>
      <c r="AK59" s="3">
        <f>[2]หน้าผ้า!DQ68</f>
        <v>45967</v>
      </c>
      <c r="AL59" s="3">
        <f>[2]หน้าผ้า!DR68</f>
        <v>45960</v>
      </c>
      <c r="AM59" s="3">
        <f>[2]หน้าผ้า!DS68</f>
        <v>45968</v>
      </c>
      <c r="AN59" s="3">
        <f>[2]หน้าผ้า!DT68</f>
        <v>45969</v>
      </c>
      <c r="AO59" s="3">
        <f>[2]หน้าผ้า!DU68</f>
        <v>45970</v>
      </c>
      <c r="AP59" s="3">
        <f>[2]หน้าผ้า!DP68</f>
        <v>45966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45916</v>
      </c>
      <c r="B60" s="14" t="str">
        <f>[2]หน้าผ้า!B69</f>
        <v>MK68-001119</v>
      </c>
      <c r="C60" s="9" t="str">
        <f>[2]หน้าผ้า!E69</f>
        <v>บจก.ซันฟีด</v>
      </c>
      <c r="D60" s="13">
        <f>[2]หน้าผ้า!F69</f>
        <v>953</v>
      </c>
      <c r="E60" s="9">
        <f>[2]หน้าผ้า!G69</f>
        <v>20</v>
      </c>
      <c r="F60" s="9">
        <f>[2]หน้าผ้า!H69</f>
        <v>38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+</v>
      </c>
      <c r="K60" s="9">
        <f>[2]หน้าผ้า!N69</f>
        <v>0</v>
      </c>
      <c r="L60" s="9" t="str">
        <f>[2]หน้าผ้า!R69</f>
        <v>ไม่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 xml:space="preserve">300กระสอบแบนเต็มใบ </v>
      </c>
      <c r="T60" s="12">
        <f>[2]หน้าผ้า!X69</f>
        <v>45972</v>
      </c>
      <c r="U60" s="11">
        <f>[2]หน้าผ้า!AA69</f>
        <v>5000</v>
      </c>
      <c r="V60" s="10">
        <f>[2]หน้าผ้า!AJ69</f>
        <v>4489</v>
      </c>
      <c r="W60" s="10">
        <f>[2]หน้าผ้า!AL69</f>
        <v>511</v>
      </c>
      <c r="X60" s="10">
        <f>[2]หน้าผ้า!AM69</f>
        <v>5000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45972</v>
      </c>
      <c r="AK60" s="3">
        <f>[2]หน้าผ้า!DQ69</f>
        <v>45968</v>
      </c>
      <c r="AL60" s="3">
        <f>[2]หน้าผ้า!DR69</f>
        <v>45961</v>
      </c>
      <c r="AM60" s="3">
        <f>[2]หน้าผ้า!DS69</f>
        <v>45969</v>
      </c>
      <c r="AN60" s="3">
        <f>[2]หน้าผ้า!DT69</f>
        <v>45970</v>
      </c>
      <c r="AO60" s="3">
        <f>[2]หน้าผ้า!DU69</f>
        <v>45971</v>
      </c>
      <c r="AP60" s="3">
        <f>[2]หน้าผ้า!DP69</f>
        <v>45967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45916</v>
      </c>
      <c r="B61" s="14" t="str">
        <f>[2]หน้าผ้า!B70</f>
        <v>MK68-001119</v>
      </c>
      <c r="C61" s="9" t="str">
        <f>[2]หน้าผ้า!E70</f>
        <v>บจก.ซันฟีด</v>
      </c>
      <c r="D61" s="13">
        <f>[2]หน้าผ้า!F70</f>
        <v>964</v>
      </c>
      <c r="E61" s="9">
        <f>[2]หน้าผ้า!G70</f>
        <v>20</v>
      </c>
      <c r="F61" s="9">
        <f>[2]หน้าผ้า!H70</f>
        <v>39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102</v>
      </c>
      <c r="J61" s="9" t="str">
        <f>[2]หน้าผ้า!M70</f>
        <v>+</v>
      </c>
      <c r="K61" s="9">
        <f>[2]หน้าผ้า!N70</f>
        <v>0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 xml:space="preserve">300กระสอบแบนเต็มใบ </v>
      </c>
      <c r="T61" s="12">
        <f>[2]หน้าผ้า!X70</f>
        <v>45972</v>
      </c>
      <c r="U61" s="11">
        <f>[2]หน้าผ้า!AA70</f>
        <v>3500</v>
      </c>
      <c r="V61" s="10">
        <f>[2]หน้าผ้า!AJ70</f>
        <v>0</v>
      </c>
      <c r="W61" s="10">
        <f>[2]หน้าผ้า!AL70</f>
        <v>3500</v>
      </c>
      <c r="X61" s="10">
        <f>[2]หน้าผ้า!AM70</f>
        <v>0</v>
      </c>
      <c r="Y61" s="10">
        <f>[2]หน้าผ้า!AN70</f>
        <v>3675</v>
      </c>
      <c r="Z61" s="9" t="str">
        <f>[2]หน้าผ้า!AO70</f>
        <v>WSWT2025800SM</v>
      </c>
      <c r="AA61" s="8">
        <f>[2]หน้าผ้า!AQ70</f>
        <v>3960.4950000000003</v>
      </c>
      <c r="AB61" s="8">
        <f>[2]หน้าผ้า!AR70</f>
        <v>3960.4950000000003</v>
      </c>
      <c r="AC61" s="8">
        <f>[2]หน้าผ้า!AS70</f>
        <v>0</v>
      </c>
      <c r="AD61" s="8">
        <f>[2]หน้าผ้า!AT70</f>
        <v>3960.4950000000003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รอตัด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45972</v>
      </c>
      <c r="AK61" s="3">
        <f>[2]หน้าผ้า!DQ70</f>
        <v>45968</v>
      </c>
      <c r="AL61" s="3">
        <f>[2]หน้าผ้า!DR70</f>
        <v>45961</v>
      </c>
      <c r="AM61" s="3">
        <f>[2]หน้าผ้า!DS70</f>
        <v>45969</v>
      </c>
      <c r="AN61" s="3">
        <f>[2]หน้าผ้า!DT70</f>
        <v>45970</v>
      </c>
      <c r="AO61" s="3">
        <f>[2]หน้าผ้า!DU70</f>
        <v>45971</v>
      </c>
      <c r="AP61" s="3">
        <f>[2]หน้าผ้า!DP70</f>
        <v>45967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45916</v>
      </c>
      <c r="B62" s="14" t="str">
        <f>[2]หน้าผ้า!B71</f>
        <v>MK68-001119</v>
      </c>
      <c r="C62" s="9" t="str">
        <f>[2]หน้าผ้า!E71</f>
        <v>บจก.ซันฟีด</v>
      </c>
      <c r="D62" s="13" t="str">
        <f>[2]หน้าผ้า!F71</f>
        <v>ขุนศึกเบอร์ 2</v>
      </c>
      <c r="E62" s="9">
        <f>[2]หน้าผ้า!G71</f>
        <v>20</v>
      </c>
      <c r="F62" s="9">
        <f>[2]หน้าผ้า!H71</f>
        <v>38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+</v>
      </c>
      <c r="K62" s="9">
        <f>[2]หน้าผ้า!N71</f>
        <v>0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 xml:space="preserve">300กระสอบแบนเต็มใบ </v>
      </c>
      <c r="T62" s="12">
        <f>[2]หน้าผ้า!X71</f>
        <v>45972</v>
      </c>
      <c r="U62" s="11">
        <f>[2]หน้าผ้า!AA71</f>
        <v>5000</v>
      </c>
      <c r="V62" s="10">
        <f>[2]หน้าผ้า!AJ71</f>
        <v>5000</v>
      </c>
      <c r="W62" s="10">
        <f>[2]หน้าผ้า!AL71</f>
        <v>0</v>
      </c>
      <c r="X62" s="10">
        <f>[2]หน้าผ้า!AM71</f>
        <v>5363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45972</v>
      </c>
      <c r="AK62" s="3">
        <f>[2]หน้าผ้า!DQ71</f>
        <v>45968</v>
      </c>
      <c r="AL62" s="3">
        <f>[2]หน้าผ้า!DR71</f>
        <v>45961</v>
      </c>
      <c r="AM62" s="3">
        <f>[2]หน้าผ้า!DS71</f>
        <v>45969</v>
      </c>
      <c r="AN62" s="3">
        <f>[2]หน้าผ้า!DT71</f>
        <v>45970</v>
      </c>
      <c r="AO62" s="3">
        <f>[2]หน้าผ้า!DU71</f>
        <v>45971</v>
      </c>
      <c r="AP62" s="3">
        <f>[2]หน้าผ้า!DP71</f>
        <v>45967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45923</v>
      </c>
      <c r="B63" s="14" t="str">
        <f>[2]หน้าผ้า!B72</f>
        <v>MK68-001158</v>
      </c>
      <c r="C63" s="9" t="str">
        <f>[2]หน้าผ้า!E72</f>
        <v>บจก.เอสพีเอ็ม อาหารสัตว์</v>
      </c>
      <c r="D63" s="13" t="str">
        <f>[2]หน้าผ้า!F72</f>
        <v>SW 441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ใส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500กระสอบแบน</v>
      </c>
      <c r="T63" s="12">
        <f>[2]หน้าผ้า!X72</f>
        <v>45972</v>
      </c>
      <c r="U63" s="11">
        <f>[2]หน้าผ้า!AA72</f>
        <v>12000</v>
      </c>
      <c r="V63" s="10">
        <f>[2]หน้าผ้า!AJ72</f>
        <v>12000</v>
      </c>
      <c r="W63" s="10">
        <f>[2]หน้าผ้า!AL72</f>
        <v>0</v>
      </c>
      <c r="X63" s="10">
        <f>[2]หน้าผ้า!AM72</f>
        <v>12440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45972</v>
      </c>
      <c r="AK63" s="3">
        <f>[2]หน้าผ้า!DQ72</f>
        <v>45968</v>
      </c>
      <c r="AL63" s="3">
        <f>[2]หน้าผ้า!DR72</f>
        <v>45961</v>
      </c>
      <c r="AM63" s="3">
        <f>[2]หน้าผ้า!DS72</f>
        <v>45969</v>
      </c>
      <c r="AN63" s="3">
        <f>[2]หน้าผ้า!DT72</f>
        <v>45970</v>
      </c>
      <c r="AO63" s="3">
        <f>[2]หน้าผ้า!DU72</f>
        <v>45971</v>
      </c>
      <c r="AP63" s="3">
        <f>[2]หน้าผ้า!DP72</f>
        <v>45967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 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45916</v>
      </c>
      <c r="B64" s="14" t="str">
        <f>[2]หน้าผ้า!B73</f>
        <v>MK68-001119</v>
      </c>
      <c r="C64" s="9" t="str">
        <f>[2]หน้าผ้า!E73</f>
        <v>บจก.ซันฟีด</v>
      </c>
      <c r="D64" s="13">
        <f>[2]หน้าผ้า!F73</f>
        <v>952</v>
      </c>
      <c r="E64" s="9">
        <f>[2]หน้าผ้า!G73</f>
        <v>20</v>
      </c>
      <c r="F64" s="9">
        <f>[2]หน้าผ้า!H73</f>
        <v>38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+</v>
      </c>
      <c r="K64" s="9">
        <f>[2]หน้าผ้า!N73</f>
        <v>0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 xml:space="preserve">300กระสอบแบนเต็มใบ </v>
      </c>
      <c r="T64" s="12">
        <f>[2]หน้าผ้า!X73</f>
        <v>45973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5286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45973</v>
      </c>
      <c r="AK64" s="3">
        <f>[2]หน้าผ้า!DQ73</f>
        <v>45969</v>
      </c>
      <c r="AL64" s="3">
        <f>[2]หน้าผ้า!DR73</f>
        <v>45962</v>
      </c>
      <c r="AM64" s="3">
        <f>[2]หน้าผ้า!DS73</f>
        <v>45970</v>
      </c>
      <c r="AN64" s="3">
        <f>[2]หน้าผ้า!DT73</f>
        <v>45971</v>
      </c>
      <c r="AO64" s="3">
        <f>[2]หน้าผ้า!DU73</f>
        <v>45972</v>
      </c>
      <c r="AP64" s="3">
        <f>[2]หน้าผ้า!DP73</f>
        <v>45968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45916</v>
      </c>
      <c r="B65" s="14" t="str">
        <f>[2]หน้าผ้า!B74</f>
        <v>MK68-001119</v>
      </c>
      <c r="C65" s="9" t="str">
        <f>[2]หน้าผ้า!E74</f>
        <v>บจก.ซันฟีด</v>
      </c>
      <c r="D65" s="13" t="str">
        <f>[2]หน้าผ้า!F74</f>
        <v>007</v>
      </c>
      <c r="E65" s="9">
        <f>[2]หน้าผ้า!G74</f>
        <v>20</v>
      </c>
      <c r="F65" s="9">
        <f>[2]หน้าผ้า!H74</f>
        <v>38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+</v>
      </c>
      <c r="K65" s="9">
        <f>[2]หน้าผ้า!N74</f>
        <v>0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 xml:space="preserve">300กระสอบแบนเต็มใบ </v>
      </c>
      <c r="T65" s="12">
        <f>[2]หน้าผ้า!X74</f>
        <v>45979</v>
      </c>
      <c r="U65" s="11">
        <f>[2]หน้าผ้า!AA74</f>
        <v>2500</v>
      </c>
      <c r="V65" s="10">
        <f>[2]หน้าผ้า!AJ74</f>
        <v>2500</v>
      </c>
      <c r="W65" s="10">
        <f>[2]หน้าผ้า!AL74</f>
        <v>0</v>
      </c>
      <c r="X65" s="10">
        <f>[2]หน้าผ้า!AM74</f>
        <v>2543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45979</v>
      </c>
      <c r="AK65" s="3">
        <f>[2]หน้าผ้า!DQ74</f>
        <v>45975</v>
      </c>
      <c r="AL65" s="3">
        <f>[2]หน้าผ้า!DR74</f>
        <v>45968</v>
      </c>
      <c r="AM65" s="3">
        <f>[2]หน้าผ้า!DS74</f>
        <v>45976</v>
      </c>
      <c r="AN65" s="3">
        <f>[2]หน้าผ้า!DT74</f>
        <v>45977</v>
      </c>
      <c r="AO65" s="3">
        <f>[2]หน้าผ้า!DU74</f>
        <v>45978</v>
      </c>
      <c r="AP65" s="3">
        <f>[2]หน้าผ้า!DP74</f>
        <v>45974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45896</v>
      </c>
      <c r="B66" s="14" t="str">
        <f>[2]หน้าผ้า!B75</f>
        <v>MK68-001040</v>
      </c>
      <c r="C66" s="9" t="str">
        <f>[2]หน้าผ้า!E75</f>
        <v>บจก.เอสพีเอ็ม อาหารสัตว์</v>
      </c>
      <c r="D66" s="13" t="str">
        <f>[2]หน้าผ้า!F75</f>
        <v>ฟิล กู๊ด พี4</v>
      </c>
      <c r="E66" s="9">
        <f>[2]หน้าผ้า!G75</f>
        <v>20</v>
      </c>
      <c r="F66" s="9">
        <f>[2]หน้าผ้า!H75</f>
        <v>38</v>
      </c>
      <c r="G66" s="9" t="str">
        <f>[2]หน้าผ้า!I75</f>
        <v>ขาว</v>
      </c>
      <c r="H66" s="9" t="str">
        <f>[2]หน้าผ้า!J75</f>
        <v>ใส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500กระสอบแบน</v>
      </c>
      <c r="T66" s="12">
        <f>[2]หน้าผ้า!X75</f>
        <v>45975</v>
      </c>
      <c r="U66" s="11">
        <f>[2]หน้าผ้า!AA75</f>
        <v>3000</v>
      </c>
      <c r="V66" s="10">
        <f>[2]หน้าผ้า!AJ75</f>
        <v>3194</v>
      </c>
      <c r="W66" s="10">
        <f>[2]หน้าผ้า!AL75</f>
        <v>0</v>
      </c>
      <c r="X66" s="10">
        <f>[2]หน้าผ้า!AM75</f>
        <v>8100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P6</v>
      </c>
      <c r="AI66" s="1">
        <f>[2]หน้าผ้า!DM75</f>
        <v>5</v>
      </c>
      <c r="AJ66" s="3">
        <f>[2]หน้าผ้า!DN75</f>
        <v>45975</v>
      </c>
      <c r="AK66" s="3">
        <f>[2]หน้าผ้า!DQ75</f>
        <v>45970</v>
      </c>
      <c r="AL66" s="3">
        <f>[2]หน้าผ้า!DR75</f>
        <v>45963</v>
      </c>
      <c r="AM66" s="3">
        <f>[2]หน้าผ้า!DS75</f>
        <v>45971</v>
      </c>
      <c r="AN66" s="3">
        <f>[2]หน้าผ้า!DT75</f>
        <v>45972</v>
      </c>
      <c r="AO66" s="3">
        <f>[2]หน้าผ้า!DU75</f>
        <v>45973</v>
      </c>
      <c r="AP66" s="3">
        <f>[2]หน้าผ้า!DP75</f>
        <v>45970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45964</v>
      </c>
      <c r="B67" s="14" t="str">
        <f>[2]หน้าผ้า!B76</f>
        <v>MK68-001317</v>
      </c>
      <c r="C67" s="9" t="str">
        <f>[2]หน้าผ้า!E76</f>
        <v>บจก.วีซีเอฟ</v>
      </c>
      <c r="D67" s="13" t="str">
        <f>[2]หน้าผ้า!F76</f>
        <v>VC 105</v>
      </c>
      <c r="E67" s="9">
        <f>[2]หน้าผ้า!G76</f>
        <v>20</v>
      </c>
      <c r="F67" s="9">
        <f>[2]หน้าผ้า!H76</f>
        <v>38</v>
      </c>
      <c r="G67" s="9" t="str">
        <f>[2]หน้าผ้า!I76</f>
        <v>ขาว</v>
      </c>
      <c r="H67" s="9" t="str">
        <f>[2]หน้าผ้า!J76</f>
        <v>ใส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500กระสอบแบน</v>
      </c>
      <c r="T67" s="12">
        <f>[2]หน้าผ้า!X76</f>
        <v>45975</v>
      </c>
      <c r="U67" s="11">
        <f>[2]หน้าผ้า!AA76</f>
        <v>10000</v>
      </c>
      <c r="V67" s="10">
        <f>[2]หน้าผ้า!AJ76</f>
        <v>0</v>
      </c>
      <c r="W67" s="10">
        <f>[2]หน้าผ้า!AL76</f>
        <v>10000</v>
      </c>
      <c r="X67" s="10">
        <f>[2]หน้าผ้า!AM76</f>
        <v>0</v>
      </c>
      <c r="Y67" s="10">
        <f>[2]หน้าผ้า!AN76</f>
        <v>10500</v>
      </c>
      <c r="Z67" s="9" t="str">
        <f>[2]หน้าผ้า!AO76</f>
        <v>WSWT2025800SM</v>
      </c>
      <c r="AA67" s="8">
        <f>[2]หน้าผ้า!AQ76</f>
        <v>11036.3</v>
      </c>
      <c r="AB67" s="8">
        <f>[2]หน้าผ้า!AR76</f>
        <v>11036.3</v>
      </c>
      <c r="AC67" s="8">
        <f>[2]หน้าผ้า!AS76</f>
        <v>0</v>
      </c>
      <c r="AD67" s="8">
        <f>[2]หน้าผ้า!AT76</f>
        <v>11036.3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5</v>
      </c>
      <c r="AJ67" s="3">
        <f>[2]หน้าผ้า!DN76</f>
        <v>45975</v>
      </c>
      <c r="AK67" s="3">
        <f>[2]หน้าผ้า!DQ76</f>
        <v>45970</v>
      </c>
      <c r="AL67" s="3">
        <f>[2]หน้าผ้า!DR76</f>
        <v>45963</v>
      </c>
      <c r="AM67" s="3">
        <f>[2]หน้าผ้า!DS76</f>
        <v>45971</v>
      </c>
      <c r="AN67" s="3">
        <f>[2]หน้าผ้า!DT76</f>
        <v>45972</v>
      </c>
      <c r="AO67" s="3">
        <f>[2]หน้าผ้า!DU76</f>
        <v>45973</v>
      </c>
      <c r="AP67" s="3">
        <f>[2]หน้าผ้า!DP76</f>
        <v>45970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45964</v>
      </c>
      <c r="B68" s="14" t="str">
        <f>[2]หน้าผ้า!B77</f>
        <v>MK68-001317</v>
      </c>
      <c r="C68" s="9" t="str">
        <f>[2]หน้าผ้า!E77</f>
        <v>บจก.วีซีเอฟ</v>
      </c>
      <c r="D68" s="13" t="str">
        <f>[2]หน้าผ้า!F77</f>
        <v>VC 108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>
        <f>[2]หน้าผ้า!X77</f>
        <v>45975</v>
      </c>
      <c r="U68" s="11">
        <f>[2]หน้าผ้า!AA77</f>
        <v>10000</v>
      </c>
      <c r="V68" s="10">
        <f>[2]หน้าผ้า!AJ77</f>
        <v>0</v>
      </c>
      <c r="W68" s="10">
        <f>[2]หน้าผ้า!AL77</f>
        <v>10000</v>
      </c>
      <c r="X68" s="10">
        <f>[2]หน้าผ้า!AM77</f>
        <v>0</v>
      </c>
      <c r="Y68" s="10">
        <f>[2]หน้าผ้า!AN77</f>
        <v>10500</v>
      </c>
      <c r="Z68" s="9" t="str">
        <f>[2]หน้าผ้า!AO77</f>
        <v>WSWT2025800SM</v>
      </c>
      <c r="AA68" s="8">
        <f>[2]หน้าผ้า!AQ77</f>
        <v>11036.3</v>
      </c>
      <c r="AB68" s="8">
        <f>[2]หน้าผ้า!AR77</f>
        <v>11036.3</v>
      </c>
      <c r="AC68" s="8">
        <f>[2]หน้าผ้า!AS77</f>
        <v>0</v>
      </c>
      <c r="AD68" s="8">
        <f>[2]หน้าผ้า!AT77</f>
        <v>11036.3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รอตัด</v>
      </c>
      <c r="AH68" s="1" t="str">
        <f>[2]หน้าผ้า!DL77</f>
        <v>P6</v>
      </c>
      <c r="AI68" s="1">
        <f>[2]หน้าผ้า!DM77</f>
        <v>5</v>
      </c>
      <c r="AJ68" s="3">
        <f>[2]หน้าผ้า!DN77</f>
        <v>45975</v>
      </c>
      <c r="AK68" s="3">
        <f>[2]หน้าผ้า!DQ77</f>
        <v>45970</v>
      </c>
      <c r="AL68" s="3">
        <f>[2]หน้าผ้า!DR77</f>
        <v>45963</v>
      </c>
      <c r="AM68" s="3">
        <f>[2]หน้าผ้า!DS77</f>
        <v>45971</v>
      </c>
      <c r="AN68" s="3">
        <f>[2]หน้าผ้า!DT77</f>
        <v>45972</v>
      </c>
      <c r="AO68" s="3">
        <f>[2]หน้าผ้า!DU77</f>
        <v>45973</v>
      </c>
      <c r="AP68" s="3">
        <f>[2]หน้าผ้า!DP77</f>
        <v>45970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45958</v>
      </c>
      <c r="B69" s="14" t="str">
        <f>[2]หน้าผ้า!B78</f>
        <v>MK68-001296</v>
      </c>
      <c r="C69" s="9" t="str">
        <f>[2]หน้าผ้า!E78</f>
        <v>บจก.เอสพีเอ็ม อาหารสัตว์</v>
      </c>
      <c r="D69" s="13" t="str">
        <f>[2]หน้าผ้า!F78</f>
        <v>NOVA S2</v>
      </c>
      <c r="E69" s="9">
        <f>[2]หน้าผ้า!G78</f>
        <v>20</v>
      </c>
      <c r="F69" s="9">
        <f>[2]หน้าผ้า!H78</f>
        <v>38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500กระสอบแบน</v>
      </c>
      <c r="T69" s="12">
        <f>[2]หน้าผ้า!X78</f>
        <v>45977</v>
      </c>
      <c r="U69" s="11">
        <f>[2]หน้าผ้า!AA78</f>
        <v>3000</v>
      </c>
      <c r="V69" s="10">
        <f>[2]หน้าผ้า!AJ78</f>
        <v>0</v>
      </c>
      <c r="W69" s="10">
        <f>[2]หน้าผ้า!AL78</f>
        <v>3000</v>
      </c>
      <c r="X69" s="10">
        <f>[2]หน้าผ้า!AM78</f>
        <v>0</v>
      </c>
      <c r="Y69" s="10">
        <f>[2]หน้าผ้า!AN78</f>
        <v>3150</v>
      </c>
      <c r="Z69" s="9" t="str">
        <f>[2]หน้าผ้า!AO78</f>
        <v>WSWT2025800SM</v>
      </c>
      <c r="AA69" s="8">
        <f>[2]หน้าผ้า!AQ78</f>
        <v>3310.89</v>
      </c>
      <c r="AB69" s="8">
        <f>[2]หน้าผ้า!AR78</f>
        <v>3310.89</v>
      </c>
      <c r="AC69" s="8">
        <f>[2]หน้าผ้า!AS78</f>
        <v>0</v>
      </c>
      <c r="AD69" s="8">
        <f>[2]หน้าผ้า!AT78</f>
        <v>3310.89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45977</v>
      </c>
      <c r="AK69" s="3">
        <f>[2]หน้าผ้า!DQ78</f>
        <v>45973</v>
      </c>
      <c r="AL69" s="3">
        <f>[2]หน้าผ้า!DR78</f>
        <v>45966</v>
      </c>
      <c r="AM69" s="3">
        <f>[2]หน้าผ้า!DS78</f>
        <v>45974</v>
      </c>
      <c r="AN69" s="3">
        <f>[2]หน้าผ้า!DT78</f>
        <v>45975</v>
      </c>
      <c r="AO69" s="3">
        <f>[2]หน้าผ้า!DU78</f>
        <v>45976</v>
      </c>
      <c r="AP69" s="3">
        <f>[2]หน้าผ้า!DP78</f>
        <v>45972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45916</v>
      </c>
      <c r="B70" s="14" t="str">
        <f>[2]หน้าผ้า!B79</f>
        <v>MK68-001119</v>
      </c>
      <c r="C70" s="9" t="str">
        <f>[2]หน้าผ้า!E79</f>
        <v>บจก.ซันฟีด</v>
      </c>
      <c r="D70" s="13" t="str">
        <f>[2]หน้าผ้า!F79</f>
        <v>ขุนศึกเบอร์ 1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+</v>
      </c>
      <c r="K70" s="9">
        <f>[2]หน้าผ้า!N79</f>
        <v>0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 xml:space="preserve">300กระสอบแบนเต็มใบ </v>
      </c>
      <c r="T70" s="12">
        <f>[2]หน้าผ้า!X79</f>
        <v>45978</v>
      </c>
      <c r="U70" s="11">
        <f>[2]หน้าผ้า!AA79</f>
        <v>5000</v>
      </c>
      <c r="V70" s="10">
        <f>[2]หน้าผ้า!AJ79</f>
        <v>5000</v>
      </c>
      <c r="W70" s="10">
        <f>[2]หน้าผ้า!AL79</f>
        <v>0</v>
      </c>
      <c r="X70" s="10">
        <f>[2]หน้าผ้า!AM79</f>
        <v>6000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45978</v>
      </c>
      <c r="AK70" s="3">
        <f>[2]หน้าผ้า!DQ79</f>
        <v>45974</v>
      </c>
      <c r="AL70" s="3">
        <f>[2]หน้าผ้า!DR79</f>
        <v>45967</v>
      </c>
      <c r="AM70" s="3">
        <f>[2]หน้าผ้า!DS79</f>
        <v>45975</v>
      </c>
      <c r="AN70" s="3">
        <f>[2]หน้าผ้า!DT79</f>
        <v>45976</v>
      </c>
      <c r="AO70" s="3">
        <f>[2]หน้าผ้า!DU79</f>
        <v>45977</v>
      </c>
      <c r="AP70" s="3">
        <f>[2]หน้าผ้า!DP79</f>
        <v>45973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45916</v>
      </c>
      <c r="B71" s="14" t="str">
        <f>[2]หน้าผ้า!B80</f>
        <v>MK68-001119</v>
      </c>
      <c r="C71" s="9" t="str">
        <f>[2]หน้าผ้า!E80</f>
        <v>บจก.ซันฟีด</v>
      </c>
      <c r="D71" s="13">
        <f>[2]หน้าผ้า!F80</f>
        <v>952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+</v>
      </c>
      <c r="K71" s="9">
        <f>[2]หน้าผ้า!N80</f>
        <v>0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 xml:space="preserve">300กระสอบแบนเต็มใบ </v>
      </c>
      <c r="T71" s="12">
        <f>[2]หน้าผ้า!X80</f>
        <v>45978</v>
      </c>
      <c r="U71" s="11">
        <f>[2]หน้าผ้า!AA80</f>
        <v>5000</v>
      </c>
      <c r="V71" s="10">
        <f>[2]หน้าผ้า!AJ80</f>
        <v>0</v>
      </c>
      <c r="W71" s="10">
        <f>[2]หน้าผ้า!AL80</f>
        <v>5000</v>
      </c>
      <c r="X71" s="10">
        <f>[2]หน้าผ้า!AM80</f>
        <v>5286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รอตัด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45978</v>
      </c>
      <c r="AK71" s="3">
        <f>[2]หน้าผ้า!DQ80</f>
        <v>45974</v>
      </c>
      <c r="AL71" s="3">
        <f>[2]หน้าผ้า!DR80</f>
        <v>45967</v>
      </c>
      <c r="AM71" s="3">
        <f>[2]หน้าผ้า!DS80</f>
        <v>45975</v>
      </c>
      <c r="AN71" s="3">
        <f>[2]หน้าผ้า!DT80</f>
        <v>45976</v>
      </c>
      <c r="AO71" s="3">
        <f>[2]หน้าผ้า!DU80</f>
        <v>45977</v>
      </c>
      <c r="AP71" s="3">
        <f>[2]หน้าผ้า!DP80</f>
        <v>45973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45948</v>
      </c>
      <c r="B72" s="14" t="str">
        <f>[2]หน้าผ้า!B81</f>
        <v>MK68-001249</v>
      </c>
      <c r="C72" s="9" t="str">
        <f>[2]หน้าผ้า!E81</f>
        <v>บจก.เอพีเอ็ม อะโกร</v>
      </c>
      <c r="D72" s="13" t="str">
        <f>[2]หน้าผ้า!F81</f>
        <v>U-FEED U4(เอส)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>
        <f>[2]หน้าผ้า!X81</f>
        <v>45978</v>
      </c>
      <c r="U72" s="11">
        <f>[2]หน้าผ้า!AA81</f>
        <v>6000</v>
      </c>
      <c r="V72" s="10">
        <f>[2]หน้าผ้า!AJ81</f>
        <v>0</v>
      </c>
      <c r="W72" s="10">
        <f>[2]หน้าผ้า!AL81</f>
        <v>6000</v>
      </c>
      <c r="X72" s="10">
        <f>[2]หน้าผ้า!AM81</f>
        <v>0</v>
      </c>
      <c r="Y72" s="10">
        <f>[2]หน้าผ้า!AN81</f>
        <v>6300</v>
      </c>
      <c r="Z72" s="9" t="str">
        <f>[2]หน้าผ้า!AO81</f>
        <v>WSWT2025800SM</v>
      </c>
      <c r="AA72" s="8">
        <f>[2]หน้าผ้า!AQ81</f>
        <v>6621.78</v>
      </c>
      <c r="AB72" s="8">
        <f>[2]หน้าผ้า!AR81</f>
        <v>6621.78</v>
      </c>
      <c r="AC72" s="8">
        <f>[2]หน้าผ้า!AS81</f>
        <v>0</v>
      </c>
      <c r="AD72" s="8">
        <f>[2]หน้าผ้า!AT81</f>
        <v>6621.78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45978</v>
      </c>
      <c r="AK72" s="3">
        <f>[2]หน้าผ้า!DQ81</f>
        <v>45974</v>
      </c>
      <c r="AL72" s="3">
        <f>[2]หน้าผ้า!DR81</f>
        <v>45967</v>
      </c>
      <c r="AM72" s="3">
        <f>[2]หน้าผ้า!DS81</f>
        <v>45975</v>
      </c>
      <c r="AN72" s="3">
        <f>[2]หน้าผ้า!DT81</f>
        <v>45976</v>
      </c>
      <c r="AO72" s="3">
        <f>[2]หน้าผ้า!DU81</f>
        <v>45977</v>
      </c>
      <c r="AP72" s="3">
        <f>[2]หน้าผ้า!DP81</f>
        <v>45973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45933</v>
      </c>
      <c r="B73" s="14" t="str">
        <f>[2]หน้าผ้า!B82</f>
        <v>MK68-001204</v>
      </c>
      <c r="C73" s="9" t="str">
        <f>[2]หน้าผ้า!E82</f>
        <v>บจก.เอพีเอ็ม อะโกร</v>
      </c>
      <c r="D73" s="13" t="str">
        <f>[2]หน้าผ้า!F82</f>
        <v>นีโอ พี3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45978</v>
      </c>
      <c r="U73" s="11">
        <f>[2]หน้าผ้า!AA82</f>
        <v>3000</v>
      </c>
      <c r="V73" s="10">
        <f>[2]หน้าผ้า!AJ82</f>
        <v>0</v>
      </c>
      <c r="W73" s="10">
        <f>[2]หน้าผ้า!AL82</f>
        <v>3000</v>
      </c>
      <c r="X73" s="10">
        <f>[2]หน้าผ้า!AM82</f>
        <v>0</v>
      </c>
      <c r="Y73" s="10">
        <f>[2]หน้าผ้า!AN82</f>
        <v>3150</v>
      </c>
      <c r="Z73" s="9" t="str">
        <f>[2]หน้าผ้า!AO82</f>
        <v>WSWT2025800SM</v>
      </c>
      <c r="AA73" s="8">
        <f>[2]หน้าผ้า!AQ82</f>
        <v>3310.89</v>
      </c>
      <c r="AB73" s="8">
        <f>[2]หน้าผ้า!AR82</f>
        <v>3310.89</v>
      </c>
      <c r="AC73" s="8">
        <f>[2]หน้าผ้า!AS82</f>
        <v>0</v>
      </c>
      <c r="AD73" s="8">
        <f>[2]หน้าผ้า!AT82</f>
        <v>3310.89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45978</v>
      </c>
      <c r="AK73" s="3">
        <f>[2]หน้าผ้า!DQ82</f>
        <v>45974</v>
      </c>
      <c r="AL73" s="3">
        <f>[2]หน้าผ้า!DR82</f>
        <v>45967</v>
      </c>
      <c r="AM73" s="3">
        <f>[2]หน้าผ้า!DS82</f>
        <v>45975</v>
      </c>
      <c r="AN73" s="3">
        <f>[2]หน้าผ้า!DT82</f>
        <v>45976</v>
      </c>
      <c r="AO73" s="3">
        <f>[2]หน้าผ้า!DU82</f>
        <v>45977</v>
      </c>
      <c r="AP73" s="3">
        <f>[2]หน้าผ้า!DP82</f>
        <v>45973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45916</v>
      </c>
      <c r="B74" s="14" t="str">
        <f>[2]หน้าผ้า!B83</f>
        <v>MK68-001119</v>
      </c>
      <c r="C74" s="9" t="str">
        <f>[2]หน้าผ้า!E83</f>
        <v>บจก.ซันฟีด</v>
      </c>
      <c r="D74" s="13">
        <f>[2]หน้าผ้า!F83</f>
        <v>953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+</v>
      </c>
      <c r="K74" s="9">
        <f>[2]หน้าผ้า!N83</f>
        <v>0</v>
      </c>
      <c r="L74" s="9" t="str">
        <f>[2]หน้าผ้า!R83</f>
        <v>ไม่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 xml:space="preserve">300กระสอบแบนเต็มใบ </v>
      </c>
      <c r="T74" s="12">
        <f>[2]หน้าผ้า!X83</f>
        <v>45979</v>
      </c>
      <c r="U74" s="11">
        <f>[2]หน้าผ้า!AA83</f>
        <v>5000</v>
      </c>
      <c r="V74" s="10">
        <f>[2]หน้าผ้า!AJ83</f>
        <v>0</v>
      </c>
      <c r="W74" s="10">
        <f>[2]หน้าผ้า!AL83</f>
        <v>5000</v>
      </c>
      <c r="X74" s="10">
        <f>[2]หน้าผ้า!AM83</f>
        <v>5333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รอตัด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45979</v>
      </c>
      <c r="AK74" s="3">
        <f>[2]หน้าผ้า!DQ83</f>
        <v>45975</v>
      </c>
      <c r="AL74" s="3">
        <f>[2]หน้าผ้า!DR83</f>
        <v>45968</v>
      </c>
      <c r="AM74" s="3">
        <f>[2]หน้าผ้า!DS83</f>
        <v>45976</v>
      </c>
      <c r="AN74" s="3">
        <f>[2]หน้าผ้า!DT83</f>
        <v>45977</v>
      </c>
      <c r="AO74" s="3">
        <f>[2]หน้าผ้า!DU83</f>
        <v>45978</v>
      </c>
      <c r="AP74" s="3">
        <f>[2]หน้าผ้า!DP83</f>
        <v>45974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45958</v>
      </c>
      <c r="B75" s="14" t="str">
        <f>[2]หน้าผ้า!B84</f>
        <v>MK68-001293</v>
      </c>
      <c r="C75" s="9" t="str">
        <f>[2]หน้าผ้า!E84</f>
        <v>บจก.เอสพีเอ็ม อาหารสัตว์</v>
      </c>
      <c r="D75" s="13" t="str">
        <f>[2]หน้าผ้า!F84</f>
        <v>นีโอ ดีอาร์ 03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ไม่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45979</v>
      </c>
      <c r="U75" s="11">
        <f>[2]หน้าผ้า!AA84</f>
        <v>3000</v>
      </c>
      <c r="V75" s="10">
        <f>[2]หน้าผ้า!AJ84</f>
        <v>0</v>
      </c>
      <c r="W75" s="10">
        <f>[2]หน้าผ้า!AL84</f>
        <v>3000</v>
      </c>
      <c r="X75" s="10">
        <f>[2]หน้าผ้า!AM84</f>
        <v>0</v>
      </c>
      <c r="Y75" s="10">
        <f>[2]หน้าผ้า!AN84</f>
        <v>3150</v>
      </c>
      <c r="Z75" s="9" t="str">
        <f>[2]หน้าผ้า!AO84</f>
        <v>WSWT2025800SM</v>
      </c>
      <c r="AA75" s="8">
        <f>[2]หน้าผ้า!AQ84</f>
        <v>3310.89</v>
      </c>
      <c r="AB75" s="8">
        <f>[2]หน้าผ้า!AR84</f>
        <v>3310.89</v>
      </c>
      <c r="AC75" s="8">
        <f>[2]หน้าผ้า!AS84</f>
        <v>0</v>
      </c>
      <c r="AD75" s="8">
        <f>[2]หน้าผ้า!AT84</f>
        <v>3310.89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รอตัด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45979</v>
      </c>
      <c r="AK75" s="3">
        <f>[2]หน้าผ้า!DQ84</f>
        <v>45975</v>
      </c>
      <c r="AL75" s="3">
        <f>[2]หน้าผ้า!DR84</f>
        <v>45968</v>
      </c>
      <c r="AM75" s="3">
        <f>[2]หน้าผ้า!DS84</f>
        <v>45976</v>
      </c>
      <c r="AN75" s="3">
        <f>[2]หน้าผ้า!DT84</f>
        <v>45977</v>
      </c>
      <c r="AO75" s="3">
        <f>[2]หน้าผ้า!DU84</f>
        <v>45978</v>
      </c>
      <c r="AP75" s="3">
        <f>[2]หน้าผ้า!DP84</f>
        <v>45974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45916</v>
      </c>
      <c r="B76" s="14" t="str">
        <f>[2]หน้าผ้า!B85</f>
        <v>MK68-001119</v>
      </c>
      <c r="C76" s="9" t="str">
        <f>[2]หน้าผ้า!E85</f>
        <v>บจก.ซันฟีด</v>
      </c>
      <c r="D76" s="13">
        <f>[2]หน้าผ้า!F85</f>
        <v>956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+</v>
      </c>
      <c r="K76" s="9">
        <f>[2]หน้าผ้า!N85</f>
        <v>0</v>
      </c>
      <c r="L76" s="9" t="str">
        <f>[2]หน้าผ้า!R85</f>
        <v>ไม่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 xml:space="preserve">300กระสอบแบนเต็มใบ </v>
      </c>
      <c r="T76" s="12">
        <f>[2]หน้าผ้า!X85</f>
        <v>45979</v>
      </c>
      <c r="U76" s="11">
        <f>[2]หน้าผ้า!AA85</f>
        <v>2500</v>
      </c>
      <c r="V76" s="10">
        <f>[2]หน้าผ้า!AJ85</f>
        <v>1728</v>
      </c>
      <c r="W76" s="10">
        <f>[2]หน้าผ้า!AL85</f>
        <v>772</v>
      </c>
      <c r="X76" s="10">
        <f>[2]หน้าผ้า!AM85</f>
        <v>2600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45979</v>
      </c>
      <c r="AK76" s="3">
        <f>[2]หน้าผ้า!DQ85</f>
        <v>45975</v>
      </c>
      <c r="AL76" s="3">
        <f>[2]หน้าผ้า!DR85</f>
        <v>45968</v>
      </c>
      <c r="AM76" s="3">
        <f>[2]หน้าผ้า!DS85</f>
        <v>45976</v>
      </c>
      <c r="AN76" s="3">
        <f>[2]หน้าผ้า!DT85</f>
        <v>45977</v>
      </c>
      <c r="AO76" s="3">
        <f>[2]หน้าผ้า!DU85</f>
        <v>45978</v>
      </c>
      <c r="AP76" s="3">
        <f>[2]หน้าผ้า!DP85</f>
        <v>45974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45916</v>
      </c>
      <c r="B77" s="14" t="str">
        <f>[2]หน้าผ้า!B86</f>
        <v>MK68-001119</v>
      </c>
      <c r="C77" s="9" t="str">
        <f>[2]หน้าผ้า!E86</f>
        <v>บจก.ซันฟีด</v>
      </c>
      <c r="D77" s="13">
        <f>[2]หน้าผ้า!F86</f>
        <v>953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ไม่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>
        <f>[2]หน้าผ้า!X86</f>
        <v>45979</v>
      </c>
      <c r="U77" s="11">
        <f>[2]หน้าผ้า!AA86</f>
        <v>5000</v>
      </c>
      <c r="V77" s="10">
        <f>[2]หน้าผ้า!AJ86</f>
        <v>0</v>
      </c>
      <c r="W77" s="10">
        <f>[2]หน้าผ้า!AL86</f>
        <v>5000</v>
      </c>
      <c r="X77" s="10">
        <f>[2]หน้าผ้า!AM86</f>
        <v>5333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รอตัด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45979</v>
      </c>
      <c r="AK77" s="3">
        <f>[2]หน้าผ้า!DQ86</f>
        <v>45975</v>
      </c>
      <c r="AL77" s="3">
        <f>[2]หน้าผ้า!DR86</f>
        <v>45968</v>
      </c>
      <c r="AM77" s="3">
        <f>[2]หน้าผ้า!DS86</f>
        <v>45976</v>
      </c>
      <c r="AN77" s="3">
        <f>[2]หน้าผ้า!DT86</f>
        <v>45977</v>
      </c>
      <c r="AO77" s="3">
        <f>[2]หน้าผ้า!DU86</f>
        <v>45978</v>
      </c>
      <c r="AP77" s="3">
        <f>[2]หน้าผ้า!DP86</f>
        <v>45974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45916</v>
      </c>
      <c r="B78" s="14" t="str">
        <f>[2]หน้าผ้า!B87</f>
        <v>MK68-001119</v>
      </c>
      <c r="C78" s="9" t="str">
        <f>[2]หน้าผ้า!E87</f>
        <v>บจก.ซันฟีด</v>
      </c>
      <c r="D78" s="13" t="str">
        <f>[2]หน้าผ้า!F87</f>
        <v>ขุนศึกเบอร์ 2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+</v>
      </c>
      <c r="K78" s="9">
        <f>[2]หน้าผ้า!N87</f>
        <v>0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 xml:space="preserve">300กระสอบแบนเต็มใบ </v>
      </c>
      <c r="T78" s="12">
        <f>[2]หน้าผ้า!X87</f>
        <v>45979</v>
      </c>
      <c r="U78" s="11">
        <f>[2]หน้าผ้า!AA87</f>
        <v>5000</v>
      </c>
      <c r="V78" s="10">
        <f>[2]หน้าผ้า!AJ87</f>
        <v>0</v>
      </c>
      <c r="W78" s="10">
        <f>[2]หน้าผ้า!AL87</f>
        <v>5000</v>
      </c>
      <c r="X78" s="10">
        <f>[2]หน้าผ้า!AM87</f>
        <v>5363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45979</v>
      </c>
      <c r="AK78" s="3">
        <f>[2]หน้าผ้า!DQ87</f>
        <v>45975</v>
      </c>
      <c r="AL78" s="3">
        <f>[2]หน้าผ้า!DR87</f>
        <v>45968</v>
      </c>
      <c r="AM78" s="3">
        <f>[2]หน้าผ้า!DS87</f>
        <v>45976</v>
      </c>
      <c r="AN78" s="3">
        <f>[2]หน้าผ้า!DT87</f>
        <v>45977</v>
      </c>
      <c r="AO78" s="3">
        <f>[2]หน้าผ้า!DU87</f>
        <v>45978</v>
      </c>
      <c r="AP78" s="3">
        <f>[2]หน้าผ้า!DP87</f>
        <v>45974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45964</v>
      </c>
      <c r="B79" s="14" t="str">
        <f>[2]หน้าผ้า!B88</f>
        <v>MK68-001317</v>
      </c>
      <c r="C79" s="9" t="str">
        <f>[2]หน้าผ้า!E88</f>
        <v>บจก.วีซีเอฟ</v>
      </c>
      <c r="D79" s="13" t="str">
        <f>[2]หน้าผ้า!F88</f>
        <v>JET 153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ไม่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45980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0</v>
      </c>
      <c r="Y79" s="10">
        <f>[2]หน้าผ้า!AN88</f>
        <v>5250</v>
      </c>
      <c r="Z79" s="9" t="str">
        <f>[2]หน้าผ้า!AO88</f>
        <v>WSWT2025800SM</v>
      </c>
      <c r="AA79" s="8">
        <f>[2]หน้าผ้า!AQ88</f>
        <v>5518.15</v>
      </c>
      <c r="AB79" s="8">
        <f>[2]หน้าผ้า!AR88</f>
        <v>5518.15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5518.15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5</v>
      </c>
      <c r="AJ79" s="3">
        <f>[2]หน้าผ้า!DN88</f>
        <v>45980</v>
      </c>
      <c r="AK79" s="3">
        <f>[2]หน้าผ้า!DQ88</f>
        <v>45975</v>
      </c>
      <c r="AL79" s="3">
        <f>[2]หน้าผ้า!DR88</f>
        <v>45968</v>
      </c>
      <c r="AM79" s="3">
        <f>[2]หน้าผ้า!DS88</f>
        <v>45976</v>
      </c>
      <c r="AN79" s="3">
        <f>[2]หน้าผ้า!DT88</f>
        <v>45977</v>
      </c>
      <c r="AO79" s="3">
        <f>[2]หน้าผ้า!DU88</f>
        <v>45978</v>
      </c>
      <c r="AP79" s="3">
        <f>[2]หน้าผ้า!DP88</f>
        <v>45975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45916</v>
      </c>
      <c r="B80" s="14" t="str">
        <f>[2]หน้าผ้า!B89</f>
        <v>MK68-001119</v>
      </c>
      <c r="C80" s="9" t="str">
        <f>[2]หน้าผ้า!E89</f>
        <v>บจก.ซันฟีด</v>
      </c>
      <c r="D80" s="13">
        <f>[2]หน้าผ้า!F89</f>
        <v>952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+</v>
      </c>
      <c r="K80" s="9">
        <f>[2]หน้าผ้า!N89</f>
        <v>0</v>
      </c>
      <c r="L80" s="9" t="str">
        <f>[2]หน้าผ้า!R89</f>
        <v>ไม่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 xml:space="preserve">300กระสอบแบนเต็มใบ </v>
      </c>
      <c r="T80" s="12">
        <f>[2]หน้าผ้า!X89</f>
        <v>45981</v>
      </c>
      <c r="U80" s="11">
        <f>[2]หน้าผ้า!AA89</f>
        <v>5000</v>
      </c>
      <c r="V80" s="10">
        <f>[2]หน้าผ้า!AJ89</f>
        <v>0</v>
      </c>
      <c r="W80" s="10">
        <f>[2]หน้าผ้า!AL89</f>
        <v>5000</v>
      </c>
      <c r="X80" s="10">
        <f>[2]หน้าผ้า!AM89</f>
        <v>5286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45981</v>
      </c>
      <c r="AK80" s="3">
        <f>[2]หน้าผ้า!DQ89</f>
        <v>45977</v>
      </c>
      <c r="AL80" s="3">
        <f>[2]หน้าผ้า!DR89</f>
        <v>45970</v>
      </c>
      <c r="AM80" s="3">
        <f>[2]หน้าผ้า!DS89</f>
        <v>45978</v>
      </c>
      <c r="AN80" s="3">
        <f>[2]หน้าผ้า!DT89</f>
        <v>45979</v>
      </c>
      <c r="AO80" s="3">
        <f>[2]หน้าผ้า!DU89</f>
        <v>45980</v>
      </c>
      <c r="AP80" s="3">
        <f>[2]หน้าผ้า!DP89</f>
        <v>45976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45916</v>
      </c>
      <c r="B81" s="14" t="str">
        <f>[2]หน้าผ้า!B90</f>
        <v>MK68-001119</v>
      </c>
      <c r="C81" s="9" t="str">
        <f>[2]หน้าผ้า!E90</f>
        <v>บจก.ซันฟีด</v>
      </c>
      <c r="D81" s="13" t="str">
        <f>[2]หน้าผ้า!F90</f>
        <v>ขุนศึกเบอร์ 1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+</v>
      </c>
      <c r="K81" s="9">
        <f>[2]หน้าผ้า!N90</f>
        <v>0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 xml:space="preserve">300กระสอบแบนเต็มใบ </v>
      </c>
      <c r="T81" s="12">
        <f>[2]หน้าผ้า!X90</f>
        <v>45982</v>
      </c>
      <c r="U81" s="11">
        <f>[2]หน้าผ้า!AA90</f>
        <v>5000</v>
      </c>
      <c r="V81" s="10">
        <f>[2]หน้าผ้า!AJ90</f>
        <v>5000</v>
      </c>
      <c r="W81" s="10">
        <f>[2]หน้าผ้า!AL90</f>
        <v>0</v>
      </c>
      <c r="X81" s="10">
        <f>[2]หน้าผ้า!AM90</f>
        <v>6000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45982</v>
      </c>
      <c r="AK81" s="3">
        <f>[2]หน้าผ้า!DQ90</f>
        <v>45978</v>
      </c>
      <c r="AL81" s="3">
        <f>[2]หน้าผ้า!DR90</f>
        <v>45971</v>
      </c>
      <c r="AM81" s="3">
        <f>[2]หน้าผ้า!DS90</f>
        <v>45979</v>
      </c>
      <c r="AN81" s="3">
        <f>[2]หน้าผ้า!DT90</f>
        <v>45980</v>
      </c>
      <c r="AO81" s="3">
        <f>[2]หน้าผ้า!DU90</f>
        <v>45981</v>
      </c>
      <c r="AP81" s="3">
        <f>[2]หน้าผ้า!DP90</f>
        <v>45977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45916</v>
      </c>
      <c r="B82" s="14" t="str">
        <f>[2]หน้าผ้า!B91</f>
        <v>MK68-001119</v>
      </c>
      <c r="C82" s="9" t="str">
        <f>[2]หน้าผ้า!E91</f>
        <v>บจก.ซันฟีด</v>
      </c>
      <c r="D82" s="13">
        <f>[2]หน้าผ้า!F91</f>
        <v>575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+</v>
      </c>
      <c r="K82" s="9">
        <f>[2]หน้าผ้า!N91</f>
        <v>0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 xml:space="preserve">300กระสอบแบนเต็มใบ </v>
      </c>
      <c r="T82" s="12">
        <f>[2]หน้าผ้า!X91</f>
        <v>45982</v>
      </c>
      <c r="U82" s="11">
        <f>[2]หน้าผ้า!AA91</f>
        <v>3500</v>
      </c>
      <c r="V82" s="10">
        <f>[2]หน้าผ้า!AJ91</f>
        <v>0</v>
      </c>
      <c r="W82" s="10">
        <f>[2]หน้าผ้า!AL91</f>
        <v>3500</v>
      </c>
      <c r="X82" s="10">
        <f>[2]หน้าผ้า!AM91</f>
        <v>0</v>
      </c>
      <c r="Y82" s="10">
        <f>[2]หน้าผ้า!AN91</f>
        <v>3675</v>
      </c>
      <c r="Z82" s="9" t="str">
        <f>[2]หน้าผ้า!AO91</f>
        <v>WSWT2025800SM</v>
      </c>
      <c r="AA82" s="8">
        <f>[2]หน้าผ้า!AQ91</f>
        <v>3862.7049999999999</v>
      </c>
      <c r="AB82" s="8">
        <f>[2]หน้าผ้า!AR91</f>
        <v>3862.7049999999999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3862.7049999999999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45982</v>
      </c>
      <c r="AK82" s="3">
        <f>[2]หน้าผ้า!DQ91</f>
        <v>45978</v>
      </c>
      <c r="AL82" s="3">
        <f>[2]หน้าผ้า!DR91</f>
        <v>45971</v>
      </c>
      <c r="AM82" s="3">
        <f>[2]หน้าผ้า!DS91</f>
        <v>45979</v>
      </c>
      <c r="AN82" s="3">
        <f>[2]หน้าผ้า!DT91</f>
        <v>45980</v>
      </c>
      <c r="AO82" s="3">
        <f>[2]หน้าผ้า!DU91</f>
        <v>45981</v>
      </c>
      <c r="AP82" s="3">
        <f>[2]หน้าผ้า!DP91</f>
        <v>45977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45933</v>
      </c>
      <c r="B83" s="14" t="str">
        <f>[2]หน้าผ้า!B92</f>
        <v>MK68-001202</v>
      </c>
      <c r="C83" s="9" t="str">
        <f>[2]หน้าผ้า!E92</f>
        <v>บจก.เอพีเอ็ม อะโกร</v>
      </c>
      <c r="D83" s="13" t="str">
        <f>[2]หน้าผ้า!F92</f>
        <v>ยู-ฟีด รวมหมู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ใส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45985</v>
      </c>
      <c r="U83" s="11">
        <f>[2]หน้าผ้า!AA92</f>
        <v>3000</v>
      </c>
      <c r="V83" s="10">
        <f>[2]หน้าผ้า!AJ92</f>
        <v>0</v>
      </c>
      <c r="W83" s="10">
        <f>[2]หน้าผ้า!AL92</f>
        <v>3000</v>
      </c>
      <c r="X83" s="10">
        <f>[2]หน้าผ้า!AM92</f>
        <v>0</v>
      </c>
      <c r="Y83" s="10">
        <f>[2]หน้าผ้า!AN92</f>
        <v>3150</v>
      </c>
      <c r="Z83" s="9" t="str">
        <f>[2]หน้าผ้า!AO92</f>
        <v>WSWT2025800SM</v>
      </c>
      <c r="AA83" s="8">
        <f>[2]หน้าผ้า!AQ92</f>
        <v>3310.89</v>
      </c>
      <c r="AB83" s="8">
        <f>[2]หน้าผ้า!AR92</f>
        <v>3310.89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3310.89</v>
      </c>
      <c r="AF83" s="8">
        <f>[2]หน้าผ้า!AI92</f>
        <v>0</v>
      </c>
      <c r="AG83" s="1" t="str">
        <f>[3]หน้าผ้า!DC95</f>
        <v>พร้อมส่ง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45985</v>
      </c>
      <c r="AK83" s="3">
        <f>[2]หน้าผ้า!DQ92</f>
        <v>45981</v>
      </c>
      <c r="AL83" s="3">
        <f>[2]หน้าผ้า!DR92</f>
        <v>45974</v>
      </c>
      <c r="AM83" s="3">
        <f>[2]หน้าผ้า!DS92</f>
        <v>45982</v>
      </c>
      <c r="AN83" s="3">
        <f>[2]หน้าผ้า!DT92</f>
        <v>45983</v>
      </c>
      <c r="AO83" s="3">
        <f>[2]หน้าผ้า!DU92</f>
        <v>45984</v>
      </c>
      <c r="AP83" s="3">
        <f>[2]หน้าผ้า!DP92</f>
        <v>45980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45896</v>
      </c>
      <c r="B84" s="14" t="str">
        <f>[2]หน้าผ้า!B93</f>
        <v>MK68-001039</v>
      </c>
      <c r="C84" s="9" t="str">
        <f>[2]หน้าผ้า!E93</f>
        <v>บจก.เอสพีเอ็ม อาหารสัตว์</v>
      </c>
      <c r="D84" s="13" t="str">
        <f>[2]หน้าผ้า!F93</f>
        <v>U-GOAT14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45985</v>
      </c>
      <c r="U84" s="11">
        <f>[2]หน้าผ้า!AA93</f>
        <v>3000</v>
      </c>
      <c r="V84" s="10">
        <f>[2]หน้าผ้า!AJ93</f>
        <v>0</v>
      </c>
      <c r="W84" s="10">
        <f>[2]หน้าผ้า!AL93</f>
        <v>3000</v>
      </c>
      <c r="X84" s="10">
        <f>[2]หน้าผ้า!AM93</f>
        <v>0</v>
      </c>
      <c r="Y84" s="10">
        <f>[2]หน้าผ้า!AN93</f>
        <v>3150</v>
      </c>
      <c r="Z84" s="9" t="str">
        <f>[2]หน้าผ้า!AO93</f>
        <v>WSWT2025800SM</v>
      </c>
      <c r="AA84" s="8">
        <f>[2]หน้าผ้า!AQ93</f>
        <v>3310.89</v>
      </c>
      <c r="AB84" s="8">
        <f>[2]หน้าผ้า!AR93</f>
        <v>3310.89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3310.89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5</v>
      </c>
      <c r="AJ84" s="3">
        <f>[2]หน้าผ้า!DN93</f>
        <v>45985</v>
      </c>
      <c r="AK84" s="3">
        <f>[2]หน้าผ้า!DQ93</f>
        <v>45980</v>
      </c>
      <c r="AL84" s="3">
        <f>[2]หน้าผ้า!DR93</f>
        <v>45973</v>
      </c>
      <c r="AM84" s="3">
        <f>[2]หน้าผ้า!DS93</f>
        <v>45981</v>
      </c>
      <c r="AN84" s="3">
        <f>[2]หน้าผ้า!DT93</f>
        <v>45982</v>
      </c>
      <c r="AO84" s="3">
        <f>[2]หน้าผ้า!DU93</f>
        <v>45983</v>
      </c>
      <c r="AP84" s="3">
        <f>[2]หน้าผ้า!DP93</f>
        <v>45980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 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45916</v>
      </c>
      <c r="B85" s="14" t="str">
        <f>[2]หน้าผ้า!B94</f>
        <v>MK68-001119</v>
      </c>
      <c r="C85" s="9" t="str">
        <f>[2]หน้าผ้า!E94</f>
        <v>บจก.ซันฟีด</v>
      </c>
      <c r="D85" s="13" t="str">
        <f>[2]หน้าผ้า!F94</f>
        <v>ขุนศึกเบอร์ 1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+</v>
      </c>
      <c r="K85" s="9">
        <f>[2]หน้าผ้า!N94</f>
        <v>0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 xml:space="preserve">300กระสอบแบนเต็มใบ </v>
      </c>
      <c r="T85" s="12">
        <f>[2]หน้าผ้า!X94</f>
        <v>45986</v>
      </c>
      <c r="U85" s="11">
        <f>[2]หน้าผ้า!AA94</f>
        <v>5000</v>
      </c>
      <c r="V85" s="10">
        <f>[2]หน้าผ้า!AJ94</f>
        <v>0</v>
      </c>
      <c r="W85" s="10">
        <f>[2]หน้าผ้า!AL94</f>
        <v>5000</v>
      </c>
      <c r="X85" s="10">
        <f>[2]หน้าผ้า!AM94</f>
        <v>0</v>
      </c>
      <c r="Y85" s="10">
        <f>[2]หน้าผ้า!AN94</f>
        <v>5250</v>
      </c>
      <c r="Z85" s="9" t="str">
        <f>[2]หน้าผ้า!AO94</f>
        <v>WSWT2025800SM</v>
      </c>
      <c r="AA85" s="8">
        <f>[2]หน้าผ้า!AQ94</f>
        <v>5518.15</v>
      </c>
      <c r="AB85" s="8">
        <f>[2]หน้าผ้า!AR94</f>
        <v>5518.15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5518.15</v>
      </c>
      <c r="AF85" s="8">
        <f>[2]หน้าผ้า!AI94</f>
        <v>0</v>
      </c>
      <c r="AG85" s="1" t="str">
        <f>[3]หน้าผ้า!DC97</f>
        <v>รอตัด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45986</v>
      </c>
      <c r="AK85" s="3">
        <f>[2]หน้าผ้า!DQ94</f>
        <v>45982</v>
      </c>
      <c r="AL85" s="3">
        <f>[2]หน้าผ้า!DR94</f>
        <v>45975</v>
      </c>
      <c r="AM85" s="3">
        <f>[2]หน้าผ้า!DS94</f>
        <v>45983</v>
      </c>
      <c r="AN85" s="3">
        <f>[2]หน้าผ้า!DT94</f>
        <v>45984</v>
      </c>
      <c r="AO85" s="3">
        <f>[2]หน้าผ้า!DU94</f>
        <v>45985</v>
      </c>
      <c r="AP85" s="3">
        <f>[2]หน้าผ้า!DP94</f>
        <v>45981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45909</v>
      </c>
      <c r="B86" s="14" t="str">
        <f>[2]หน้าผ้า!B95</f>
        <v>MK68-001093</v>
      </c>
      <c r="C86" s="9" t="str">
        <f>[2]หน้าผ้า!E95</f>
        <v>บจก.เอสพีเอ็ม อาหารสัตว์</v>
      </c>
      <c r="D86" s="13" t="str">
        <f>[2]หน้าผ้า!F95</f>
        <v>เอส ฟาร์ม115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45986</v>
      </c>
      <c r="U86" s="11">
        <f>[2]หน้าผ้า!AA95</f>
        <v>3179</v>
      </c>
      <c r="V86" s="10">
        <f>[2]หน้าผ้า!AJ95</f>
        <v>2531</v>
      </c>
      <c r="W86" s="10">
        <f>[2]หน้าผ้า!AL95</f>
        <v>648</v>
      </c>
      <c r="X86" s="10">
        <f>[2]หน้าผ้า!AM95</f>
        <v>6100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รอตัด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45986</v>
      </c>
      <c r="AK86" s="3">
        <f>[2]หน้าผ้า!DQ95</f>
        <v>45982</v>
      </c>
      <c r="AL86" s="3">
        <f>[2]หน้าผ้า!DR95</f>
        <v>45975</v>
      </c>
      <c r="AM86" s="3">
        <f>[2]หน้าผ้า!DS95</f>
        <v>45983</v>
      </c>
      <c r="AN86" s="3">
        <f>[2]หน้าผ้า!DT95</f>
        <v>45984</v>
      </c>
      <c r="AO86" s="3">
        <f>[2]หน้าผ้า!DU95</f>
        <v>45985</v>
      </c>
      <c r="AP86" s="3">
        <f>[2]หน้าผ้า!DP95</f>
        <v>45981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 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45916</v>
      </c>
      <c r="B87" s="14" t="str">
        <f>[2]หน้าผ้า!B96</f>
        <v>MK68-001119</v>
      </c>
      <c r="C87" s="9" t="str">
        <f>[2]หน้าผ้า!E96</f>
        <v>บจก.ซันฟีด</v>
      </c>
      <c r="D87" s="13">
        <f>[2]หน้าผ้า!F96</f>
        <v>952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+</v>
      </c>
      <c r="K87" s="9">
        <f>[2]หน้าผ้า!N96</f>
        <v>0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 xml:space="preserve">300กระสอบแบนเต็มใบ </v>
      </c>
      <c r="T87" s="12">
        <f>[2]หน้าผ้า!X96</f>
        <v>45986</v>
      </c>
      <c r="U87" s="11">
        <f>[2]หน้าผ้า!AA96</f>
        <v>5000</v>
      </c>
      <c r="V87" s="10">
        <f>[2]หน้าผ้า!AJ96</f>
        <v>0</v>
      </c>
      <c r="W87" s="10">
        <f>[2]หน้าผ้า!AL96</f>
        <v>5000</v>
      </c>
      <c r="X87" s="10">
        <f>[2]หน้าผ้า!AM96</f>
        <v>0</v>
      </c>
      <c r="Y87" s="10">
        <f>[2]หน้าผ้า!AN96</f>
        <v>5250</v>
      </c>
      <c r="Z87" s="9" t="str">
        <f>[2]หน้าผ้า!AO96</f>
        <v>WSWT2025800SM</v>
      </c>
      <c r="AA87" s="8">
        <f>[2]หน้าผ้า!AQ96</f>
        <v>5518.15</v>
      </c>
      <c r="AB87" s="8">
        <f>[2]หน้าผ้า!AR96</f>
        <v>5518.15</v>
      </c>
      <c r="AC87" s="8">
        <f>[2]หน้าผ้า!AS96</f>
        <v>0</v>
      </c>
      <c r="AD87" s="8">
        <f>[2]หน้าผ้า!AT96</f>
        <v>5518.15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45986</v>
      </c>
      <c r="AK87" s="3">
        <f>[2]หน้าผ้า!DQ96</f>
        <v>45982</v>
      </c>
      <c r="AL87" s="3">
        <f>[2]หน้าผ้า!DR96</f>
        <v>45975</v>
      </c>
      <c r="AM87" s="3">
        <f>[2]หน้าผ้า!DS96</f>
        <v>45983</v>
      </c>
      <c r="AN87" s="3">
        <f>[2]หน้าผ้า!DT96</f>
        <v>45984</v>
      </c>
      <c r="AO87" s="3">
        <f>[2]หน้าผ้า!DU96</f>
        <v>45985</v>
      </c>
      <c r="AP87" s="3">
        <f>[2]หน้าผ้า!DP96</f>
        <v>45981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45916</v>
      </c>
      <c r="B88" s="14" t="str">
        <f>[2]หน้าผ้า!B97</f>
        <v>MK68-001119</v>
      </c>
      <c r="C88" s="9" t="str">
        <f>[2]หน้าผ้า!E97</f>
        <v>บจก.ซันฟีด</v>
      </c>
      <c r="D88" s="13" t="str">
        <f>[2]หน้าผ้า!F97</f>
        <v>ขุนศึกเบอร์ 2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>
        <f>[2]หน้าผ้า!X97</f>
        <v>45986</v>
      </c>
      <c r="U88" s="11">
        <f>[2]หน้าผ้า!AA97</f>
        <v>5000</v>
      </c>
      <c r="V88" s="10">
        <f>[2]หน้าผ้า!AJ97</f>
        <v>0</v>
      </c>
      <c r="W88" s="10">
        <f>[2]หน้าผ้า!AL97</f>
        <v>5000</v>
      </c>
      <c r="X88" s="10">
        <f>[2]หน้าผ้า!AM97</f>
        <v>5363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45986</v>
      </c>
      <c r="AK88" s="3">
        <f>[2]หน้าผ้า!DQ97</f>
        <v>45982</v>
      </c>
      <c r="AL88" s="3">
        <f>[2]หน้าผ้า!DR97</f>
        <v>45975</v>
      </c>
      <c r="AM88" s="3">
        <f>[2]หน้าผ้า!DS97</f>
        <v>45983</v>
      </c>
      <c r="AN88" s="3">
        <f>[2]หน้าผ้า!DT97</f>
        <v>45984</v>
      </c>
      <c r="AO88" s="3">
        <f>[2]หน้าผ้า!DU97</f>
        <v>45985</v>
      </c>
      <c r="AP88" s="3">
        <f>[2]หน้าผ้า!DP97</f>
        <v>45981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45916</v>
      </c>
      <c r="B89" s="14" t="str">
        <f>[2]หน้าผ้า!B98</f>
        <v>MK68-001119</v>
      </c>
      <c r="C89" s="9" t="str">
        <f>[2]หน้าผ้า!E98</f>
        <v>บจก.ซันฟีด</v>
      </c>
      <c r="D89" s="13">
        <f>[2]หน้าผ้า!F98</f>
        <v>953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+</v>
      </c>
      <c r="K89" s="9">
        <f>[2]หน้าผ้า!N98</f>
        <v>0</v>
      </c>
      <c r="L89" s="9" t="str">
        <f>[2]หน้าผ้า!R98</f>
        <v>ไม่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 xml:space="preserve">300กระสอบแบนเต็มใบ </v>
      </c>
      <c r="T89" s="12">
        <f>[2]หน้าผ้า!X98</f>
        <v>45987</v>
      </c>
      <c r="U89" s="11">
        <f>[2]หน้าผ้า!AA98</f>
        <v>5000</v>
      </c>
      <c r="V89" s="10">
        <f>[2]หน้าผ้า!AJ98</f>
        <v>0</v>
      </c>
      <c r="W89" s="10">
        <f>[2]หน้าผ้า!AL98</f>
        <v>5000</v>
      </c>
      <c r="X89" s="10">
        <f>[2]หน้าผ้า!AM98</f>
        <v>5333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45987</v>
      </c>
      <c r="AK89" s="3">
        <f>[2]หน้าผ้า!DQ98</f>
        <v>45983</v>
      </c>
      <c r="AL89" s="3">
        <f>[2]หน้าผ้า!DR98</f>
        <v>45976</v>
      </c>
      <c r="AM89" s="3">
        <f>[2]หน้าผ้า!DS98</f>
        <v>45984</v>
      </c>
      <c r="AN89" s="3">
        <f>[2]หน้าผ้า!DT98</f>
        <v>45985</v>
      </c>
      <c r="AO89" s="3">
        <f>[2]หน้าผ้า!DU98</f>
        <v>45986</v>
      </c>
      <c r="AP89" s="3">
        <f>[2]หน้าผ้า!DP98</f>
        <v>45982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45933</v>
      </c>
      <c r="B90" s="14" t="str">
        <f>[2]หน้าผ้า!B99</f>
        <v>MK68-001203</v>
      </c>
      <c r="C90" s="9" t="str">
        <f>[2]หน้าผ้า!E99</f>
        <v>บจก.เอพีเอ็ม อะโกร</v>
      </c>
      <c r="D90" s="13" t="str">
        <f>[2]หน้าผ้า!F99</f>
        <v>SPM190 GOAL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45987</v>
      </c>
      <c r="U90" s="11">
        <f>[2]หน้าผ้า!AA99</f>
        <v>4000</v>
      </c>
      <c r="V90" s="10">
        <f>[2]หน้าผ้า!AJ99</f>
        <v>0</v>
      </c>
      <c r="W90" s="10">
        <f>[2]หน้าผ้า!AL99</f>
        <v>4000</v>
      </c>
      <c r="X90" s="10">
        <f>[2]หน้าผ้า!AM99</f>
        <v>0</v>
      </c>
      <c r="Y90" s="10">
        <f>[2]หน้าผ้า!AN99</f>
        <v>4200</v>
      </c>
      <c r="Z90" s="9" t="str">
        <f>[2]หน้าผ้า!AO99</f>
        <v>WSWT2025800SM</v>
      </c>
      <c r="AA90" s="8">
        <f>[2]หน้าผ้า!AQ99</f>
        <v>4414.5199999999995</v>
      </c>
      <c r="AB90" s="8">
        <f>[2]หน้าผ้า!AR99</f>
        <v>4414.5199999999995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4414.5199999999995</v>
      </c>
      <c r="AF90" s="8">
        <f>[2]หน้าผ้า!AI99</f>
        <v>0</v>
      </c>
      <c r="AG90" s="1" t="str">
        <f>[3]หน้าผ้า!DC102</f>
        <v>รอตัด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45987</v>
      </c>
      <c r="AK90" s="3">
        <f>[2]หน้าผ้า!DQ99</f>
        <v>45983</v>
      </c>
      <c r="AL90" s="3">
        <f>[2]หน้าผ้า!DR99</f>
        <v>45976</v>
      </c>
      <c r="AM90" s="3">
        <f>[2]หน้าผ้า!DS99</f>
        <v>45984</v>
      </c>
      <c r="AN90" s="3">
        <f>[2]หน้าผ้า!DT99</f>
        <v>45985</v>
      </c>
      <c r="AO90" s="3">
        <f>[2]หน้าผ้า!DU99</f>
        <v>45986</v>
      </c>
      <c r="AP90" s="3">
        <f>[2]หน้าผ้า!DP99</f>
        <v>45982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45891</v>
      </c>
      <c r="B91" s="14" t="str">
        <f>[2]หน้าผ้า!B100</f>
        <v>MK68-001033</v>
      </c>
      <c r="C91" s="9" t="str">
        <f>[2]หน้าผ้า!E100</f>
        <v>บจก.เอสพีเอ็ม อาหารสัตว์</v>
      </c>
      <c r="D91" s="13" t="str">
        <f>[2]หน้าผ้า!F100</f>
        <v>นาโน 03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45988</v>
      </c>
      <c r="U91" s="11">
        <f>[2]หน้าผ้า!AA100</f>
        <v>3000</v>
      </c>
      <c r="V91" s="10">
        <f>[2]หน้าผ้า!AJ100</f>
        <v>3000</v>
      </c>
      <c r="W91" s="10">
        <f>[2]หน้าผ้า!AL100</f>
        <v>0</v>
      </c>
      <c r="X91" s="10">
        <f>[2]หน้าผ้า!AM100</f>
        <v>9150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5</v>
      </c>
      <c r="AJ91" s="3">
        <f>[2]หน้าผ้า!DN100</f>
        <v>45988</v>
      </c>
      <c r="AK91" s="3">
        <f>[2]หน้าผ้า!DQ100</f>
        <v>45983</v>
      </c>
      <c r="AL91" s="3">
        <f>[2]หน้าผ้า!DR100</f>
        <v>45976</v>
      </c>
      <c r="AM91" s="3">
        <f>[2]หน้าผ้า!DS100</f>
        <v>45984</v>
      </c>
      <c r="AN91" s="3">
        <f>[2]หน้าผ้า!DT100</f>
        <v>45985</v>
      </c>
      <c r="AO91" s="3">
        <f>[2]หน้าผ้า!DU100</f>
        <v>45986</v>
      </c>
      <c r="AP91" s="3">
        <f>[2]หน้าผ้า!DP100</f>
        <v>45983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8447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45941</v>
      </c>
      <c r="B92" s="14" t="str">
        <f>[2]หน้าผ้า!B101</f>
        <v>MK68-001226</v>
      </c>
      <c r="C92" s="9" t="str">
        <f>[2]หน้าผ้า!E101</f>
        <v>บจก.เอพีเอ็ม อะโกร</v>
      </c>
      <c r="D92" s="13" t="str">
        <f>[2]หน้าผ้า!F101</f>
        <v>APM 914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45989</v>
      </c>
      <c r="U92" s="11">
        <f>[2]หน้าผ้า!AA101</f>
        <v>3000</v>
      </c>
      <c r="V92" s="10">
        <f>[2]หน้าผ้า!AJ101</f>
        <v>0</v>
      </c>
      <c r="W92" s="10">
        <f>[2]หน้าผ้า!AL101</f>
        <v>3000</v>
      </c>
      <c r="X92" s="10">
        <f>[2]หน้าผ้า!AM101</f>
        <v>0</v>
      </c>
      <c r="Y92" s="10">
        <f>[2]หน้าผ้า!AN101</f>
        <v>3150</v>
      </c>
      <c r="Z92" s="9" t="str">
        <f>[2]หน้าผ้า!AO101</f>
        <v>WSWT2025800SM</v>
      </c>
      <c r="AA92" s="8">
        <f>[2]หน้าผ้า!AQ101</f>
        <v>3310.89</v>
      </c>
      <c r="AB92" s="8">
        <f>[2]หน้าผ้า!AR101</f>
        <v>3310.89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3310.89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45989</v>
      </c>
      <c r="AK92" s="3">
        <f>[2]หน้าผ้า!DQ101</f>
        <v>45985</v>
      </c>
      <c r="AL92" s="3">
        <f>[2]หน้าผ้า!DR101</f>
        <v>45978</v>
      </c>
      <c r="AM92" s="3">
        <f>[2]หน้าผ้า!DS101</f>
        <v>45986</v>
      </c>
      <c r="AN92" s="3">
        <f>[2]หน้าผ้า!DT101</f>
        <v>45987</v>
      </c>
      <c r="AO92" s="3">
        <f>[2]หน้าผ้า!DU101</f>
        <v>45988</v>
      </c>
      <c r="AP92" s="3">
        <f>[2]หน้าผ้า!DP101</f>
        <v>45984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45916</v>
      </c>
      <c r="B93" s="14" t="str">
        <f>[2]หน้าผ้า!B102</f>
        <v>MK68-001119</v>
      </c>
      <c r="C93" s="9" t="str">
        <f>[2]หน้าผ้า!E102</f>
        <v>บจก.ซันฟีด</v>
      </c>
      <c r="D93" s="13">
        <f>[2]หน้าผ้า!F102</f>
        <v>956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+</v>
      </c>
      <c r="K93" s="9">
        <f>[2]หน้าผ้า!N102</f>
        <v>0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 xml:space="preserve">300กระสอบแบนเต็มใบ </v>
      </c>
      <c r="T93" s="12">
        <f>[2]หน้าผ้า!X102</f>
        <v>45989</v>
      </c>
      <c r="U93" s="11">
        <f>[2]หน้าผ้า!AA102</f>
        <v>2500</v>
      </c>
      <c r="V93" s="10">
        <f>[2]หน้าผ้า!AJ102</f>
        <v>1671</v>
      </c>
      <c r="W93" s="10">
        <f>[2]หน้าผ้า!AL102</f>
        <v>829</v>
      </c>
      <c r="X93" s="10">
        <f>[2]หน้าผ้า!AM102</f>
        <v>2600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พร้อมส่ง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45989</v>
      </c>
      <c r="AK93" s="3">
        <f>[2]หน้าผ้า!DQ102</f>
        <v>45985</v>
      </c>
      <c r="AL93" s="3">
        <f>[2]หน้าผ้า!DR102</f>
        <v>45978</v>
      </c>
      <c r="AM93" s="3">
        <f>[2]หน้าผ้า!DS102</f>
        <v>45986</v>
      </c>
      <c r="AN93" s="3">
        <f>[2]หน้าผ้า!DT102</f>
        <v>45987</v>
      </c>
      <c r="AO93" s="3">
        <f>[2]หน้าผ้า!DU102</f>
        <v>45988</v>
      </c>
      <c r="AP93" s="3">
        <f>[2]หน้าผ้า!DP102</f>
        <v>45984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45916</v>
      </c>
      <c r="B94" s="14" t="str">
        <f>[2]หน้าผ้า!B103</f>
        <v>MK68-001119</v>
      </c>
      <c r="C94" s="9" t="str">
        <f>[2]หน้าผ้า!E103</f>
        <v>บจก.ซันฟีด</v>
      </c>
      <c r="D94" s="13">
        <f>[2]หน้าผ้า!F103</f>
        <v>952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+</v>
      </c>
      <c r="K94" s="9">
        <f>[2]หน้าผ้า!N103</f>
        <v>0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 xml:space="preserve">300กระสอบแบนเต็มใบ </v>
      </c>
      <c r="T94" s="12">
        <f>[2]หน้าผ้า!X103</f>
        <v>45989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0</v>
      </c>
      <c r="Y94" s="10">
        <f>[2]หน้าผ้า!AN103</f>
        <v>5250</v>
      </c>
      <c r="Z94" s="9" t="str">
        <f>[2]หน้าผ้า!AO103</f>
        <v>WSWT2025800SM</v>
      </c>
      <c r="AA94" s="8">
        <f>[2]หน้าผ้า!AQ103</f>
        <v>5518.15</v>
      </c>
      <c r="AB94" s="8">
        <f>[2]หน้าผ้า!AR103</f>
        <v>5518.15</v>
      </c>
      <c r="AC94" s="8">
        <f>[2]หน้าผ้า!AS103</f>
        <v>0</v>
      </c>
      <c r="AD94" s="8">
        <f>[2]หน้าผ้า!AT103</f>
        <v>5518.15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45989</v>
      </c>
      <c r="AK94" s="3">
        <f>[2]หน้าผ้า!DQ103</f>
        <v>45985</v>
      </c>
      <c r="AL94" s="3">
        <f>[2]หน้าผ้า!DR103</f>
        <v>45978</v>
      </c>
      <c r="AM94" s="3">
        <f>[2]หน้าผ้า!DS103</f>
        <v>45986</v>
      </c>
      <c r="AN94" s="3">
        <f>[2]หน้าผ้า!DT103</f>
        <v>45987</v>
      </c>
      <c r="AO94" s="3">
        <f>[2]หน้าผ้า!DU103</f>
        <v>45988</v>
      </c>
      <c r="AP94" s="3">
        <f>[2]หน้าผ้า!DP103</f>
        <v>45984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45916</v>
      </c>
      <c r="B95" s="14" t="str">
        <f>[2]หน้าผ้า!B104</f>
        <v>MK68-001119</v>
      </c>
      <c r="C95" s="9" t="str">
        <f>[2]หน้าผ้า!E104</f>
        <v>บจก.ซันฟีด</v>
      </c>
      <c r="D95" s="13" t="str">
        <f>[2]หน้าผ้า!F104</f>
        <v>007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+</v>
      </c>
      <c r="K95" s="9">
        <f>[2]หน้าผ้า!N104</f>
        <v>0</v>
      </c>
      <c r="L95" s="9" t="str">
        <f>[2]หน้าผ้า!R104</f>
        <v>ไม่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 xml:space="preserve">300กระสอบแบนเต็มใบ </v>
      </c>
      <c r="T95" s="12">
        <f>[2]หน้าผ้า!X104</f>
        <v>45989</v>
      </c>
      <c r="U95" s="11">
        <f>[2]หน้าผ้า!AA104</f>
        <v>2500</v>
      </c>
      <c r="V95" s="10">
        <f>[2]หน้าผ้า!AJ104</f>
        <v>2181</v>
      </c>
      <c r="W95" s="10">
        <f>[2]หน้าผ้า!AL104</f>
        <v>319</v>
      </c>
      <c r="X95" s="10">
        <f>[2]หน้าผ้า!AM104</f>
        <v>2543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45989</v>
      </c>
      <c r="AK95" s="3">
        <f>[2]หน้าผ้า!DQ104</f>
        <v>45985</v>
      </c>
      <c r="AL95" s="3">
        <f>[2]หน้าผ้า!DR104</f>
        <v>45978</v>
      </c>
      <c r="AM95" s="3">
        <f>[2]หน้าผ้า!DS104</f>
        <v>45986</v>
      </c>
      <c r="AN95" s="3">
        <f>[2]หน้าผ้า!DT104</f>
        <v>45987</v>
      </c>
      <c r="AO95" s="3">
        <f>[2]หน้าผ้า!DU104</f>
        <v>45988</v>
      </c>
      <c r="AP95" s="3">
        <f>[2]หน้าผ้า!DP104</f>
        <v>45984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45916</v>
      </c>
      <c r="B96" s="14" t="str">
        <f>[2]หน้าผ้า!B105</f>
        <v>MK68-001119</v>
      </c>
      <c r="C96" s="9" t="str">
        <f>[2]หน้าผ้า!E105</f>
        <v>บจก.ซันฟีด</v>
      </c>
      <c r="D96" s="13">
        <f>[2]หน้าผ้า!F105</f>
        <v>957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+</v>
      </c>
      <c r="K96" s="9">
        <f>[2]หน้าผ้า!N105</f>
        <v>0</v>
      </c>
      <c r="L96" s="9" t="str">
        <f>[2]หน้าผ้า!R105</f>
        <v>ไม่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>
        <f>[2]หน้าผ้า!X105</f>
        <v>45989</v>
      </c>
      <c r="U96" s="11">
        <f>[2]หน้าผ้า!AA105</f>
        <v>2500</v>
      </c>
      <c r="V96" s="10">
        <f>[2]หน้าผ้า!AJ105</f>
        <v>2500</v>
      </c>
      <c r="W96" s="10">
        <f>[2]หน้าผ้า!AL105</f>
        <v>0</v>
      </c>
      <c r="X96" s="10">
        <f>[2]หน้าผ้า!AM105</f>
        <v>2500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>
        <f>[2]หน้าผ้า!AI105</f>
        <v>2000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45989</v>
      </c>
      <c r="AK96" s="3">
        <f>[2]หน้าผ้า!DQ105</f>
        <v>45985</v>
      </c>
      <c r="AL96" s="3">
        <f>[2]หน้าผ้า!DR105</f>
        <v>45978</v>
      </c>
      <c r="AM96" s="3">
        <f>[2]หน้าผ้า!DS105</f>
        <v>45986</v>
      </c>
      <c r="AN96" s="3">
        <f>[2]หน้าผ้า!DT105</f>
        <v>45987</v>
      </c>
      <c r="AO96" s="3">
        <f>[2]หน้าผ้า!DU105</f>
        <v>45988</v>
      </c>
      <c r="AP96" s="3">
        <f>[2]หน้าผ้า!DP105</f>
        <v>45984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45958</v>
      </c>
      <c r="B97" s="14" t="str">
        <f>[2]หน้าผ้า!B106</f>
        <v>MK68-001285</v>
      </c>
      <c r="C97" s="9" t="str">
        <f>[2]หน้าผ้า!E106</f>
        <v>บจก.เอพีเอ็ม อะโกร</v>
      </c>
      <c r="D97" s="13" t="str">
        <f>[2]หน้าผ้า!F106</f>
        <v>U-FEED U2(เอส)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45989</v>
      </c>
      <c r="U97" s="11">
        <f>[2]หน้าผ้า!AA106</f>
        <v>3000</v>
      </c>
      <c r="V97" s="10">
        <f>[2]หน้าผ้า!AJ106</f>
        <v>0</v>
      </c>
      <c r="W97" s="10">
        <f>[2]หน้าผ้า!AL106</f>
        <v>3000</v>
      </c>
      <c r="X97" s="10">
        <f>[2]หน้าผ้า!AM106</f>
        <v>0</v>
      </c>
      <c r="Y97" s="10">
        <f>[2]หน้าผ้า!AN106</f>
        <v>3150</v>
      </c>
      <c r="Z97" s="9" t="str">
        <f>[2]หน้าผ้า!AO106</f>
        <v>WSWT2025800SM</v>
      </c>
      <c r="AA97" s="8">
        <f>[2]หน้าผ้า!AQ106</f>
        <v>3310.89</v>
      </c>
      <c r="AB97" s="8">
        <f>[2]หน้าผ้า!AR106</f>
        <v>3310.89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3310.89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45989</v>
      </c>
      <c r="AK97" s="3">
        <f>[2]หน้าผ้า!DQ106</f>
        <v>45985</v>
      </c>
      <c r="AL97" s="3">
        <f>[2]หน้าผ้า!DR106</f>
        <v>45978</v>
      </c>
      <c r="AM97" s="3">
        <f>[2]หน้าผ้า!DS106</f>
        <v>45986</v>
      </c>
      <c r="AN97" s="3">
        <f>[2]หน้าผ้า!DT106</f>
        <v>45987</v>
      </c>
      <c r="AO97" s="3">
        <f>[2]หน้าผ้า!DU106</f>
        <v>45988</v>
      </c>
      <c r="AP97" s="3">
        <f>[2]หน้าผ้า!DP106</f>
        <v>45984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45891</v>
      </c>
      <c r="B98" s="14" t="str">
        <f>[2]หน้าผ้า!B107</f>
        <v>MK68-001035</v>
      </c>
      <c r="C98" s="9" t="str">
        <f>[2]หน้าผ้า!E107</f>
        <v>บจก.เอสพีเอ็ม อาหารสัตว์</v>
      </c>
      <c r="D98" s="13" t="str">
        <f>[2]หน้าผ้า!F107</f>
        <v>นาโน 02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>
        <f>[2]หน้าผ้า!X107</f>
        <v>45990</v>
      </c>
      <c r="U98" s="11">
        <f>[2]หน้าผ้า!AA107</f>
        <v>3000</v>
      </c>
      <c r="V98" s="10">
        <f>[2]หน้าผ้า!AJ107</f>
        <v>2500</v>
      </c>
      <c r="W98" s="10">
        <f>[2]หน้าผ้า!AL107</f>
        <v>500</v>
      </c>
      <c r="X98" s="10">
        <f>[2]หน้าผ้า!AM107</f>
        <v>9455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5</v>
      </c>
      <c r="AJ98" s="3">
        <f>[2]หน้าผ้า!DN107</f>
        <v>45990</v>
      </c>
      <c r="AK98" s="3">
        <f>[2]หน้าผ้า!DQ107</f>
        <v>45985</v>
      </c>
      <c r="AL98" s="3">
        <f>[2]หน้าผ้า!DR107</f>
        <v>45978</v>
      </c>
      <c r="AM98" s="3">
        <f>[2]หน้าผ้า!DS107</f>
        <v>45986</v>
      </c>
      <c r="AN98" s="3">
        <f>[2]หน้าผ้า!DT107</f>
        <v>45987</v>
      </c>
      <c r="AO98" s="3">
        <f>[2]หน้าผ้า!DU107</f>
        <v>45988</v>
      </c>
      <c r="AP98" s="3">
        <f>[2]หน้าผ้า!DP107</f>
        <v>45985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45951</v>
      </c>
      <c r="B99" s="14" t="str">
        <f>[2]หน้าผ้า!B108</f>
        <v>MK68-001256</v>
      </c>
      <c r="C99" s="9" t="str">
        <f>[2]หน้าผ้า!E108</f>
        <v>บจก.อินเทคค์ โกลบอล</v>
      </c>
      <c r="D99" s="13" t="str">
        <f>[2]หน้าผ้า!F108</f>
        <v>เพอเฟคค์ 914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จับจีบ4"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304</v>
      </c>
      <c r="V99" s="10">
        <f>[2]หน้าผ้า!AJ108</f>
        <v>0</v>
      </c>
      <c r="W99" s="10">
        <f>[2]หน้าผ้า!AL108</f>
        <v>304</v>
      </c>
      <c r="X99" s="10">
        <f>[2]หน้าผ้า!AM108</f>
        <v>22300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 t="str">
        <f>[2]หน้าผ้า!AI108</f>
        <v>รอเก็บ</v>
      </c>
      <c r="AG99" s="1" t="str">
        <f>[3]หน้าผ้า!DC111</f>
        <v>รอตัด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 t="str">
        <f>[2]หน้าผ้า!AG108</f>
        <v>3/11  10000    10/11   10000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45951</v>
      </c>
      <c r="B100" s="14" t="str">
        <f>[2]หน้าผ้า!B109</f>
        <v>MK68-001254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เฟิร์สช้อย 913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จับจีบ4"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229</v>
      </c>
      <c r="V100" s="10">
        <f>[2]หน้าผ้า!AJ109</f>
        <v>0</v>
      </c>
      <c r="W100" s="10">
        <f>[2]หน้าผ้า!AL109</f>
        <v>229</v>
      </c>
      <c r="X100" s="10">
        <f>[2]หน้าผ้า!AM109</f>
        <v>11095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45892</v>
      </c>
      <c r="B101" s="14" t="str">
        <f>[2]หน้าผ้า!B110</f>
        <v>MK68-001027</v>
      </c>
      <c r="C101" s="9" t="str">
        <f>[2]หน้าผ้า!E110</f>
        <v>บจก.เอสพีเอ็ม อาหารสัตว์</v>
      </c>
      <c r="D101" s="13" t="str">
        <f>[2]หน้าผ้า!F110</f>
        <v>นีโอ 05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ไม่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 t="str">
        <f>[2]หน้าผ้า!X110</f>
        <v>รอแจ้ง</v>
      </c>
      <c r="U101" s="11">
        <f>[2]หน้าผ้า!AA110</f>
        <v>3000</v>
      </c>
      <c r="V101" s="10">
        <f>[2]หน้าผ้า!AJ110</f>
        <v>3000</v>
      </c>
      <c r="W101" s="10">
        <f>[2]หน้าผ้า!AL110</f>
        <v>0</v>
      </c>
      <c r="X101" s="10">
        <f>[2]หน้าผ้า!AM110</f>
        <v>6100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3000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45951</v>
      </c>
      <c r="B102" s="14" t="str">
        <f>[2]หน้าผ้า!B111</f>
        <v>MK68-001254</v>
      </c>
      <c r="C102" s="9" t="str">
        <f>[2]หน้าผ้า!E111</f>
        <v>บจก.อินเทคค์ โกลบอล</v>
      </c>
      <c r="D102" s="13" t="str">
        <f>[2]หน้าผ้า!F111</f>
        <v>เฟิร์สช้อย 912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จับจีบ4"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 t="str">
        <f>[2]หน้าผ้า!X111</f>
        <v>รอแจ้ง</v>
      </c>
      <c r="U102" s="11">
        <f>[2]หน้าผ้า!AA111</f>
        <v>886</v>
      </c>
      <c r="V102" s="10">
        <f>[2]หน้าผ้า!AJ111</f>
        <v>0</v>
      </c>
      <c r="W102" s="10">
        <f>[2]หน้าผ้า!AL111</f>
        <v>886</v>
      </c>
      <c r="X102" s="10">
        <f>[2]หน้าผ้า!AM111</f>
        <v>21560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 t="str">
        <f>[2]หน้าผ้า!AG111</f>
        <v>4/11 10000   10/11   10000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45958</v>
      </c>
      <c r="B103" s="14" t="str">
        <f>[2]หน้าผ้า!B112</f>
        <v>MK68-001295</v>
      </c>
      <c r="C103" s="9" t="str">
        <f>[2]หน้าผ้า!E112</f>
        <v>บจก.เอสพีเอ็ม อาหารสัตว์</v>
      </c>
      <c r="D103" s="13" t="str">
        <f>[2]หน้าผ้า!F112</f>
        <v>SPM 312</v>
      </c>
      <c r="E103" s="9">
        <f>[2]หน้าผ้า!G112</f>
        <v>20</v>
      </c>
      <c r="F103" s="9">
        <f>[2]หน้าผ้า!H112</f>
        <v>37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97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รอแจ้ง</v>
      </c>
      <c r="U103" s="11">
        <f>[2]หน้าผ้า!AA112</f>
        <v>3000</v>
      </c>
      <c r="V103" s="10">
        <f>[2]หน้าผ้า!AJ112</f>
        <v>0</v>
      </c>
      <c r="W103" s="10">
        <f>[2]หน้าผ้า!AL112</f>
        <v>3000</v>
      </c>
      <c r="X103" s="10">
        <f>[2]หน้าผ้า!AM112</f>
        <v>0</v>
      </c>
      <c r="Y103" s="10">
        <f>[2]หน้าผ้า!AN112</f>
        <v>3150</v>
      </c>
      <c r="Z103" s="9" t="str">
        <f>[2]หน้าผ้า!AO112</f>
        <v>WSWT2025800SM</v>
      </c>
      <c r="AA103" s="8">
        <f>[2]หน้าผ้า!AQ112</f>
        <v>3227.07</v>
      </c>
      <c r="AB103" s="8">
        <f>[2]หน้าผ้า!AR112</f>
        <v>3227.07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3227.07</v>
      </c>
      <c r="AF103" s="8">
        <f>[2]หน้าผ้า!AI112</f>
        <v>0</v>
      </c>
      <c r="AG103" s="1" t="str">
        <f>[3]หน้าผ้า!DC115</f>
        <v>รอแบบ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>รอART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45891</v>
      </c>
      <c r="B104" s="14" t="str">
        <f>[2]หน้าผ้า!B113</f>
        <v>MK68-001033</v>
      </c>
      <c r="C104" s="9" t="str">
        <f>[2]หน้าผ้า!E113</f>
        <v>บจก.เอสพีเอ็ม อาหารสัตว์</v>
      </c>
      <c r="D104" s="13" t="str">
        <f>[2]หน้าผ้า!F113</f>
        <v>นาโน 03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รอแจ้ง</v>
      </c>
      <c r="U104" s="11">
        <f>[2]หน้าผ้า!AA113</f>
        <v>3000</v>
      </c>
      <c r="V104" s="10">
        <f>[2]หน้าผ้า!AJ113</f>
        <v>2447</v>
      </c>
      <c r="W104" s="10">
        <f>[2]หน้าผ้า!AL113</f>
        <v>553</v>
      </c>
      <c r="X104" s="10">
        <f>[2]หน้าผ้า!AM113</f>
        <v>3000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5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8447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45969</v>
      </c>
      <c r="B105" s="14" t="str">
        <f>[2]หน้าผ้า!B114</f>
        <v>ใบรับคำสั่งซื้อ</v>
      </c>
      <c r="C105" s="9" t="str">
        <f>[2]หน้าผ้า!E114</f>
        <v>บจก.อินเทคค์ โกลบอล</v>
      </c>
      <c r="D105" s="13" t="str">
        <f>[2]หน้าผ้า!F114</f>
        <v>เพอเฟคค์ 000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>
        <f>[2]หน้าผ้า!X114</f>
        <v>45981</v>
      </c>
      <c r="U105" s="11">
        <f>[2]หน้าผ้า!AA114</f>
        <v>10000</v>
      </c>
      <c r="V105" s="10">
        <f>[2]หน้าผ้า!AJ114</f>
        <v>0</v>
      </c>
      <c r="W105" s="10">
        <f>[2]หน้าผ้า!AL114</f>
        <v>10000</v>
      </c>
      <c r="X105" s="10">
        <f>[2]หน้าผ้า!AM114</f>
        <v>0</v>
      </c>
      <c r="Y105" s="10">
        <f>[2]หน้าผ้า!AN114</f>
        <v>10500</v>
      </c>
      <c r="Z105" s="9" t="str">
        <f>[2]หน้าผ้า!AO114</f>
        <v>WSWT2025800SM</v>
      </c>
      <c r="AA105" s="8">
        <f>[2]หน้าผ้า!AQ114</f>
        <v>10477.5</v>
      </c>
      <c r="AB105" s="8">
        <f>[2]หน้าผ้า!AR114</f>
        <v>10477.5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10477.5</v>
      </c>
      <c r="AF105" s="8">
        <f>[2]หน้าผ้า!AI114</f>
        <v>0</v>
      </c>
      <c r="AG105" s="1" t="str">
        <f>[3]หน้าผ้า!DC117</f>
        <v>รอแบบ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45981</v>
      </c>
      <c r="AK105" s="3">
        <f>[2]หน้าผ้า!DQ114</f>
        <v>45977</v>
      </c>
      <c r="AL105" s="3">
        <f>[2]หน้าผ้า!DR114</f>
        <v>45970</v>
      </c>
      <c r="AM105" s="3">
        <f>[2]หน้าผ้า!DS114</f>
        <v>45978</v>
      </c>
      <c r="AN105" s="3">
        <f>[2]หน้าผ้า!DT114</f>
        <v>45979</v>
      </c>
      <c r="AO105" s="3">
        <f>[2]หน้าผ้า!DU114</f>
        <v>45980</v>
      </c>
      <c r="AP105" s="3">
        <f>[2]หน้าผ้า!DP114</f>
        <v>45976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>รอART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 t="str">
        <f>[2]หน้าผ้า!C115</f>
        <v>ประมาณการ</v>
      </c>
      <c r="B106" s="14" t="str">
        <f>[2]หน้าผ้า!B115</f>
        <v>ประมาณการ</v>
      </c>
      <c r="C106" s="9" t="str">
        <f>[2]หน้าผ้า!E115</f>
        <v>บจก.อินเทคค์ โกลบอล</v>
      </c>
      <c r="D106" s="13" t="str">
        <f>[2]หน้าผ้า!F115</f>
        <v>รอแบบ</v>
      </c>
      <c r="E106" s="9">
        <f>[2]หน้าผ้า!G115</f>
        <v>20</v>
      </c>
      <c r="F106" s="9">
        <f>[2]หน้าผ้า!H115</f>
        <v>36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มัด80 ใช้สายรัด</v>
      </c>
      <c r="T106" s="12">
        <f>[2]หน้าผ้า!X115</f>
        <v>45991</v>
      </c>
      <c r="U106" s="11">
        <f>[2]หน้าผ้า!AA115</f>
        <v>90000</v>
      </c>
      <c r="V106" s="10">
        <f>[2]หน้าผ้า!AJ115</f>
        <v>0</v>
      </c>
      <c r="W106" s="10">
        <f>[2]หน้าผ้า!AL115</f>
        <v>90000</v>
      </c>
      <c r="X106" s="10">
        <f>[2]หน้าผ้า!AM115</f>
        <v>0</v>
      </c>
      <c r="Y106" s="10">
        <f>[2]หน้าผ้า!AN115</f>
        <v>94500</v>
      </c>
      <c r="Z106" s="9" t="str">
        <f>[2]หน้าผ้า!AO115</f>
        <v>WSWT2025800SM</v>
      </c>
      <c r="AA106" s="8">
        <f>[2]หน้าผ้า!AQ115</f>
        <v>94297.500000000015</v>
      </c>
      <c r="AB106" s="8">
        <f>[2]หน้าผ้า!AR115</f>
        <v>12346</v>
      </c>
      <c r="AC106" s="8">
        <f>[2]หน้าผ้า!AS115</f>
        <v>81951.500000000015</v>
      </c>
      <c r="AD106" s="8">
        <f>[2]หน้าผ้า!AT115</f>
        <v>0</v>
      </c>
      <c r="AE106" s="8">
        <f>[2]หน้าผ้า!AU115</f>
        <v>94297.500000000015</v>
      </c>
      <c r="AF106" s="8">
        <f>[2]หน้าผ้า!AI115</f>
        <v>0</v>
      </c>
      <c r="AG106" s="1" t="str">
        <f>[3]หน้าผ้า!DC118</f>
        <v>รอแบบ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45991</v>
      </c>
      <c r="AK106" s="3">
        <f>[2]หน้าผ้า!DQ115</f>
        <v>45987</v>
      </c>
      <c r="AL106" s="3">
        <f>[2]หน้าผ้า!DR115</f>
        <v>45980</v>
      </c>
      <c r="AM106" s="3">
        <f>[2]หน้าผ้า!DS115</f>
        <v>45988</v>
      </c>
      <c r="AN106" s="3">
        <f>[2]หน้าผ้า!DT115</f>
        <v>45989</v>
      </c>
      <c r="AO106" s="3">
        <f>[2]หน้าผ้า!DU115</f>
        <v>45990</v>
      </c>
      <c r="AP106" s="3">
        <f>[2]หน้าผ้า!DP115</f>
        <v>45986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>รอART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6191.8911111111111</v>
      </c>
    </row>
    <row r="107" spans="1:56" ht="27.75" customHeight="1" x14ac:dyDescent="0.45">
      <c r="A107" s="3">
        <f>[2]หน้าผ้า!C116</f>
        <v>45933</v>
      </c>
      <c r="B107" s="14" t="str">
        <f>[2]หน้าผ้า!B116</f>
        <v>MK68-001206</v>
      </c>
      <c r="C107" s="9" t="str">
        <f>[2]หน้าผ้า!E116</f>
        <v>บจก.เอสพีเอ็ม อาหารสัตว์</v>
      </c>
      <c r="D107" s="13" t="str">
        <f>[2]หน้าผ้า!F116</f>
        <v>นาโน 06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 t="str">
        <f>[2]หน้าผ้า!X116</f>
        <v>รอแจ้ง</v>
      </c>
      <c r="U107" s="11">
        <f>[2]หน้าผ้า!AA116</f>
        <v>3000</v>
      </c>
      <c r="V107" s="10">
        <f>[2]หน้าผ้า!AJ116</f>
        <v>0</v>
      </c>
      <c r="W107" s="10">
        <f>[2]หน้าผ้า!AL116</f>
        <v>3000</v>
      </c>
      <c r="X107" s="10">
        <f>[2]หน้าผ้า!AM116</f>
        <v>0</v>
      </c>
      <c r="Y107" s="10">
        <f>[2]หน้าผ้า!AN116</f>
        <v>3150</v>
      </c>
      <c r="Z107" s="9" t="str">
        <f>[2]หน้าผ้า!AO116</f>
        <v>WSWT2025800SM</v>
      </c>
      <c r="AA107" s="8">
        <f>[2]หน้าผ้า!AQ116</f>
        <v>3310.89</v>
      </c>
      <c r="AB107" s="8">
        <f>[2]หน้าผ้า!AR116</f>
        <v>0</v>
      </c>
      <c r="AC107" s="8">
        <f>[2]หน้าผ้า!AS116</f>
        <v>3310.89</v>
      </c>
      <c r="AD107" s="8">
        <f>[2]หน้าผ้า!AT116</f>
        <v>0</v>
      </c>
      <c r="AE107" s="8">
        <f>[2]หน้าผ้า!AU116</f>
        <v>3310.89</v>
      </c>
      <c r="AF107" s="8">
        <f>[2]หน้าผ้า!AI116</f>
        <v>0</v>
      </c>
      <c r="AG107" s="1" t="str">
        <f>[3]หน้าผ้า!DC119</f>
        <v>รอแบบ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250.15613333333337</v>
      </c>
    </row>
    <row r="108" spans="1:56" ht="27.75" customHeight="1" x14ac:dyDescent="0.45">
      <c r="A108" s="3" t="str">
        <f>[2]หน้าผ้า!C117</f>
        <v>ประมาณการ</v>
      </c>
      <c r="B108" s="14" t="str">
        <f>[2]หน้าผ้า!B117</f>
        <v>ประมาณการ</v>
      </c>
      <c r="C108" s="9" t="str">
        <f>[2]หน้าผ้า!E117</f>
        <v>บจก.เอสพีเอ็ม อาหารสัตว์</v>
      </c>
      <c r="D108" s="13" t="str">
        <f>[2]หน้าผ้า!F117</f>
        <v>รอแบบ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รอแจ้ง</v>
      </c>
      <c r="U108" s="11">
        <f>[2]หน้าผ้า!AA117</f>
        <v>20000</v>
      </c>
      <c r="V108" s="10">
        <f>[2]หน้าผ้า!AJ117</f>
        <v>0</v>
      </c>
      <c r="W108" s="10">
        <f>[2]หน้าผ้า!AL117</f>
        <v>20000</v>
      </c>
      <c r="X108" s="10">
        <f>[2]หน้าผ้า!AM117</f>
        <v>0</v>
      </c>
      <c r="Y108" s="10">
        <f>[2]หน้าผ้า!AN117</f>
        <v>21000</v>
      </c>
      <c r="Z108" s="9" t="str">
        <f>[2]หน้าผ้า!AO117</f>
        <v>WSWT2025800SM</v>
      </c>
      <c r="AA108" s="8">
        <f>[2]หน้าผ้า!AQ117</f>
        <v>22072.6</v>
      </c>
      <c r="AB108" s="8">
        <f>[2]หน้าผ้า!AR117</f>
        <v>0</v>
      </c>
      <c r="AC108" s="8">
        <f>[2]หน้าผ้า!AS117</f>
        <v>22072.6</v>
      </c>
      <c r="AD108" s="8">
        <f>[2]หน้าผ้า!AT117</f>
        <v>0</v>
      </c>
      <c r="AE108" s="8">
        <f>[2]หน้าผ้า!AU117</f>
        <v>22072.6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1667.7075555555555</v>
      </c>
    </row>
    <row r="109" spans="1:56" ht="27.75" customHeight="1" x14ac:dyDescent="0.45">
      <c r="A109" s="3" t="str">
        <f>[2]หน้าผ้า!C118</f>
        <v>ประมาณการ</v>
      </c>
      <c r="B109" s="14" t="str">
        <f>[2]หน้าผ้า!B118</f>
        <v>ประมาณการ</v>
      </c>
      <c r="C109" s="9" t="str">
        <f>[2]หน้าผ้า!E118</f>
        <v>บจก.ไทยธรรมดี</v>
      </c>
      <c r="D109" s="13" t="str">
        <f>[2]หน้าผ้า!F118</f>
        <v>รอแบบ</v>
      </c>
      <c r="E109" s="9">
        <f>[2]หน้าผ้า!G118</f>
        <v>20</v>
      </c>
      <c r="F109" s="9">
        <f>[2]หน้าผ้า!H118</f>
        <v>37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97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</v>
      </c>
      <c r="T109" s="12" t="str">
        <f>[2]หน้าผ้า!X118</f>
        <v>รอแจ้ง</v>
      </c>
      <c r="U109" s="11">
        <f>[2]หน้าผ้า!AA118</f>
        <v>20000</v>
      </c>
      <c r="V109" s="10">
        <f>[2]หน้าผ้า!AJ118</f>
        <v>0</v>
      </c>
      <c r="W109" s="10">
        <f>[2]หน้าผ้า!AL118</f>
        <v>20000</v>
      </c>
      <c r="X109" s="10">
        <f>[2]หน้าผ้า!AM118</f>
        <v>0</v>
      </c>
      <c r="Y109" s="10">
        <f>[2]หน้าผ้า!AN118</f>
        <v>21000</v>
      </c>
      <c r="Z109" s="9" t="str">
        <f>[2]หน้าผ้า!AO118</f>
        <v>WSWT2025800SM</v>
      </c>
      <c r="AA109" s="8">
        <f>[2]หน้าผ้า!AQ118</f>
        <v>21513.800000000003</v>
      </c>
      <c r="AB109" s="8">
        <f>[2]หน้าผ้า!AR118</f>
        <v>0</v>
      </c>
      <c r="AC109" s="8">
        <f>[2]หน้าผ้า!AS118</f>
        <v>21513.800000000003</v>
      </c>
      <c r="AD109" s="8">
        <f>[2]หน้าผ้า!AT118</f>
        <v>0</v>
      </c>
      <c r="AE109" s="8">
        <f>[2]หน้าผ้า!AU118</f>
        <v>21513.800000000003</v>
      </c>
      <c r="AF109" s="8">
        <f>[2]หน้าผ้า!AI118</f>
        <v>0</v>
      </c>
      <c r="AG109" s="1" t="str">
        <f>[3]หน้าผ้า!DC121</f>
        <v>รอตัด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1625.4871111111113</v>
      </c>
    </row>
    <row r="110" spans="1:56" ht="27.75" customHeight="1" x14ac:dyDescent="0.45">
      <c r="A110" s="3" t="str">
        <f>[2]หน้าผ้า!C119</f>
        <v>ประมาณการ</v>
      </c>
      <c r="B110" s="14" t="str">
        <f>[2]หน้าผ้า!B119</f>
        <v>ประมาณการ</v>
      </c>
      <c r="C110" s="9" t="str">
        <f>[2]หน้าผ้า!E119</f>
        <v>บจก.ซันฟีด</v>
      </c>
      <c r="D110" s="13" t="str">
        <f>[2]หน้าผ้า!F119</f>
        <v>รอแบบ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+</v>
      </c>
      <c r="K110" s="9">
        <f>[2]หน้าผ้า!N119</f>
        <v>0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 xml:space="preserve">300กระสอบแบนเต็มใบ </v>
      </c>
      <c r="T110" s="12" t="str">
        <f>[2]หน้าผ้า!X119</f>
        <v>รอแจ้ง</v>
      </c>
      <c r="U110" s="11">
        <f>[2]หน้าผ้า!AA119</f>
        <v>305000</v>
      </c>
      <c r="V110" s="10">
        <f>[2]หน้าผ้า!AJ119</f>
        <v>0</v>
      </c>
      <c r="W110" s="10">
        <f>[2]หน้าผ้า!AL119</f>
        <v>305000</v>
      </c>
      <c r="X110" s="10">
        <f>[2]หน้าผ้า!AM119</f>
        <v>0</v>
      </c>
      <c r="Y110" s="10">
        <f>[2]หน้าผ้า!AN119</f>
        <v>320250</v>
      </c>
      <c r="Z110" s="9" t="str">
        <f>[2]หน้าผ้า!AO119</f>
        <v>WSWT2025800SM</v>
      </c>
      <c r="AA110" s="8">
        <f>[2]หน้าผ้า!AQ119</f>
        <v>336607.14999999997</v>
      </c>
      <c r="AB110" s="8">
        <f>[2]หน้าผ้า!AR119</f>
        <v>0</v>
      </c>
      <c r="AC110" s="8">
        <f>[2]หน้าผ้า!AS119</f>
        <v>336607.14999999997</v>
      </c>
      <c r="AD110" s="8">
        <f>[2]หน้าผ้า!AT119</f>
        <v>0</v>
      </c>
      <c r="AE110" s="8">
        <f>[2]หน้าผ้า!AU119</f>
        <v>336607.14999999997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25432.540222222222</v>
      </c>
    </row>
    <row r="111" spans="1:56" ht="27.75" customHeight="1" x14ac:dyDescent="0.45">
      <c r="A111" s="3">
        <f>[2]หน้าผ้า!C120</f>
        <v>45933</v>
      </c>
      <c r="B111" s="14" t="str">
        <f>[2]หน้าผ้า!B120</f>
        <v>MK68-001205</v>
      </c>
      <c r="C111" s="9" t="str">
        <f>[2]หน้าผ้า!E120</f>
        <v>บจก.เอพีเอ็ม อะโกร</v>
      </c>
      <c r="D111" s="13" t="str">
        <f>[2]หน้าผ้า!F120</f>
        <v>นีโอ พี4(เอส)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ใส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 t="str">
        <f>[2]หน้าผ้า!X120</f>
        <v>รอแจ้ง</v>
      </c>
      <c r="U111" s="11">
        <f>[2]หน้าผ้า!AA120</f>
        <v>3000</v>
      </c>
      <c r="V111" s="10">
        <f>[2]หน้าผ้า!AJ120</f>
        <v>0</v>
      </c>
      <c r="W111" s="10">
        <f>[2]หน้าผ้า!AL120</f>
        <v>3000</v>
      </c>
      <c r="X111" s="10">
        <f>[2]หน้าผ้า!AM120</f>
        <v>0</v>
      </c>
      <c r="Y111" s="10">
        <f>[2]หน้าผ้า!AN120</f>
        <v>3150</v>
      </c>
      <c r="Z111" s="9" t="str">
        <f>[2]หน้าผ้า!AO120</f>
        <v>WSWT2025800SM</v>
      </c>
      <c r="AA111" s="8">
        <f>[2]หน้าผ้า!AQ120</f>
        <v>3310.89</v>
      </c>
      <c r="AB111" s="8">
        <f>[2]หน้าผ้า!AR120</f>
        <v>0</v>
      </c>
      <c r="AC111" s="8">
        <f>[2]หน้าผ้า!AS120</f>
        <v>3310.89</v>
      </c>
      <c r="AD111" s="8">
        <f>[2]หน้าผ้า!AT120</f>
        <v>0</v>
      </c>
      <c r="AE111" s="8">
        <f>[2]หน้าผ้า!AU120</f>
        <v>3310.89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250.15613333333337</v>
      </c>
    </row>
    <row r="112" spans="1:56" ht="27.75" customHeight="1" x14ac:dyDescent="0.45">
      <c r="A112" s="3">
        <f>[2]หน้าผ้า!C121</f>
        <v>45919</v>
      </c>
      <c r="B112" s="14" t="str">
        <f>[2]หน้าผ้า!B121</f>
        <v>MK68-001124</v>
      </c>
      <c r="C112" s="9" t="str">
        <f>[2]หน้าผ้า!E121</f>
        <v>บจก.อินเทคค์ โกลบอล</v>
      </c>
      <c r="D112" s="13" t="str">
        <f>[2]หน้าผ้า!F121</f>
        <v>เพอเฟคค์ 916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จับจีบ4"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1172</v>
      </c>
      <c r="V112" s="10">
        <f>[2]หน้าผ้า!AJ121</f>
        <v>0</v>
      </c>
      <c r="W112" s="10">
        <f>[2]หน้าผ้า!AL121</f>
        <v>1172</v>
      </c>
      <c r="X112" s="10">
        <f>[2]หน้าผ้า!AM121</f>
        <v>21290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พร้อมส่ง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 t="str">
        <f>[2]หน้าผ้า!AG121</f>
        <v>4/10   10/10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45923</v>
      </c>
      <c r="B113" s="14" t="str">
        <f>[2]หน้าผ้า!B122</f>
        <v>MK68-001158</v>
      </c>
      <c r="C113" s="9" t="str">
        <f>[2]หน้าผ้า!E122</f>
        <v>บจก.เอสพีเอ็ม อาหารสัตว์</v>
      </c>
      <c r="D113" s="13" t="str">
        <f>[2]หน้าผ้า!F122</f>
        <v>SW 441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ใส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</v>
      </c>
      <c r="T113" s="12" t="str">
        <f>[2]หน้าผ้า!X122</f>
        <v>รอแจ้ง</v>
      </c>
      <c r="U113" s="11">
        <f>[2]หน้าผ้า!AA122</f>
        <v>13000</v>
      </c>
      <c r="V113" s="10">
        <f>[2]หน้าผ้า!AJ122</f>
        <v>0</v>
      </c>
      <c r="W113" s="10">
        <f>[2]หน้าผ้า!AL122</f>
        <v>13000</v>
      </c>
      <c r="X113" s="10">
        <f>[2]หน้าผ้า!AM122</f>
        <v>0</v>
      </c>
      <c r="Y113" s="10">
        <f>[2]หน้าผ้า!AN122</f>
        <v>13650</v>
      </c>
      <c r="Z113" s="9" t="str">
        <f>[2]หน้าผ้า!AO122</f>
        <v>WSWT2025800SM</v>
      </c>
      <c r="AA113" s="8">
        <f>[2]หน้าผ้า!AQ122</f>
        <v>14347.189999999999</v>
      </c>
      <c r="AB113" s="8">
        <f>[2]หน้าผ้า!AR122</f>
        <v>0</v>
      </c>
      <c r="AC113" s="8">
        <f>[2]หน้าผ้า!AS122</f>
        <v>14347.189999999999</v>
      </c>
      <c r="AD113" s="8">
        <f>[2]หน้าผ้า!AT122</f>
        <v>0</v>
      </c>
      <c r="AE113" s="8">
        <f>[2]หน้าผ้า!AU122</f>
        <v>14347.189999999999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 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1084.009911111111</v>
      </c>
    </row>
    <row r="114" spans="1:56" ht="27.75" customHeight="1" x14ac:dyDescent="0.45">
      <c r="A114" s="3">
        <f>[2]หน้าผ้า!C123</f>
        <v>45877</v>
      </c>
      <c r="B114" s="14" t="str">
        <f>[2]หน้าผ้า!B123</f>
        <v>MK68-000990</v>
      </c>
      <c r="C114" s="9" t="str">
        <f>[2]หน้าผ้า!E123</f>
        <v>บจก.เอสพีเอ็ม อาหารสัตว์</v>
      </c>
      <c r="D114" s="13" t="str">
        <f>[2]หน้าผ้า!F123</f>
        <v>SW 441 PLUS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ใส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 t="str">
        <f>[2]หน้าผ้า!X123</f>
        <v>รอแจ้ง</v>
      </c>
      <c r="U114" s="11">
        <f>[2]หน้าผ้า!AA123</f>
        <v>3500</v>
      </c>
      <c r="V114" s="10">
        <f>[2]หน้าผ้า!AJ123</f>
        <v>1217</v>
      </c>
      <c r="W114" s="10">
        <f>[2]หน้าผ้า!AL123</f>
        <v>2283</v>
      </c>
      <c r="X114" s="10">
        <f>[2]หน้าผ้า!AM123</f>
        <v>0</v>
      </c>
      <c r="Y114" s="10">
        <f>[2]หน้าผ้า!AN123</f>
        <v>2397.15</v>
      </c>
      <c r="Z114" s="9" t="str">
        <f>[2]หน้าผ้า!AO123</f>
        <v>WSWT2025800SM</v>
      </c>
      <c r="AA114" s="8">
        <f>[2]หน้าผ้า!AQ123</f>
        <v>2519.5872899999999</v>
      </c>
      <c r="AB114" s="8">
        <f>[2]หน้าผ้า!AR123</f>
        <v>0</v>
      </c>
      <c r="AC114" s="8">
        <f>[2]หน้าผ้า!AS123</f>
        <v>2519.5872899999999</v>
      </c>
      <c r="AD114" s="8">
        <f>[2]หน้าผ้า!AT123</f>
        <v>0</v>
      </c>
      <c r="AE114" s="8">
        <f>[2]หน้าผ้า!AU123</f>
        <v>2519.5872899999999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190.36881746666666</v>
      </c>
    </row>
    <row r="115" spans="1:56" ht="27.75" customHeight="1" x14ac:dyDescent="0.45">
      <c r="A115" s="3">
        <f>[2]หน้าผ้า!C124</f>
        <v>45796</v>
      </c>
      <c r="B115" s="14" t="str">
        <f>[2]หน้าผ้า!B124</f>
        <v>MK68-000673</v>
      </c>
      <c r="C115" s="9" t="str">
        <f>[2]หน้าผ้า!E124</f>
        <v>บจก.อินเทคค์ โกลบอล</v>
      </c>
      <c r="D115" s="13" t="str">
        <f>[2]หน้าผ้า!F124</f>
        <v>เพอเฟคค์ 902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จับจีบ4"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 t="str">
        <f>[2]หน้าผ้า!X124</f>
        <v>รอแจ้ง</v>
      </c>
      <c r="U115" s="11">
        <f>[2]หน้าผ้า!AA124</f>
        <v>302</v>
      </c>
      <c r="V115" s="10">
        <f>[2]หน้าผ้า!AJ124</f>
        <v>363</v>
      </c>
      <c r="W115" s="10">
        <f>[2]หน้าผ้า!AL124</f>
        <v>0</v>
      </c>
      <c r="X115" s="10">
        <f>[2]หน้าผ้า!AM124</f>
        <v>5300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รอตัด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45674</v>
      </c>
      <c r="B116" s="14" t="str">
        <f>[2]หน้าผ้า!B125</f>
        <v>MK68-000093</v>
      </c>
      <c r="C116" s="9" t="str">
        <f>[2]หน้าผ้า!E125</f>
        <v>บจก.อินเทคค์ โกลบอล</v>
      </c>
      <c r="D116" s="13" t="str">
        <f>[2]หน้าผ้า!F125</f>
        <v>เฟิร์สคลาส 902</v>
      </c>
      <c r="E116" s="9">
        <f>[2]หน้าผ้า!G125</f>
        <v>20</v>
      </c>
      <c r="F116" s="9">
        <f>[2]หน้าผ้า!H125</f>
        <v>35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97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จับจีบ4"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 t="str">
        <f>[2]หน้าผ้า!X125</f>
        <v>รอแจ้ง</v>
      </c>
      <c r="U116" s="11">
        <f>[2]หน้าผ้า!AA125</f>
        <v>152</v>
      </c>
      <c r="V116" s="10">
        <f>[2]หน้าผ้า!AJ125</f>
        <v>0</v>
      </c>
      <c r="W116" s="10">
        <f>[2]หน้าผ้า!AL125</f>
        <v>152</v>
      </c>
      <c r="X116" s="10">
        <f>[2]หน้าผ้า!AM125</f>
        <v>6000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5987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 t="str">
        <f>[2]หน้าผ้า!AG125</f>
        <v>ลบสี 5040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45611</v>
      </c>
      <c r="B117" s="14" t="str">
        <f>[2]หน้าผ้า!B126</f>
        <v>MK67-001532</v>
      </c>
      <c r="C117" s="9" t="str">
        <f>[2]หน้าผ้า!E126</f>
        <v>บจก.อินเทคค์ โกลบอล</v>
      </c>
      <c r="D117" s="13" t="str">
        <f>[2]หน้าผ้า!F126</f>
        <v>เฟิร์สช้อย 903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 t="str">
        <f>[2]หน้าผ้า!X126</f>
        <v>รอแจ้ง</v>
      </c>
      <c r="U117" s="11">
        <f>[2]หน้าผ้า!AA126</f>
        <v>117</v>
      </c>
      <c r="V117" s="10">
        <f>[2]หน้าผ้า!AJ126</f>
        <v>0</v>
      </c>
      <c r="W117" s="10">
        <f>[2]หน้าผ้า!AL126</f>
        <v>117</v>
      </c>
      <c r="X117" s="10">
        <f>[2]หน้าผ้า!AM126</f>
        <v>10065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45523</v>
      </c>
      <c r="B118" s="14" t="str">
        <f>[2]หน้าผ้า!B127</f>
        <v>MK67-001153</v>
      </c>
      <c r="C118" s="9" t="str">
        <f>[2]หน้าผ้า!E127</f>
        <v>บจก.อินเทคค์ โกลบอล</v>
      </c>
      <c r="D118" s="13" t="str">
        <f>[2]หน้าผ้า!F127</f>
        <v>สุบรรณ 777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 t="str">
        <f>[2]หน้าผ้า!X127</f>
        <v>รอแจ้ง</v>
      </c>
      <c r="U118" s="11">
        <f>[2]หน้าผ้า!AA127</f>
        <v>1260</v>
      </c>
      <c r="V118" s="10">
        <f>[2]หน้าผ้า!AJ127</f>
        <v>0</v>
      </c>
      <c r="W118" s="10">
        <f>[2]หน้าผ้า!AL127</f>
        <v>1260</v>
      </c>
      <c r="X118" s="10">
        <f>[2]หน้าผ้า!AM127</f>
        <v>11095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รอแจ้ง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45911</v>
      </c>
      <c r="B119" s="14" t="str">
        <f>[2]หน้าผ้า!B128</f>
        <v>MK68-001105</v>
      </c>
      <c r="C119" s="9" t="str">
        <f>[2]หน้าผ้า!E128</f>
        <v>บจก.เอพีเอ็ม อะโกร</v>
      </c>
      <c r="D119" s="13" t="str">
        <f>[2]หน้าผ้า!F128</f>
        <v>ฟีล-กู๊ด พี6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ใส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 t="str">
        <f>[2]หน้าผ้า!X128</f>
        <v>รอส่ง</v>
      </c>
      <c r="U119" s="11">
        <f>[2]หน้าผ้า!AA128</f>
        <v>3000</v>
      </c>
      <c r="V119" s="10">
        <f>[2]หน้าผ้า!AJ128</f>
        <v>2477</v>
      </c>
      <c r="W119" s="10">
        <f>[2]หน้าผ้า!AL128</f>
        <v>523</v>
      </c>
      <c r="X119" s="10">
        <f>[2]หน้าผ้า!AM128</f>
        <v>8465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รอส่ง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45908</v>
      </c>
      <c r="B120" s="14" t="str">
        <f>[2]หน้าผ้า!B129</f>
        <v>MK68-001086</v>
      </c>
      <c r="C120" s="9" t="str">
        <f>[2]หน้าผ้า!E129</f>
        <v>บจก.เอ.เจ.ฟาร์ม่าแล็บ</v>
      </c>
      <c r="D120" s="13" t="str">
        <f>[2]หน้าผ้า!F129</f>
        <v>เบส-มิน</v>
      </c>
      <c r="E120" s="9">
        <f>[2]หน้าผ้า!G129</f>
        <v>20</v>
      </c>
      <c r="F120" s="9">
        <f>[2]หน้าผ้า!H129</f>
        <v>34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95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จับจีบ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</v>
      </c>
      <c r="T120" s="12">
        <f>[2]หน้าผ้า!X129</f>
        <v>45991</v>
      </c>
      <c r="U120" s="11">
        <f>[2]หน้าผ้า!AA129</f>
        <v>4000</v>
      </c>
      <c r="V120" s="10">
        <f>[2]หน้าผ้า!AJ129</f>
        <v>4000</v>
      </c>
      <c r="W120" s="10">
        <f>[2]หน้าผ้า!AL129</f>
        <v>0</v>
      </c>
      <c r="X120" s="10">
        <f>[2]หน้าผ้า!AM129</f>
        <v>4060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พร้อมส่ง</v>
      </c>
      <c r="AH120" s="1" t="str">
        <f>[2]หน้าผ้า!DL129</f>
        <v>P6</v>
      </c>
      <c r="AI120" s="1">
        <f>[2]หน้าผ้า!DM129</f>
        <v>4</v>
      </c>
      <c r="AJ120" s="3">
        <f>[2]หน้าผ้า!DN129</f>
        <v>45991</v>
      </c>
      <c r="AK120" s="3">
        <f>[2]หน้าผ้า!DQ129</f>
        <v>45987</v>
      </c>
      <c r="AL120" s="3">
        <f>[2]หน้าผ้า!DR129</f>
        <v>45980</v>
      </c>
      <c r="AM120" s="3">
        <f>[2]หน้าผ้า!DS129</f>
        <v>45988</v>
      </c>
      <c r="AN120" s="3">
        <f>[2]หน้าผ้า!DT129</f>
        <v>45989</v>
      </c>
      <c r="AO120" s="3">
        <f>[2]หน้าผ้า!DU129</f>
        <v>45990</v>
      </c>
      <c r="AP120" s="3">
        <f>[2]หน้าผ้า!DP129</f>
        <v>45986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45908</v>
      </c>
      <c r="B121" s="14" t="str">
        <f>[2]หน้าผ้า!B130</f>
        <v>MK68-001086</v>
      </c>
      <c r="C121" s="9" t="str">
        <f>[2]หน้าผ้า!E130</f>
        <v>บจก.เอ.เจ.ฟาร์ม่าแล็บ</v>
      </c>
      <c r="D121" s="13" t="str">
        <f>[2]หน้าผ้า!F130</f>
        <v>เวท-มิน</v>
      </c>
      <c r="E121" s="9">
        <f>[2]หน้าผ้า!G130</f>
        <v>20</v>
      </c>
      <c r="F121" s="9">
        <f>[2]หน้าผ้า!H130</f>
        <v>34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95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จับจีบ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</v>
      </c>
      <c r="T121" s="12">
        <f>[2]หน้าผ้า!X130</f>
        <v>45991</v>
      </c>
      <c r="U121" s="11">
        <f>[2]หน้าผ้า!AA130</f>
        <v>4000</v>
      </c>
      <c r="V121" s="10">
        <f>[2]หน้าผ้า!AJ130</f>
        <v>4000</v>
      </c>
      <c r="W121" s="10">
        <f>[2]หน้าผ้า!AL130</f>
        <v>0</v>
      </c>
      <c r="X121" s="10">
        <f>[2]หน้าผ้า!AM130</f>
        <v>4060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พร้อมส่ง</v>
      </c>
      <c r="AH121" s="1" t="str">
        <f>[2]หน้าผ้า!DL130</f>
        <v>P6</v>
      </c>
      <c r="AI121" s="1">
        <f>[2]หน้าผ้า!DM130</f>
        <v>4</v>
      </c>
      <c r="AJ121" s="3">
        <f>[2]หน้าผ้า!DN130</f>
        <v>45991</v>
      </c>
      <c r="AK121" s="3">
        <f>[2]หน้าผ้า!DQ130</f>
        <v>45987</v>
      </c>
      <c r="AL121" s="3">
        <f>[2]หน้าผ้า!DR130</f>
        <v>45980</v>
      </c>
      <c r="AM121" s="3">
        <f>[2]หน้าผ้า!DS130</f>
        <v>45988</v>
      </c>
      <c r="AN121" s="3">
        <f>[2]หน้าผ้า!DT130</f>
        <v>45989</v>
      </c>
      <c r="AO121" s="3">
        <f>[2]หน้าผ้า!DU130</f>
        <v>45990</v>
      </c>
      <c r="AP121" s="3">
        <f>[2]หน้าผ้า!DP130</f>
        <v>45986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45799</v>
      </c>
      <c r="B122" s="14" t="str">
        <f>[2]หน้าผ้า!B131</f>
        <v>MK68-000694</v>
      </c>
      <c r="C122" s="9" t="str">
        <f>[2]หน้าผ้า!E131</f>
        <v>บจก.เอ.เจ.ฟาร์ม่าแล็บ</v>
      </c>
      <c r="D122" s="13" t="str">
        <f>[2]หน้าผ้า!F131</f>
        <v>เบส-มิน</v>
      </c>
      <c r="E122" s="9">
        <f>[2]หน้าผ้า!G131</f>
        <v>20</v>
      </c>
      <c r="F122" s="9">
        <f>[2]หน้าผ้า!H131</f>
        <v>34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95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</v>
      </c>
      <c r="T122" s="12">
        <f>[2]หน้าผ้า!X131</f>
        <v>45991</v>
      </c>
      <c r="U122" s="11">
        <f>[2]หน้าผ้า!AA131</f>
        <v>4000</v>
      </c>
      <c r="V122" s="10">
        <f>[2]หน้าผ้า!AJ131</f>
        <v>3975</v>
      </c>
      <c r="W122" s="10">
        <f>[2]หน้าผ้า!AL131</f>
        <v>25</v>
      </c>
      <c r="X122" s="10">
        <f>[2]หน้าผ้า!AM131</f>
        <v>4140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ห้ามขาด-ห้ามเกิน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>
        <f>[2]หน้าผ้า!DN131</f>
        <v>45991</v>
      </c>
      <c r="AK122" s="3">
        <f>[2]หน้าผ้า!DQ131</f>
        <v>45987</v>
      </c>
      <c r="AL122" s="3">
        <f>[2]หน้าผ้า!DR131</f>
        <v>45980</v>
      </c>
      <c r="AM122" s="3">
        <f>[2]หน้าผ้า!DS131</f>
        <v>45988</v>
      </c>
      <c r="AN122" s="3">
        <f>[2]หน้าผ้า!DT131</f>
        <v>45989</v>
      </c>
      <c r="AO122" s="3">
        <f>[2]หน้าผ้า!DU131</f>
        <v>45990</v>
      </c>
      <c r="AP122" s="3">
        <f>[2]หน้าผ้า!DP131</f>
        <v>45986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45799</v>
      </c>
      <c r="B123" s="14" t="str">
        <f>[2]หน้าผ้า!B132</f>
        <v>MK68-000694</v>
      </c>
      <c r="C123" s="9" t="str">
        <f>[2]หน้าผ้า!E132</f>
        <v>บจก.เอ.เจ.ฟาร์ม่าแล็บ</v>
      </c>
      <c r="D123" s="13" t="str">
        <f>[2]หน้าผ้า!F132</f>
        <v>เวท-มิน</v>
      </c>
      <c r="E123" s="9">
        <f>[2]หน้าผ้า!G132</f>
        <v>20</v>
      </c>
      <c r="F123" s="9">
        <f>[2]หน้าผ้า!H132</f>
        <v>34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95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จับจีบ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</v>
      </c>
      <c r="T123" s="12">
        <f>[2]หน้าผ้า!X132</f>
        <v>45991</v>
      </c>
      <c r="U123" s="11">
        <f>[2]หน้าผ้า!AA132</f>
        <v>4000</v>
      </c>
      <c r="V123" s="10">
        <f>[2]หน้าผ้า!AJ132</f>
        <v>4056</v>
      </c>
      <c r="W123" s="10">
        <f>[2]หน้าผ้า!AL132</f>
        <v>0</v>
      </c>
      <c r="X123" s="10">
        <f>[2]หน้าผ้า!AM132</f>
        <v>4404</v>
      </c>
      <c r="Y123" s="10">
        <f>[2]หน้าผ้า!AN132</f>
        <v>0</v>
      </c>
      <c r="Z123" s="9" t="str">
        <f>[2]หน้าผ้า!AO132</f>
        <v>WSWT2025800SM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ห้ามขาด-ห้ามเกิน</v>
      </c>
      <c r="AG123" s="1" t="str">
        <f>[3]หน้าผ้า!DC135</f>
        <v>พร้อมส่ง</v>
      </c>
      <c r="AH123" s="1" t="str">
        <f>[2]หน้าผ้า!DL132</f>
        <v>P6</v>
      </c>
      <c r="AI123" s="1">
        <f>[2]หน้าผ้า!DM132</f>
        <v>4</v>
      </c>
      <c r="AJ123" s="3">
        <f>[2]หน้าผ้า!DN132</f>
        <v>45991</v>
      </c>
      <c r="AK123" s="3">
        <f>[2]หน้าผ้า!DQ132</f>
        <v>45987</v>
      </c>
      <c r="AL123" s="3">
        <f>[2]หน้าผ้า!DR132</f>
        <v>45980</v>
      </c>
      <c r="AM123" s="3">
        <f>[2]หน้าผ้า!DS132</f>
        <v>45988</v>
      </c>
      <c r="AN123" s="3">
        <f>[2]หน้าผ้า!DT132</f>
        <v>45989</v>
      </c>
      <c r="AO123" s="3">
        <f>[2]หน้าผ้า!DU132</f>
        <v>45990</v>
      </c>
      <c r="AP123" s="3">
        <f>[2]หน้าผ้า!DP132</f>
        <v>45986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45541</v>
      </c>
      <c r="B124" s="14" t="str">
        <f>[2]หน้าผ้า!B133</f>
        <v>MK67-001236</v>
      </c>
      <c r="C124" s="9" t="str">
        <f>[2]หน้าผ้า!E133</f>
        <v>บจก.เอพีเอ็ม อะโกร</v>
      </c>
      <c r="D124" s="13" t="str">
        <f>[2]หน้าผ้า!F133</f>
        <v>ยูฟีด รวมไก่ วัว</v>
      </c>
      <c r="E124" s="9">
        <f>[2]หน้าผ้า!G133</f>
        <v>20</v>
      </c>
      <c r="F124" s="9">
        <f>[2]หน้าผ้า!H133</f>
        <v>40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108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รอส่ง</v>
      </c>
      <c r="U124" s="11">
        <f>[2]หน้าผ้า!AA133</f>
        <v>3000</v>
      </c>
      <c r="V124" s="10">
        <f>[2]หน้าผ้า!AJ133</f>
        <v>3318</v>
      </c>
      <c r="W124" s="10">
        <f>[2]หน้าผ้า!AL133</f>
        <v>0</v>
      </c>
      <c r="X124" s="10">
        <f>[2]หน้าผ้า!AM133</f>
        <v>0</v>
      </c>
      <c r="Y124" s="10">
        <f>[2]หน้าผ้า!AN133</f>
        <v>0</v>
      </c>
      <c r="Z124" s="9" t="str">
        <f>[2]หน้าผ้า!AO133</f>
        <v>WSWT2025800SM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ลูกค้าสั่งผิดเอาไปส่งเดือน10</v>
      </c>
      <c r="AG124" s="1" t="str">
        <f>[3]หน้าผ้า!DC136</f>
        <v>พร้อมส่ง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รอส่ง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>
        <f>[2]หน้าผ้า!ED133</f>
        <v>0</v>
      </c>
      <c r="AY124" s="2" t="str">
        <f>[2]หน้าผ้า!AG133</f>
        <v>ลูกค้าต้องการเคลือบใส แต่เปิดมาเคลือบด้าน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0</v>
      </c>
      <c r="B125" s="14">
        <f>[2]หน้าผ้า!B134</f>
        <v>0</v>
      </c>
      <c r="C125" s="9">
        <f>[2]หน้าผ้า!E134</f>
        <v>0</v>
      </c>
      <c r="D125" s="13">
        <f>[2]หน้าผ้า!F134</f>
        <v>0</v>
      </c>
      <c r="E125" s="9">
        <f>[2]หน้าผ้า!G134</f>
        <v>20</v>
      </c>
      <c r="F125" s="9">
        <f>[2]หน้าผ้า!H134</f>
        <v>38</v>
      </c>
      <c r="G125" s="9">
        <f>[2]หน้าผ้า!I134</f>
        <v>0</v>
      </c>
      <c r="H125" s="9">
        <f>[2]หน้าผ้า!J134</f>
        <v>0</v>
      </c>
      <c r="I125" s="9">
        <f>[2]หน้าผ้า!L134</f>
        <v>84</v>
      </c>
      <c r="J125" s="9" t="str">
        <f>[2]หน้าผ้า!M134</f>
        <v>±</v>
      </c>
      <c r="K125" s="9">
        <f>[2]หน้าผ้า!N134</f>
        <v>5</v>
      </c>
      <c r="L125" s="9">
        <f>[2]หน้าผ้า!R134</f>
        <v>0</v>
      </c>
      <c r="M125" s="10">
        <f>[2]หน้าผ้า!T134</f>
        <v>0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>
        <f>[2]หน้าผ้า!Z134</f>
        <v>0</v>
      </c>
      <c r="T125" s="12">
        <f>[2]หน้าผ้า!X134</f>
        <v>0</v>
      </c>
      <c r="U125" s="11">
        <f>[2]หน้าผ้า!AA134</f>
        <v>0</v>
      </c>
      <c r="V125" s="10">
        <f>[2]หน้าผ้า!AJ134</f>
        <v>0</v>
      </c>
      <c r="W125" s="10">
        <f>[2]หน้าผ้า!AL134</f>
        <v>0</v>
      </c>
      <c r="X125" s="10">
        <f>[2]หน้าผ้า!AM134</f>
        <v>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600882.62728999997</v>
      </c>
      <c r="AB125" s="8">
        <f>[2]หน้าผ้า!AR134</f>
        <v>115249.01999999999</v>
      </c>
      <c r="AC125" s="8">
        <f>[2]หน้าผ้า!AS134</f>
        <v>485633.60729000001</v>
      </c>
      <c r="AD125" s="8">
        <f>[2]หน้าผ้า!AT134</f>
        <v>56641.364999999998</v>
      </c>
      <c r="AE125" s="8">
        <f>[2]หน้าผ้า!AU134</f>
        <v>544241.26228999998</v>
      </c>
      <c r="AF125" s="8" t="str">
        <f>[2]หน้าผ้า!AI134</f>
        <v>ระบุในSD</v>
      </c>
      <c r="AG125" s="1" t="str">
        <f>[3]หน้าผ้า!DC137</f>
        <v>พร้อมส่ง</v>
      </c>
      <c r="AH125" s="1">
        <f>[2]หน้าผ้า!DL134</f>
        <v>0</v>
      </c>
      <c r="AI125" s="1" t="str">
        <f>[2]หน้าผ้า!DM134</f>
        <v>Lead time</v>
      </c>
      <c r="AJ125" s="3">
        <f>[2]หน้าผ้า!DN134</f>
        <v>0</v>
      </c>
      <c r="AK125" s="3">
        <f>[2]หน้าผ้า!DQ134</f>
        <v>0</v>
      </c>
      <c r="AL125" s="3">
        <f>[2]หน้าผ้า!DR134</f>
        <v>0</v>
      </c>
      <c r="AM125" s="3">
        <f>[2]หน้าผ้า!DS134</f>
        <v>0</v>
      </c>
      <c r="AN125" s="3">
        <f>[2]หน้าผ้า!DT134</f>
        <v>0</v>
      </c>
      <c r="AO125" s="3">
        <f>[2]หน้าผ้า!DU134</f>
        <v>0</v>
      </c>
      <c r="AP125" s="3">
        <f>[2]หน้าผ้า!DP134</f>
        <v>0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>
        <f>[2]หน้าผ้า!EC134</f>
        <v>0</v>
      </c>
      <c r="AX125" s="2">
        <f>[2]หน้าผ้า!ED134</f>
        <v>0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45916</v>
      </c>
      <c r="B126" s="14" t="str">
        <f>[2]หน้าผ้า!B135</f>
        <v>MK68-001118</v>
      </c>
      <c r="C126" s="9" t="str">
        <f>[2]หน้าผ้า!E135</f>
        <v>บจก.ซันฟีด</v>
      </c>
      <c r="D126" s="13" t="str">
        <f>[2]หน้าผ้า!F135</f>
        <v>954 แอล</v>
      </c>
      <c r="E126" s="9">
        <f>[2]หน้าผ้า!G135</f>
        <v>20</v>
      </c>
      <c r="F126" s="9">
        <f>[2]หน้าผ้า!H135</f>
        <v>39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84</v>
      </c>
      <c r="J126" s="9" t="str">
        <f>[2]หน้าผ้า!M135</f>
        <v>+</v>
      </c>
      <c r="K126" s="9">
        <f>[2]หน้าผ้า!N135</f>
        <v>0</v>
      </c>
      <c r="L126" s="9" t="str">
        <f>[2]หน้าผ้า!R135</f>
        <v>ไม่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 xml:space="preserve">300กระสอบแบนเต็มใบ </v>
      </c>
      <c r="T126" s="12">
        <f>[2]หน้าผ้า!X135</f>
        <v>45968</v>
      </c>
      <c r="U126" s="11">
        <f>[2]หน้าผ้า!AA135</f>
        <v>2500</v>
      </c>
      <c r="V126" s="10">
        <f>[2]หน้าผ้า!AJ135</f>
        <v>2500</v>
      </c>
      <c r="W126" s="10">
        <f>[2]หน้าผ้า!AL135</f>
        <v>0</v>
      </c>
      <c r="X126" s="10">
        <f>[2]หน้าผ้า!AM135</f>
        <v>2600</v>
      </c>
      <c r="Y126" s="10">
        <f>[2]หน้าผ้า!AN135</f>
        <v>0</v>
      </c>
      <c r="Z126" s="9" t="str">
        <f>[2]หน้าผ้า!AO135</f>
        <v>WSWT2025850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P7</v>
      </c>
      <c r="AI126" s="1">
        <f>[2]หน้าผ้า!DM135</f>
        <v>2</v>
      </c>
      <c r="AJ126" s="3">
        <f>[2]หน้าผ้า!DN135</f>
        <v>45968</v>
      </c>
      <c r="AK126" s="3">
        <f>[2]หน้าผ้า!DQ135</f>
        <v>0</v>
      </c>
      <c r="AL126" s="3">
        <f>[2]หน้าผ้า!DR135</f>
        <v>45959</v>
      </c>
      <c r="AM126" s="3">
        <f>[2]หน้าผ้า!DS135</f>
        <v>45966</v>
      </c>
      <c r="AN126" s="3">
        <f>[2]หน้าผ้า!DT135</f>
        <v>45967</v>
      </c>
      <c r="AO126" s="3">
        <f>[2]หน้าผ้า!DU135</f>
        <v>45967</v>
      </c>
      <c r="AP126" s="3">
        <f>[2]หน้าผ้า!DP135</f>
        <v>45963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WRWT25850/WRWT25800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45916</v>
      </c>
      <c r="B127" s="14" t="str">
        <f>[2]หน้าผ้า!B136</f>
        <v>MK68-001118</v>
      </c>
      <c r="C127" s="9" t="str">
        <f>[2]หน้าผ้า!E136</f>
        <v>บจก.ซันฟีด</v>
      </c>
      <c r="D127" s="13" t="str">
        <f>[2]หน้าผ้า!F136</f>
        <v>915 เอ็ม</v>
      </c>
      <c r="E127" s="9">
        <f>[2]หน้าผ้า!G136</f>
        <v>20</v>
      </c>
      <c r="F127" s="9">
        <f>[2]หน้าผ้า!H136</f>
        <v>39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84</v>
      </c>
      <c r="J127" s="9" t="str">
        <f>[2]หน้าผ้า!M136</f>
        <v>+</v>
      </c>
      <c r="K127" s="9">
        <f>[2]หน้าผ้า!N136</f>
        <v>0</v>
      </c>
      <c r="L127" s="9" t="str">
        <f>[2]หน้าผ้า!R136</f>
        <v>ไม่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>
        <f>[2]หน้าผ้า!X136</f>
        <v>45971</v>
      </c>
      <c r="U127" s="11">
        <f>[2]หน้าผ้า!AA136</f>
        <v>10000</v>
      </c>
      <c r="V127" s="10">
        <f>[2]หน้าผ้า!AJ136</f>
        <v>10200</v>
      </c>
      <c r="W127" s="10">
        <f>[2]หน้าผ้า!AL136</f>
        <v>0</v>
      </c>
      <c r="X127" s="10">
        <f>[2]หน้าผ้า!AM136</f>
        <v>10200</v>
      </c>
      <c r="Y127" s="10">
        <f>[2]หน้าผ้า!AN136</f>
        <v>0</v>
      </c>
      <c r="Z127" s="9" t="str">
        <f>[2]หน้าผ้า!AO136</f>
        <v>WSWT2025850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45971</v>
      </c>
      <c r="AK127" s="3">
        <f>[2]หน้าผ้า!DQ136</f>
        <v>0</v>
      </c>
      <c r="AL127" s="3">
        <f>[2]หน้าผ้า!DR136</f>
        <v>45962</v>
      </c>
      <c r="AM127" s="3">
        <f>[2]หน้าผ้า!DS136</f>
        <v>45969</v>
      </c>
      <c r="AN127" s="3">
        <f>[2]หน้าผ้า!DT136</f>
        <v>45970</v>
      </c>
      <c r="AO127" s="3">
        <f>[2]หน้าผ้า!DU136</f>
        <v>45970</v>
      </c>
      <c r="AP127" s="3">
        <f>[2]หน้าผ้า!DP136</f>
        <v>45966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 xml:space="preserve"> /</v>
      </c>
      <c r="AY127" s="2" t="str">
        <f>[2]หน้าผ้า!AG136</f>
        <v>เย็น8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WRWT25850/WRWT25800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45916</v>
      </c>
      <c r="B128" s="14" t="str">
        <f>[2]หน้าผ้า!B137</f>
        <v>MK68-001118</v>
      </c>
      <c r="C128" s="9" t="str">
        <f>[2]หน้าผ้า!E137</f>
        <v>บจก.ซันฟีด</v>
      </c>
      <c r="D128" s="13" t="str">
        <f>[2]หน้าผ้า!F137</f>
        <v>935 เอ</v>
      </c>
      <c r="E128" s="9">
        <f>[2]หน้าผ้า!G137</f>
        <v>20</v>
      </c>
      <c r="F128" s="9">
        <f>[2]หน้าผ้า!H137</f>
        <v>37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80</v>
      </c>
      <c r="J128" s="9" t="str">
        <f>[2]หน้าผ้า!M137</f>
        <v>+</v>
      </c>
      <c r="K128" s="9">
        <f>[2]หน้าผ้า!N137</f>
        <v>0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 xml:space="preserve">300กระสอบแบนเต็มใบ </v>
      </c>
      <c r="T128" s="12">
        <f>[2]หน้าผ้า!X137</f>
        <v>45971</v>
      </c>
      <c r="U128" s="11">
        <f>[2]หน้าผ้า!AA137</f>
        <v>10000</v>
      </c>
      <c r="V128" s="10">
        <f>[2]หน้าผ้า!AJ137</f>
        <v>10000</v>
      </c>
      <c r="W128" s="10">
        <f>[2]หน้าผ้า!AL137</f>
        <v>0</v>
      </c>
      <c r="X128" s="10">
        <f>[2]หน้าผ้า!AM137</f>
        <v>10200</v>
      </c>
      <c r="Y128" s="10">
        <f>[2]หน้าผ้า!AN137</f>
        <v>0</v>
      </c>
      <c r="Z128" s="9" t="str">
        <f>[2]หน้าผ้า!AO137</f>
        <v>WSWT2025850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45971</v>
      </c>
      <c r="AK128" s="3">
        <f>[2]หน้าผ้า!DQ137</f>
        <v>0</v>
      </c>
      <c r="AL128" s="3">
        <f>[2]หน้าผ้า!DR137</f>
        <v>45962</v>
      </c>
      <c r="AM128" s="3">
        <f>[2]หน้าผ้า!DS137</f>
        <v>45969</v>
      </c>
      <c r="AN128" s="3">
        <f>[2]หน้าผ้า!DT137</f>
        <v>45970</v>
      </c>
      <c r="AO128" s="3">
        <f>[2]หน้าผ้า!DU137</f>
        <v>45970</v>
      </c>
      <c r="AP128" s="3">
        <f>[2]หน้าผ้า!DP137</f>
        <v>45966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WRWT25850/WRWT25800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45916</v>
      </c>
      <c r="B129" s="14" t="str">
        <f>[2]หน้าผ้า!B138</f>
        <v>MK68-001118</v>
      </c>
      <c r="C129" s="9" t="str">
        <f>[2]หน้าผ้า!E138</f>
        <v>บจก.ซันฟีด</v>
      </c>
      <c r="D129" s="13" t="str">
        <f>[2]หน้าผ้า!F138</f>
        <v>915 พี</v>
      </c>
      <c r="E129" s="9">
        <f>[2]หน้าผ้า!G138</f>
        <v>20</v>
      </c>
      <c r="F129" s="9">
        <f>[2]หน้าผ้า!H138</f>
        <v>39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84</v>
      </c>
      <c r="J129" s="9" t="str">
        <f>[2]หน้าผ้า!M138</f>
        <v>+</v>
      </c>
      <c r="K129" s="9">
        <f>[2]หน้าผ้า!N138</f>
        <v>0</v>
      </c>
      <c r="L129" s="9" t="str">
        <f>[2]หน้าผ้า!R138</f>
        <v>ไม่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 xml:space="preserve">300กระสอบแบนเต็มใบ </v>
      </c>
      <c r="T129" s="12">
        <f>[2]หน้าผ้า!X138</f>
        <v>45971</v>
      </c>
      <c r="U129" s="11">
        <f>[2]หน้าผ้า!AA138</f>
        <v>12000</v>
      </c>
      <c r="V129" s="10">
        <f>[2]หน้าผ้า!AJ138</f>
        <v>12000</v>
      </c>
      <c r="W129" s="10">
        <f>[2]หน้าผ้า!AL138</f>
        <v>0</v>
      </c>
      <c r="X129" s="10">
        <f>[2]หน้าผ้า!AM138</f>
        <v>13500</v>
      </c>
      <c r="Y129" s="10">
        <f>[2]หน้าผ้า!AN138</f>
        <v>0</v>
      </c>
      <c r="Z129" s="9" t="str">
        <f>[2]หน้าผ้า!AO138</f>
        <v>WSWT2025850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ยังไม่ได้พิมพ์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45971</v>
      </c>
      <c r="AK129" s="3">
        <f>[2]หน้าผ้า!DQ138</f>
        <v>0</v>
      </c>
      <c r="AL129" s="3">
        <f>[2]หน้าผ้า!DR138</f>
        <v>45962</v>
      </c>
      <c r="AM129" s="3">
        <f>[2]หน้าผ้า!DS138</f>
        <v>45969</v>
      </c>
      <c r="AN129" s="3">
        <f>[2]หน้าผ้า!DT138</f>
        <v>45970</v>
      </c>
      <c r="AO129" s="3">
        <f>[2]หน้าผ้า!DU138</f>
        <v>45970</v>
      </c>
      <c r="AP129" s="3">
        <f>[2]หน้าผ้า!DP138</f>
        <v>45966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 xml:space="preserve"> /</v>
      </c>
      <c r="AY129" s="2" t="str">
        <f>[2]หน้าผ้า!AG138</f>
        <v>เย็น8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WRWT25850/WRWT25800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45916</v>
      </c>
      <c r="B130" s="14" t="str">
        <f>[2]หน้าผ้า!B139</f>
        <v>MK68-001118</v>
      </c>
      <c r="C130" s="9" t="str">
        <f>[2]หน้าผ้า!E139</f>
        <v>บจก.ซันฟีด</v>
      </c>
      <c r="D130" s="13" t="str">
        <f>[2]หน้าผ้า!F139</f>
        <v>ไอฟีดเป็ดไข่เบอร์ 5 เอ</v>
      </c>
      <c r="E130" s="9">
        <f>[2]หน้าผ้า!G139</f>
        <v>20</v>
      </c>
      <c r="F130" s="9">
        <f>[2]หน้าผ้า!H139</f>
        <v>37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+</v>
      </c>
      <c r="K130" s="9">
        <f>[2]หน้าผ้า!N139</f>
        <v>0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 xml:space="preserve">300กระสอบแบนเต็มใบ </v>
      </c>
      <c r="T130" s="12">
        <f>[2]หน้าผ้า!X139</f>
        <v>45971</v>
      </c>
      <c r="U130" s="11">
        <f>[2]หน้าผ้า!AA139</f>
        <v>2500</v>
      </c>
      <c r="V130" s="10">
        <f>[2]หน้าผ้า!AJ139</f>
        <v>2026</v>
      </c>
      <c r="W130" s="10">
        <f>[2]หน้าผ้า!AL139</f>
        <v>474</v>
      </c>
      <c r="X130" s="10">
        <f>[2]หน้าผ้า!AM139</f>
        <v>2550</v>
      </c>
      <c r="Y130" s="10">
        <f>[2]หน้าผ้า!AN139</f>
        <v>0</v>
      </c>
      <c r="Z130" s="9" t="str">
        <f>[2]หน้าผ้า!AO139</f>
        <v>WSWT2025850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P7</v>
      </c>
      <c r="AI130" s="1">
        <f>[2]หน้าผ้า!DM139</f>
        <v>2</v>
      </c>
      <c r="AJ130" s="3">
        <f>[2]หน้าผ้า!DN139</f>
        <v>45971</v>
      </c>
      <c r="AK130" s="3">
        <f>[2]หน้าผ้า!DQ139</f>
        <v>0</v>
      </c>
      <c r="AL130" s="3">
        <f>[2]หน้าผ้า!DR139</f>
        <v>45962</v>
      </c>
      <c r="AM130" s="3">
        <f>[2]หน้าผ้า!DS139</f>
        <v>45969</v>
      </c>
      <c r="AN130" s="3">
        <f>[2]หน้าผ้า!DT139</f>
        <v>45970</v>
      </c>
      <c r="AO130" s="3">
        <f>[2]หน้าผ้า!DU139</f>
        <v>45970</v>
      </c>
      <c r="AP130" s="3">
        <f>[2]หน้าผ้า!DP139</f>
        <v>45966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WRWT25850/WRWT25800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45916</v>
      </c>
      <c r="B131" s="14" t="str">
        <f>[2]หน้าผ้า!B140</f>
        <v>MK68-001118</v>
      </c>
      <c r="C131" s="9" t="str">
        <f>[2]หน้าผ้า!E140</f>
        <v>บจก.ซันฟีด</v>
      </c>
      <c r="D131" s="13" t="str">
        <f>[2]หน้าผ้า!F140</f>
        <v>ไอฟีดไก่ไข่เบอร์ 5 เอ็ม</v>
      </c>
      <c r="E131" s="9">
        <f>[2]หน้าผ้า!G140</f>
        <v>20</v>
      </c>
      <c r="F131" s="9">
        <f>[2]หน้าผ้า!H140</f>
        <v>39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84</v>
      </c>
      <c r="J131" s="9" t="str">
        <f>[2]หน้าผ้า!M140</f>
        <v>+</v>
      </c>
      <c r="K131" s="9">
        <f>[2]หน้าผ้า!N140</f>
        <v>0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 xml:space="preserve">300กระสอบแบนเต็มใบ </v>
      </c>
      <c r="T131" s="12">
        <f>[2]หน้าผ้า!X140</f>
        <v>45971</v>
      </c>
      <c r="U131" s="11">
        <f>[2]หน้าผ้า!AA140</f>
        <v>5000</v>
      </c>
      <c r="V131" s="10">
        <f>[2]หน้าผ้า!AJ140</f>
        <v>5000</v>
      </c>
      <c r="W131" s="10">
        <f>[2]หน้าผ้า!AL140</f>
        <v>0</v>
      </c>
      <c r="X131" s="10">
        <f>[2]หน้าผ้า!AM140</f>
        <v>5200</v>
      </c>
      <c r="Y131" s="10">
        <f>[2]หน้าผ้า!AN140</f>
        <v>0</v>
      </c>
      <c r="Z131" s="9" t="str">
        <f>[2]หน้าผ้า!AO140</f>
        <v>WSWT2025850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P7</v>
      </c>
      <c r="AI131" s="1">
        <f>[2]หน้าผ้า!DM140</f>
        <v>2</v>
      </c>
      <c r="AJ131" s="3">
        <f>[2]หน้าผ้า!DN140</f>
        <v>45971</v>
      </c>
      <c r="AK131" s="3">
        <f>[2]หน้าผ้า!DQ140</f>
        <v>0</v>
      </c>
      <c r="AL131" s="3">
        <f>[2]หน้าผ้า!DR140</f>
        <v>45962</v>
      </c>
      <c r="AM131" s="3">
        <f>[2]หน้าผ้า!DS140</f>
        <v>45969</v>
      </c>
      <c r="AN131" s="3">
        <f>[2]หน้าผ้า!DT140</f>
        <v>45970</v>
      </c>
      <c r="AO131" s="3">
        <f>[2]หน้าผ้า!DU140</f>
        <v>45970</v>
      </c>
      <c r="AP131" s="3">
        <f>[2]หน้าผ้า!DP140</f>
        <v>45966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WRWT25850/WRWT25800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45916</v>
      </c>
      <c r="B132" s="14" t="str">
        <f>[2]หน้าผ้า!B141</f>
        <v>MK68-001118</v>
      </c>
      <c r="C132" s="9" t="str">
        <f>[2]หน้าผ้า!E141</f>
        <v>บจก.ซันฟีด</v>
      </c>
      <c r="D132" s="13">
        <f>[2]หน้าผ้า!F141</f>
        <v>331</v>
      </c>
      <c r="E132" s="9">
        <f>[2]หน้าผ้า!G141</f>
        <v>20</v>
      </c>
      <c r="F132" s="9">
        <f>[2]หน้าผ้า!H141</f>
        <v>39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84</v>
      </c>
      <c r="J132" s="9" t="str">
        <f>[2]หน้าผ้า!M141</f>
        <v>+</v>
      </c>
      <c r="K132" s="9">
        <f>[2]หน้าผ้า!N141</f>
        <v>0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 xml:space="preserve">300กระสอบแบนเต็มใบ </v>
      </c>
      <c r="T132" s="12">
        <f>[2]หน้าผ้า!X141</f>
        <v>45971</v>
      </c>
      <c r="U132" s="11">
        <f>[2]หน้าผ้า!AA141</f>
        <v>2500</v>
      </c>
      <c r="V132" s="10">
        <f>[2]หน้าผ้า!AJ141</f>
        <v>0</v>
      </c>
      <c r="W132" s="10">
        <f>[2]หน้าผ้า!AL141</f>
        <v>2500</v>
      </c>
      <c r="X132" s="10">
        <f>[2]หน้าผ้า!AM141</f>
        <v>0</v>
      </c>
      <c r="Y132" s="10">
        <f>[2]หน้าผ้า!AN141</f>
        <v>2625</v>
      </c>
      <c r="Z132" s="9" t="str">
        <f>[2]หน้าผ้า!AO141</f>
        <v>WSWT2025850</v>
      </c>
      <c r="AA132" s="8">
        <f>[2]หน้าผ้า!AQ141</f>
        <v>2828.9250000000002</v>
      </c>
      <c r="AB132" s="8">
        <f>[2]หน้าผ้า!AR141</f>
        <v>2828.9250000000002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ยังไม่ได้พิมพ์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45971</v>
      </c>
      <c r="AK132" s="3">
        <f>[2]หน้าผ้า!DQ141</f>
        <v>0</v>
      </c>
      <c r="AL132" s="3">
        <f>[2]หน้าผ้า!DR141</f>
        <v>45962</v>
      </c>
      <c r="AM132" s="3">
        <f>[2]หน้าผ้า!DS141</f>
        <v>45969</v>
      </c>
      <c r="AN132" s="3">
        <f>[2]หน้าผ้า!DT141</f>
        <v>45970</v>
      </c>
      <c r="AO132" s="3">
        <f>[2]หน้าผ้า!DU141</f>
        <v>45970</v>
      </c>
      <c r="AP132" s="3">
        <f>[2]หน้าผ้า!DP141</f>
        <v>45966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WRWT25850/WRWT25800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45916</v>
      </c>
      <c r="B133" s="14" t="str">
        <f>[2]หน้าผ้า!B142</f>
        <v>MK68-001118</v>
      </c>
      <c r="C133" s="9" t="str">
        <f>[2]หน้าผ้า!E142</f>
        <v>บจก.ซันฟีด</v>
      </c>
      <c r="D133" s="13" t="str">
        <f>[2]หน้าผ้า!F142</f>
        <v>915 เอ็ม</v>
      </c>
      <c r="E133" s="9">
        <f>[2]หน้าผ้า!G142</f>
        <v>20</v>
      </c>
      <c r="F133" s="9">
        <f>[2]หน้าผ้า!H142</f>
        <v>39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84</v>
      </c>
      <c r="J133" s="9" t="str">
        <f>[2]หน้าผ้า!M142</f>
        <v>+</v>
      </c>
      <c r="K133" s="9">
        <f>[2]หน้าผ้า!N142</f>
        <v>0</v>
      </c>
      <c r="L133" s="9" t="str">
        <f>[2]หน้าผ้า!R142</f>
        <v>ไม่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 xml:space="preserve">300กระสอบแบนเต็มใบ </v>
      </c>
      <c r="T133" s="12">
        <f>[2]หน้าผ้า!X142</f>
        <v>45972</v>
      </c>
      <c r="U133" s="11">
        <f>[2]หน้าผ้า!AA142</f>
        <v>10000</v>
      </c>
      <c r="V133" s="10">
        <f>[2]หน้าผ้า!AJ142</f>
        <v>10200</v>
      </c>
      <c r="W133" s="10">
        <f>[2]หน้าผ้า!AL142</f>
        <v>0</v>
      </c>
      <c r="X133" s="10">
        <f>[2]หน้าผ้า!AM142</f>
        <v>10200</v>
      </c>
      <c r="Y133" s="10">
        <f>[2]หน้าผ้า!AN142</f>
        <v>0</v>
      </c>
      <c r="Z133" s="9" t="str">
        <f>[2]หน้าผ้า!AO142</f>
        <v>WSWT2025850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45972</v>
      </c>
      <c r="AK133" s="3">
        <f>[2]หน้าผ้า!DQ142</f>
        <v>0</v>
      </c>
      <c r="AL133" s="3">
        <f>[2]หน้าผ้า!DR142</f>
        <v>45963</v>
      </c>
      <c r="AM133" s="3">
        <f>[2]หน้าผ้า!DS142</f>
        <v>45970</v>
      </c>
      <c r="AN133" s="3">
        <f>[2]หน้าผ้า!DT142</f>
        <v>45971</v>
      </c>
      <c r="AO133" s="3">
        <f>[2]หน้าผ้า!DU142</f>
        <v>45971</v>
      </c>
      <c r="AP133" s="3">
        <f>[2]หน้าผ้า!DP142</f>
        <v>45967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WRWT25850/WRWT25800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45916</v>
      </c>
      <c r="B134" s="14" t="str">
        <f>[2]หน้าผ้า!B143</f>
        <v>MK68-001118</v>
      </c>
      <c r="C134" s="9" t="str">
        <f>[2]หน้าผ้า!E143</f>
        <v>บจก.ซันฟีด</v>
      </c>
      <c r="D134" s="13">
        <f>[2]หน้าผ้า!F143</f>
        <v>21</v>
      </c>
      <c r="E134" s="9">
        <f>[2]หน้าผ้า!G143</f>
        <v>20</v>
      </c>
      <c r="F134" s="9">
        <f>[2]หน้าผ้า!H143</f>
        <v>39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84</v>
      </c>
      <c r="J134" s="9" t="str">
        <f>[2]หน้าผ้า!M143</f>
        <v>+</v>
      </c>
      <c r="K134" s="9">
        <f>[2]หน้าผ้า!N143</f>
        <v>0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 xml:space="preserve">300กระสอบแบนเต็มใบ </v>
      </c>
      <c r="T134" s="12">
        <f>[2]หน้าผ้า!X143</f>
        <v>45972</v>
      </c>
      <c r="U134" s="11">
        <f>[2]หน้าผ้า!AA143</f>
        <v>5000</v>
      </c>
      <c r="V134" s="10">
        <f>[2]หน้าผ้า!AJ143</f>
        <v>5100</v>
      </c>
      <c r="W134" s="10">
        <f>[2]หน้าผ้า!AL143</f>
        <v>0</v>
      </c>
      <c r="X134" s="10">
        <f>[2]หน้าผ้า!AM143</f>
        <v>5373</v>
      </c>
      <c r="Y134" s="10">
        <f>[2]หน้าผ้า!AN143</f>
        <v>0</v>
      </c>
      <c r="Z134" s="9" t="str">
        <f>[2]หน้าผ้า!AO143</f>
        <v>WSWT2025850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45972</v>
      </c>
      <c r="AK134" s="3">
        <f>[2]หน้าผ้า!DQ143</f>
        <v>0</v>
      </c>
      <c r="AL134" s="3">
        <f>[2]หน้าผ้า!DR143</f>
        <v>45963</v>
      </c>
      <c r="AM134" s="3">
        <f>[2]หน้าผ้า!DS143</f>
        <v>45970</v>
      </c>
      <c r="AN134" s="3">
        <f>[2]หน้าผ้า!DT143</f>
        <v>45971</v>
      </c>
      <c r="AO134" s="3">
        <f>[2]หน้าผ้า!DU143</f>
        <v>45971</v>
      </c>
      <c r="AP134" s="3">
        <f>[2]หน้าผ้า!DP143</f>
        <v>45967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WRWT25850/WRWT25800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45916</v>
      </c>
      <c r="B135" s="14" t="str">
        <f>[2]หน้าผ้า!B144</f>
        <v>MK68-001118</v>
      </c>
      <c r="C135" s="9" t="str">
        <f>[2]หน้าผ้า!E144</f>
        <v>บจก.ซันฟีด</v>
      </c>
      <c r="D135" s="13">
        <f>[2]หน้าผ้า!F144</f>
        <v>935</v>
      </c>
      <c r="E135" s="9">
        <f>[2]หน้าผ้า!G144</f>
        <v>20</v>
      </c>
      <c r="F135" s="9">
        <f>[2]หน้าผ้า!H144</f>
        <v>37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80</v>
      </c>
      <c r="J135" s="9" t="str">
        <f>[2]หน้าผ้า!M144</f>
        <v>+</v>
      </c>
      <c r="K135" s="9">
        <f>[2]หน้าผ้า!N144</f>
        <v>0</v>
      </c>
      <c r="L135" s="9" t="str">
        <f>[2]หน้าผ้า!R144</f>
        <v>บิด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 xml:space="preserve">300กระสอบแบนเต็มใบ </v>
      </c>
      <c r="T135" s="12">
        <f>[2]หน้าผ้า!X144</f>
        <v>45972</v>
      </c>
      <c r="U135" s="11">
        <f>[2]หน้าผ้า!AA144</f>
        <v>10000</v>
      </c>
      <c r="V135" s="10">
        <f>[2]หน้าผ้า!AJ144</f>
        <v>0</v>
      </c>
      <c r="W135" s="10">
        <f>[2]หน้าผ้า!AL144</f>
        <v>10000</v>
      </c>
      <c r="X135" s="10">
        <f>[2]หน้าผ้า!AM144</f>
        <v>0</v>
      </c>
      <c r="Y135" s="10">
        <f>[2]หน้าผ้า!AN144</f>
        <v>10500</v>
      </c>
      <c r="Z135" s="9" t="str">
        <f>[2]หน้าผ้า!AO144</f>
        <v>WSWT2025850</v>
      </c>
      <c r="AA135" s="8">
        <f>[2]หน้าผ้า!AQ144</f>
        <v>10756.900000000001</v>
      </c>
      <c r="AB135" s="8">
        <f>[2]หน้าผ้า!AR144</f>
        <v>10756.900000000001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P7</v>
      </c>
      <c r="AI135" s="1">
        <f>[2]หน้าผ้า!DM144</f>
        <v>2</v>
      </c>
      <c r="AJ135" s="3">
        <f>[2]หน้าผ้า!DN144</f>
        <v>45972</v>
      </c>
      <c r="AK135" s="3">
        <f>[2]หน้าผ้า!DQ144</f>
        <v>0</v>
      </c>
      <c r="AL135" s="3">
        <f>[2]หน้าผ้า!DR144</f>
        <v>45963</v>
      </c>
      <c r="AM135" s="3">
        <f>[2]หน้าผ้า!DS144</f>
        <v>45970</v>
      </c>
      <c r="AN135" s="3">
        <f>[2]หน้าผ้า!DT144</f>
        <v>45971</v>
      </c>
      <c r="AO135" s="3">
        <f>[2]หน้าผ้า!DU144</f>
        <v>45971</v>
      </c>
      <c r="AP135" s="3">
        <f>[2]หน้าผ้า!DP144</f>
        <v>45967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WRWT25850/WRWT25800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45916</v>
      </c>
      <c r="B136" s="14" t="str">
        <f>[2]หน้าผ้า!B145</f>
        <v>MK68-001118</v>
      </c>
      <c r="C136" s="9" t="str">
        <f>[2]หน้าผ้า!E145</f>
        <v>บจก.ซันฟีด</v>
      </c>
      <c r="D136" s="13" t="str">
        <f>[2]หน้าผ้า!F145</f>
        <v>ไก่เนื้อ เบอร์1</v>
      </c>
      <c r="E136" s="9">
        <f>[2]หน้าผ้า!G145</f>
        <v>20</v>
      </c>
      <c r="F136" s="9">
        <f>[2]หน้าผ้า!H145</f>
        <v>39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84</v>
      </c>
      <c r="J136" s="9" t="str">
        <f>[2]หน้าผ้า!M145</f>
        <v>+</v>
      </c>
      <c r="K136" s="9">
        <f>[2]หน้าผ้า!N145</f>
        <v>0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 xml:space="preserve">300กระสอบแบนเต็มใบ </v>
      </c>
      <c r="T136" s="12">
        <f>[2]หน้าผ้า!X145</f>
        <v>45972</v>
      </c>
      <c r="U136" s="11">
        <f>[2]หน้าผ้า!AA145</f>
        <v>2500</v>
      </c>
      <c r="V136" s="10">
        <f>[2]หน้าผ้า!AJ145</f>
        <v>2500</v>
      </c>
      <c r="W136" s="10">
        <f>[2]หน้าผ้า!AL145</f>
        <v>0</v>
      </c>
      <c r="X136" s="10">
        <f>[2]หน้าผ้า!AM145</f>
        <v>2550</v>
      </c>
      <c r="Y136" s="10">
        <f>[2]หน้าผ้า!AN145</f>
        <v>0</v>
      </c>
      <c r="Z136" s="9" t="str">
        <f>[2]หน้าผ้า!AO145</f>
        <v>WSWT2025850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ยังไม่ได้พิมพ์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45972</v>
      </c>
      <c r="AK136" s="3">
        <f>[2]หน้าผ้า!DQ145</f>
        <v>0</v>
      </c>
      <c r="AL136" s="3">
        <f>[2]หน้าผ้า!DR145</f>
        <v>45963</v>
      </c>
      <c r="AM136" s="3">
        <f>[2]หน้าผ้า!DS145</f>
        <v>45970</v>
      </c>
      <c r="AN136" s="3">
        <f>[2]หน้าผ้า!DT145</f>
        <v>45971</v>
      </c>
      <c r="AO136" s="3">
        <f>[2]หน้าผ้า!DU145</f>
        <v>45971</v>
      </c>
      <c r="AP136" s="3">
        <f>[2]หน้าผ้า!DP145</f>
        <v>45967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WRWT25850/WRWT25800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45916</v>
      </c>
      <c r="B137" s="14" t="str">
        <f>[2]หน้าผ้า!B146</f>
        <v>MK68-001118</v>
      </c>
      <c r="C137" s="9" t="str">
        <f>[2]หน้าผ้า!E146</f>
        <v>บจก.ซันฟีด</v>
      </c>
      <c r="D137" s="13" t="str">
        <f>[2]หน้าผ้า!F146</f>
        <v>954 แอล</v>
      </c>
      <c r="E137" s="9">
        <f>[2]หน้าผ้า!G146</f>
        <v>20</v>
      </c>
      <c r="F137" s="9">
        <f>[2]หน้าผ้า!H146</f>
        <v>39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84</v>
      </c>
      <c r="J137" s="9" t="str">
        <f>[2]หน้าผ้า!M146</f>
        <v>+</v>
      </c>
      <c r="K137" s="9">
        <f>[2]หน้าผ้า!N146</f>
        <v>0</v>
      </c>
      <c r="L137" s="9" t="str">
        <f>[2]หน้าผ้า!R146</f>
        <v>ไม่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 xml:space="preserve">300กระสอบแบนเต็มใบ </v>
      </c>
      <c r="T137" s="12">
        <f>[2]หน้าผ้า!X146</f>
        <v>45972</v>
      </c>
      <c r="U137" s="11">
        <f>[2]หน้าผ้า!AA146</f>
        <v>2500</v>
      </c>
      <c r="V137" s="10">
        <f>[2]หน้าผ้า!AJ146</f>
        <v>2500</v>
      </c>
      <c r="W137" s="10">
        <f>[2]หน้าผ้า!AL146</f>
        <v>0</v>
      </c>
      <c r="X137" s="10">
        <f>[2]หน้าผ้า!AM146</f>
        <v>2600</v>
      </c>
      <c r="Y137" s="10">
        <f>[2]หน้าผ้า!AN146</f>
        <v>0</v>
      </c>
      <c r="Z137" s="9" t="str">
        <f>[2]หน้าผ้า!AO146</f>
        <v>WSWT2025850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45972</v>
      </c>
      <c r="AK137" s="3">
        <f>[2]หน้าผ้า!DQ146</f>
        <v>0</v>
      </c>
      <c r="AL137" s="3">
        <f>[2]หน้าผ้า!DR146</f>
        <v>45963</v>
      </c>
      <c r="AM137" s="3">
        <f>[2]หน้าผ้า!DS146</f>
        <v>45970</v>
      </c>
      <c r="AN137" s="3">
        <f>[2]หน้าผ้า!DT146</f>
        <v>45971</v>
      </c>
      <c r="AO137" s="3">
        <f>[2]หน้าผ้า!DU146</f>
        <v>45971</v>
      </c>
      <c r="AP137" s="3">
        <f>[2]หน้าผ้า!DP146</f>
        <v>45967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WRWT25850/WRWT25800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45916</v>
      </c>
      <c r="B138" s="14" t="str">
        <f>[2]หน้าผ้า!B147</f>
        <v>MK68-001118</v>
      </c>
      <c r="C138" s="9" t="str">
        <f>[2]หน้าผ้า!E147</f>
        <v>บจก.ซันฟีด</v>
      </c>
      <c r="D138" s="13" t="str">
        <f>[2]หน้าผ้า!F147</f>
        <v>935 แอล</v>
      </c>
      <c r="E138" s="9">
        <f>[2]หน้าผ้า!G147</f>
        <v>20</v>
      </c>
      <c r="F138" s="9">
        <f>[2]หน้าผ้า!H147</f>
        <v>37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80</v>
      </c>
      <c r="J138" s="9" t="str">
        <f>[2]หน้าผ้า!M147</f>
        <v>+</v>
      </c>
      <c r="K138" s="9">
        <f>[2]หน้าผ้า!N147</f>
        <v>0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 xml:space="preserve">300กระสอบแบนเต็มใบ </v>
      </c>
      <c r="T138" s="12">
        <f>[2]หน้าผ้า!X147</f>
        <v>45973</v>
      </c>
      <c r="U138" s="11">
        <f>[2]หน้าผ้า!AA147</f>
        <v>5000</v>
      </c>
      <c r="V138" s="10">
        <f>[2]หน้าผ้า!AJ147</f>
        <v>5000</v>
      </c>
      <c r="W138" s="10">
        <f>[2]หน้าผ้า!AL147</f>
        <v>0</v>
      </c>
      <c r="X138" s="10">
        <f>[2]หน้าผ้า!AM147</f>
        <v>5100</v>
      </c>
      <c r="Y138" s="10">
        <f>[2]หน้าผ้า!AN147</f>
        <v>0</v>
      </c>
      <c r="Z138" s="9" t="str">
        <f>[2]หน้าผ้า!AO147</f>
        <v>WSWT2025850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45973</v>
      </c>
      <c r="AK138" s="3">
        <f>[2]หน้าผ้า!DQ147</f>
        <v>0</v>
      </c>
      <c r="AL138" s="3">
        <f>[2]หน้าผ้า!DR147</f>
        <v>45964</v>
      </c>
      <c r="AM138" s="3">
        <f>[2]หน้าผ้า!DS147</f>
        <v>45971</v>
      </c>
      <c r="AN138" s="3">
        <f>[2]หน้าผ้า!DT147</f>
        <v>45972</v>
      </c>
      <c r="AO138" s="3">
        <f>[2]หน้าผ้า!DU147</f>
        <v>45972</v>
      </c>
      <c r="AP138" s="3">
        <f>[2]หน้าผ้า!DP147</f>
        <v>45968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WRWT25850/WRWT25800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45916</v>
      </c>
      <c r="B139" s="14" t="str">
        <f>[2]หน้าผ้า!B148</f>
        <v>MK68-001118</v>
      </c>
      <c r="C139" s="9" t="str">
        <f>[2]หน้าผ้า!E148</f>
        <v>บจก.ซันฟีด</v>
      </c>
      <c r="D139" s="13" t="str">
        <f>[2]หน้าผ้า!F148</f>
        <v>ไก่ไข่</v>
      </c>
      <c r="E139" s="9">
        <f>[2]หน้าผ้า!G148</f>
        <v>20</v>
      </c>
      <c r="F139" s="9">
        <f>[2]หน้าผ้า!H148</f>
        <v>39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84</v>
      </c>
      <c r="J139" s="9" t="str">
        <f>[2]หน้าผ้า!M148</f>
        <v>+</v>
      </c>
      <c r="K139" s="9">
        <f>[2]หน้าผ้า!N148</f>
        <v>0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>
        <f>[2]หน้าผ้า!X148</f>
        <v>45973</v>
      </c>
      <c r="U139" s="11">
        <f>[2]หน้าผ้า!AA148</f>
        <v>5000</v>
      </c>
      <c r="V139" s="10">
        <f>[2]หน้าผ้า!AJ148</f>
        <v>0</v>
      </c>
      <c r="W139" s="10">
        <f>[2]หน้าผ้า!AL148</f>
        <v>5000</v>
      </c>
      <c r="X139" s="10">
        <f>[2]หน้าผ้า!AM148</f>
        <v>0</v>
      </c>
      <c r="Y139" s="10">
        <f>[2]หน้าผ้า!AN148</f>
        <v>5250</v>
      </c>
      <c r="Z139" s="9" t="str">
        <f>[2]หน้าผ้า!AO148</f>
        <v>WSWT2025850</v>
      </c>
      <c r="AA139" s="8">
        <f>[2]หน้าผ้า!AQ148</f>
        <v>5657.85</v>
      </c>
      <c r="AB139" s="8">
        <f>[2]หน้าผ้า!AR148</f>
        <v>0</v>
      </c>
      <c r="AC139" s="8">
        <f>[2]หน้าผ้า!AS148</f>
        <v>5657.85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45973</v>
      </c>
      <c r="AK139" s="3">
        <f>[2]หน้าผ้า!DQ148</f>
        <v>0</v>
      </c>
      <c r="AL139" s="3">
        <f>[2]หน้าผ้า!DR148</f>
        <v>45964</v>
      </c>
      <c r="AM139" s="3">
        <f>[2]หน้าผ้า!DS148</f>
        <v>45971</v>
      </c>
      <c r="AN139" s="3">
        <f>[2]หน้าผ้า!DT148</f>
        <v>45972</v>
      </c>
      <c r="AO139" s="3">
        <f>[2]หน้าผ้า!DU148</f>
        <v>45972</v>
      </c>
      <c r="AP139" s="3">
        <f>[2]หน้าผ้า!DP148</f>
        <v>45968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WRWT25850/WRWT25800</v>
      </c>
      <c r="BD139" s="56">
        <f>[2]หน้าผ้า!CA148</f>
        <v>445.71285000000012</v>
      </c>
    </row>
    <row r="140" spans="1:56" ht="27.75" customHeight="1" x14ac:dyDescent="0.45">
      <c r="A140" s="3">
        <f>[2]หน้าผ้า!C149</f>
        <v>45916</v>
      </c>
      <c r="B140" s="14" t="str">
        <f>[2]หน้าผ้า!B149</f>
        <v>MK68-001118</v>
      </c>
      <c r="C140" s="9" t="str">
        <f>[2]หน้าผ้า!E149</f>
        <v>บจก.ซันฟีด</v>
      </c>
      <c r="D140" s="13">
        <f>[2]หน้าผ้า!F149</f>
        <v>959</v>
      </c>
      <c r="E140" s="9">
        <f>[2]หน้าผ้า!G149</f>
        <v>20</v>
      </c>
      <c r="F140" s="9">
        <f>[2]หน้าผ้า!H149</f>
        <v>38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82</v>
      </c>
      <c r="J140" s="9" t="str">
        <f>[2]หน้าผ้า!M149</f>
        <v>+</v>
      </c>
      <c r="K140" s="9">
        <f>[2]หน้าผ้า!N149</f>
        <v>0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>
        <f>[2]หน้าผ้า!X149</f>
        <v>45973</v>
      </c>
      <c r="U140" s="11">
        <f>[2]หน้าผ้า!AA149</f>
        <v>2500</v>
      </c>
      <c r="V140" s="10">
        <f>[2]หน้าผ้า!AJ149</f>
        <v>2300</v>
      </c>
      <c r="W140" s="10">
        <f>[2]หน้าผ้า!AL149</f>
        <v>200</v>
      </c>
      <c r="X140" s="10">
        <f>[2]หน้าผ้า!AM149</f>
        <v>2500</v>
      </c>
      <c r="Y140" s="10">
        <f>[2]หน้าผ้า!AN149</f>
        <v>0</v>
      </c>
      <c r="Z140" s="9" t="str">
        <f>[2]หน้าผ้า!AO149</f>
        <v>WSWT2025850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45973</v>
      </c>
      <c r="AK140" s="3">
        <f>[2]หน้าผ้า!DQ149</f>
        <v>0</v>
      </c>
      <c r="AL140" s="3">
        <f>[2]หน้าผ้า!DR149</f>
        <v>45964</v>
      </c>
      <c r="AM140" s="3">
        <f>[2]หน้าผ้า!DS149</f>
        <v>45971</v>
      </c>
      <c r="AN140" s="3">
        <f>[2]หน้าผ้า!DT149</f>
        <v>45972</v>
      </c>
      <c r="AO140" s="3">
        <f>[2]หน้าผ้า!DU149</f>
        <v>45972</v>
      </c>
      <c r="AP140" s="3">
        <f>[2]หน้าผ้า!DP149</f>
        <v>45968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WRWT25850/WRWT25800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45916</v>
      </c>
      <c r="B141" s="14" t="str">
        <f>[2]หน้าผ้า!B150</f>
        <v>MK68-001118</v>
      </c>
      <c r="C141" s="9" t="str">
        <f>[2]หน้าผ้า!E150</f>
        <v>บจก.ซันฟีด</v>
      </c>
      <c r="D141" s="13" t="str">
        <f>[2]หน้าผ้า!F150</f>
        <v>935 เอ</v>
      </c>
      <c r="E141" s="9">
        <f>[2]หน้าผ้า!G150</f>
        <v>20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80</v>
      </c>
      <c r="J141" s="9" t="str">
        <f>[2]หน้าผ้า!M150</f>
        <v>+</v>
      </c>
      <c r="K141" s="9">
        <f>[2]หน้าผ้า!N150</f>
        <v>0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>
        <f>[2]หน้าผ้า!X150</f>
        <v>45975</v>
      </c>
      <c r="U141" s="11">
        <f>[2]หน้าผ้า!AA150</f>
        <v>5000</v>
      </c>
      <c r="V141" s="10">
        <f>[2]หน้าผ้า!AJ150</f>
        <v>5000</v>
      </c>
      <c r="W141" s="10">
        <f>[2]หน้าผ้า!AL150</f>
        <v>0</v>
      </c>
      <c r="X141" s="10">
        <f>[2]หน้าผ้า!AM150</f>
        <v>5050</v>
      </c>
      <c r="Y141" s="10">
        <f>[2]หน้าผ้า!AN150</f>
        <v>0</v>
      </c>
      <c r="Z141" s="9" t="str">
        <f>[2]หน้าผ้า!AO150</f>
        <v>WSWT2025850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45975</v>
      </c>
      <c r="AK141" s="3">
        <f>[2]หน้าผ้า!DQ150</f>
        <v>0</v>
      </c>
      <c r="AL141" s="3">
        <f>[2]หน้าผ้า!DR150</f>
        <v>45966</v>
      </c>
      <c r="AM141" s="3">
        <f>[2]หน้าผ้า!DS150</f>
        <v>45973</v>
      </c>
      <c r="AN141" s="3">
        <f>[2]หน้าผ้า!DT150</f>
        <v>45974</v>
      </c>
      <c r="AO141" s="3">
        <f>[2]หน้าผ้า!DU150</f>
        <v>45974</v>
      </c>
      <c r="AP141" s="3">
        <f>[2]หน้าผ้า!DP150</f>
        <v>45970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WRWT25850/WRWT25800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45916</v>
      </c>
      <c r="B142" s="14" t="str">
        <f>[2]หน้าผ้า!B151</f>
        <v>MK68-001118</v>
      </c>
      <c r="C142" s="9" t="str">
        <f>[2]หน้าผ้า!E151</f>
        <v>บจก.ซันฟีด</v>
      </c>
      <c r="D142" s="13" t="str">
        <f>[2]หน้าผ้า!F151</f>
        <v>935 เอ</v>
      </c>
      <c r="E142" s="9">
        <f>[2]หน้าผ้า!G151</f>
        <v>20</v>
      </c>
      <c r="F142" s="9">
        <f>[2]หน้าผ้า!H151</f>
        <v>37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80</v>
      </c>
      <c r="J142" s="9" t="str">
        <f>[2]หน้าผ้า!M151</f>
        <v>+</v>
      </c>
      <c r="K142" s="9">
        <f>[2]หน้าผ้า!N151</f>
        <v>0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>
        <f>[2]หน้าผ้า!X151</f>
        <v>45975</v>
      </c>
      <c r="U142" s="11">
        <f>[2]หน้าผ้า!AA151</f>
        <v>5000</v>
      </c>
      <c r="V142" s="10">
        <f>[2]หน้าผ้า!AJ151</f>
        <v>5000</v>
      </c>
      <c r="W142" s="10">
        <f>[2]หน้าผ้า!AL151</f>
        <v>0</v>
      </c>
      <c r="X142" s="10">
        <f>[2]หน้าผ้า!AM151</f>
        <v>5050</v>
      </c>
      <c r="Y142" s="10">
        <f>[2]หน้าผ้า!AN151</f>
        <v>0</v>
      </c>
      <c r="Z142" s="9" t="str">
        <f>[2]หน้าผ้า!AO151</f>
        <v>WSWT2025850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พร้อมส่ง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45975</v>
      </c>
      <c r="AK142" s="3">
        <f>[2]หน้าผ้า!DQ151</f>
        <v>0</v>
      </c>
      <c r="AL142" s="3">
        <f>[2]หน้าผ้า!DR151</f>
        <v>45966</v>
      </c>
      <c r="AM142" s="3">
        <f>[2]หน้าผ้า!DS151</f>
        <v>45973</v>
      </c>
      <c r="AN142" s="3">
        <f>[2]หน้าผ้า!DT151</f>
        <v>45974</v>
      </c>
      <c r="AO142" s="3">
        <f>[2]หน้าผ้า!DU151</f>
        <v>45974</v>
      </c>
      <c r="AP142" s="3">
        <f>[2]หน้าผ้า!DP151</f>
        <v>45970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WRWT25850/WRWT25800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45916</v>
      </c>
      <c r="B143" s="14" t="str">
        <f>[2]หน้าผ้า!B152</f>
        <v>MK68-001118</v>
      </c>
      <c r="C143" s="9" t="str">
        <f>[2]หน้าผ้า!E152</f>
        <v>บจก.ซันฟีด</v>
      </c>
      <c r="D143" s="13" t="str">
        <f>[2]หน้าผ้า!F152</f>
        <v>เป็ด</v>
      </c>
      <c r="E143" s="9">
        <f>[2]หน้าผ้า!G152</f>
        <v>20</v>
      </c>
      <c r="F143" s="9">
        <f>[2]หน้าผ้า!H152</f>
        <v>38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82</v>
      </c>
      <c r="J143" s="9" t="str">
        <f>[2]หน้าผ้า!M152</f>
        <v>+</v>
      </c>
      <c r="K143" s="9">
        <f>[2]หน้าผ้า!N152</f>
        <v>0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 xml:space="preserve">300กระสอบแบนเต็มใบ </v>
      </c>
      <c r="T143" s="12">
        <f>[2]หน้าผ้า!X152</f>
        <v>45975</v>
      </c>
      <c r="U143" s="11">
        <f>[2]หน้าผ้า!AA152</f>
        <v>3500</v>
      </c>
      <c r="V143" s="10">
        <f>[2]หน้าผ้า!AJ152</f>
        <v>0</v>
      </c>
      <c r="W143" s="10">
        <f>[2]หน้าผ้า!AL152</f>
        <v>3500</v>
      </c>
      <c r="X143" s="10">
        <f>[2]หน้าผ้า!AM152</f>
        <v>0</v>
      </c>
      <c r="Y143" s="10">
        <f>[2]หน้าผ้า!AN152</f>
        <v>3675</v>
      </c>
      <c r="Z143" s="9" t="str">
        <f>[2]หน้าผ้า!AO152</f>
        <v>WSWT2025850</v>
      </c>
      <c r="AA143" s="8">
        <f>[2]หน้าผ้า!AQ152</f>
        <v>3862.7049999999999</v>
      </c>
      <c r="AB143" s="8">
        <f>[2]หน้าผ้า!AR152</f>
        <v>0</v>
      </c>
      <c r="AC143" s="8">
        <f>[2]หน้าผ้า!AS152</f>
        <v>3862.7049999999999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45975</v>
      </c>
      <c r="AK143" s="3">
        <f>[2]หน้าผ้า!DQ152</f>
        <v>0</v>
      </c>
      <c r="AL143" s="3">
        <f>[2]หน้าผ้า!DR152</f>
        <v>45966</v>
      </c>
      <c r="AM143" s="3">
        <f>[2]หน้าผ้า!DS152</f>
        <v>45973</v>
      </c>
      <c r="AN143" s="3">
        <f>[2]หน้าผ้า!DT152</f>
        <v>45974</v>
      </c>
      <c r="AO143" s="3">
        <f>[2]หน้าผ้า!DU152</f>
        <v>45974</v>
      </c>
      <c r="AP143" s="3">
        <f>[2]หน้าผ้า!DP152</f>
        <v>45970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WRWT25850/WRWT25800</v>
      </c>
      <c r="BD143" s="56">
        <f>[2]หน้าผ้า!CA152</f>
        <v>304.29531611111116</v>
      </c>
    </row>
    <row r="144" spans="1:56" ht="27.75" customHeight="1" x14ac:dyDescent="0.45">
      <c r="A144" s="3">
        <f>[2]หน้าผ้า!C153</f>
        <v>45916</v>
      </c>
      <c r="B144" s="14" t="str">
        <f>[2]หน้าผ้า!B153</f>
        <v>MK68-001118</v>
      </c>
      <c r="C144" s="9" t="str">
        <f>[2]หน้าผ้า!E153</f>
        <v>บจก.ซันฟีด</v>
      </c>
      <c r="D144" s="13">
        <f>[2]หน้าผ้า!F153</f>
        <v>935</v>
      </c>
      <c r="E144" s="9">
        <f>[2]หน้าผ้า!G153</f>
        <v>20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80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45975</v>
      </c>
      <c r="U144" s="11">
        <f>[2]หน้าผ้า!AA153</f>
        <v>5000</v>
      </c>
      <c r="V144" s="10">
        <f>[2]หน้าผ้า!AJ153</f>
        <v>0</v>
      </c>
      <c r="W144" s="10">
        <f>[2]หน้าผ้า!AL153</f>
        <v>5000</v>
      </c>
      <c r="X144" s="10">
        <f>[2]หน้าผ้า!AM153</f>
        <v>0</v>
      </c>
      <c r="Y144" s="10">
        <f>[2]หน้าผ้า!AN153</f>
        <v>5250</v>
      </c>
      <c r="Z144" s="9" t="str">
        <f>[2]หน้าผ้า!AO153</f>
        <v>WSWT2025850</v>
      </c>
      <c r="AA144" s="8">
        <f>[2]หน้าผ้า!AQ153</f>
        <v>5378.4500000000007</v>
      </c>
      <c r="AB144" s="8">
        <f>[2]หน้าผ้า!AR153</f>
        <v>5378.4500000000007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พร้อมส่ง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45975</v>
      </c>
      <c r="AK144" s="3">
        <f>[2]หน้าผ้า!DQ153</f>
        <v>0</v>
      </c>
      <c r="AL144" s="3">
        <f>[2]หน้าผ้า!DR153</f>
        <v>45966</v>
      </c>
      <c r="AM144" s="3">
        <f>[2]หน้าผ้า!DS153</f>
        <v>45973</v>
      </c>
      <c r="AN144" s="3">
        <f>[2]หน้าผ้า!DT153</f>
        <v>45974</v>
      </c>
      <c r="AO144" s="3">
        <f>[2]หน้าผ้า!DU153</f>
        <v>45974</v>
      </c>
      <c r="AP144" s="3">
        <f>[2]หน้าผ้า!DP153</f>
        <v>45970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45916</v>
      </c>
      <c r="B145" s="14" t="str">
        <f>[2]หน้าผ้า!B154</f>
        <v>MK68-001118</v>
      </c>
      <c r="C145" s="9" t="str">
        <f>[2]หน้าผ้า!E154</f>
        <v>บจก.ซันฟีด</v>
      </c>
      <c r="D145" s="13" t="str">
        <f>[2]หน้าผ้า!F154</f>
        <v>952 เอส</v>
      </c>
      <c r="E145" s="9">
        <f>[2]หน้าผ้า!G154</f>
        <v>20</v>
      </c>
      <c r="F145" s="9">
        <f>[2]หน้าผ้า!H154</f>
        <v>39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84</v>
      </c>
      <c r="J145" s="9" t="str">
        <f>[2]หน้าผ้า!M154</f>
        <v>+</v>
      </c>
      <c r="K145" s="9">
        <f>[2]หน้าผ้า!N154</f>
        <v>0</v>
      </c>
      <c r="L145" s="9" t="str">
        <f>[2]หน้าผ้า!R154</f>
        <v>ไม่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45975</v>
      </c>
      <c r="U145" s="11">
        <f>[2]หน้าผ้า!AA154</f>
        <v>2500</v>
      </c>
      <c r="V145" s="10">
        <f>[2]หน้าผ้า!AJ154</f>
        <v>2500</v>
      </c>
      <c r="W145" s="10">
        <f>[2]หน้าผ้า!AL154</f>
        <v>0</v>
      </c>
      <c r="X145" s="10">
        <f>[2]หน้าผ้า!AM154</f>
        <v>2575</v>
      </c>
      <c r="Y145" s="10">
        <f>[2]หน้าผ้า!AN154</f>
        <v>0</v>
      </c>
      <c r="Z145" s="9" t="str">
        <f>[2]หน้าผ้า!AO154</f>
        <v>WSWT2025850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พร้อมส่ง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45975</v>
      </c>
      <c r="AK145" s="3">
        <f>[2]หน้าผ้า!DQ154</f>
        <v>0</v>
      </c>
      <c r="AL145" s="3">
        <f>[2]หน้าผ้า!DR154</f>
        <v>45966</v>
      </c>
      <c r="AM145" s="3">
        <f>[2]หน้าผ้า!DS154</f>
        <v>45973</v>
      </c>
      <c r="AN145" s="3">
        <f>[2]หน้าผ้า!DT154</f>
        <v>45974</v>
      </c>
      <c r="AO145" s="3">
        <f>[2]หน้าผ้า!DU154</f>
        <v>45974</v>
      </c>
      <c r="AP145" s="3">
        <f>[2]หน้าผ้า!DP154</f>
        <v>45970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WRWT25850/WRWT25800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45916</v>
      </c>
      <c r="B146" s="14" t="str">
        <f>[2]หน้าผ้า!B155</f>
        <v>MK68-001118</v>
      </c>
      <c r="C146" s="9" t="str">
        <f>[2]หน้าผ้า!E155</f>
        <v>บจก.ซันฟีด</v>
      </c>
      <c r="D146" s="13" t="str">
        <f>[2]หน้าผ้า!F155</f>
        <v>935 แอล</v>
      </c>
      <c r="E146" s="9">
        <f>[2]หน้าผ้า!G155</f>
        <v>20</v>
      </c>
      <c r="F146" s="9">
        <f>[2]หน้าผ้า!H155</f>
        <v>37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80</v>
      </c>
      <c r="J146" s="9" t="str">
        <f>[2]หน้าผ้า!M155</f>
        <v>+</v>
      </c>
      <c r="K146" s="9">
        <f>[2]หน้าผ้า!N155</f>
        <v>0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>
        <f>[2]หน้าผ้า!X155</f>
        <v>45975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0</v>
      </c>
      <c r="Y146" s="10">
        <f>[2]หน้าผ้า!AN155</f>
        <v>5250</v>
      </c>
      <c r="Z146" s="9" t="str">
        <f>[2]หน้าผ้า!AO155</f>
        <v>WSWT2025850</v>
      </c>
      <c r="AA146" s="8">
        <f>[2]หน้าผ้า!AQ155</f>
        <v>5378.4500000000007</v>
      </c>
      <c r="AB146" s="8">
        <f>[2]หน้าผ้า!AR155</f>
        <v>0</v>
      </c>
      <c r="AC146" s="8">
        <f>[2]หน้าผ้า!AS155</f>
        <v>5378.4500000000007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45975</v>
      </c>
      <c r="AK146" s="3">
        <f>[2]หน้าผ้า!DQ155</f>
        <v>0</v>
      </c>
      <c r="AL146" s="3">
        <f>[2]หน้าผ้า!DR155</f>
        <v>45966</v>
      </c>
      <c r="AM146" s="3">
        <f>[2]หน้าผ้า!DS155</f>
        <v>45973</v>
      </c>
      <c r="AN146" s="3">
        <f>[2]หน้าผ้า!DT155</f>
        <v>45974</v>
      </c>
      <c r="AO146" s="3">
        <f>[2]หน้าผ้า!DU155</f>
        <v>45974</v>
      </c>
      <c r="AP146" s="3">
        <f>[2]หน้าผ้า!DP155</f>
        <v>45970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WRWT25850/WRWT25800</v>
      </c>
      <c r="BD146" s="56">
        <f>[2]หน้าผ้า!CA155</f>
        <v>423.7023388888889</v>
      </c>
    </row>
    <row r="147" spans="1:56" ht="27.75" customHeight="1" x14ac:dyDescent="0.45">
      <c r="A147" s="3">
        <f>[2]หน้าผ้า!C156</f>
        <v>45916</v>
      </c>
      <c r="B147" s="14" t="str">
        <f>[2]หน้าผ้า!B156</f>
        <v>MK68-001118</v>
      </c>
      <c r="C147" s="9" t="str">
        <f>[2]หน้าผ้า!E156</f>
        <v>บจก.ซันฟีด</v>
      </c>
      <c r="D147" s="13" t="str">
        <f>[2]หน้าผ้า!F156</f>
        <v>แถบเขียว</v>
      </c>
      <c r="E147" s="9">
        <f>[2]หน้าผ้า!G156</f>
        <v>20</v>
      </c>
      <c r="F147" s="9">
        <f>[2]หน้าผ้า!H156</f>
        <v>38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82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45975</v>
      </c>
      <c r="U147" s="11">
        <f>[2]หน้าผ้า!AA156</f>
        <v>5000</v>
      </c>
      <c r="V147" s="10">
        <f>[2]หน้าผ้า!AJ156</f>
        <v>4800</v>
      </c>
      <c r="W147" s="10">
        <f>[2]หน้าผ้า!AL156</f>
        <v>200</v>
      </c>
      <c r="X147" s="10">
        <f>[2]หน้าผ้า!AM156</f>
        <v>5100</v>
      </c>
      <c r="Y147" s="10">
        <f>[2]หน้าผ้า!AN156</f>
        <v>0</v>
      </c>
      <c r="Z147" s="9" t="str">
        <f>[2]หน้าผ้า!AO156</f>
        <v>WSWT2025850</v>
      </c>
      <c r="AA147" s="8">
        <f>[2]หน้าผ้า!AQ156</f>
        <v>0</v>
      </c>
      <c r="AB147" s="8">
        <f>[2]หน้าผ้า!AR156</f>
        <v>0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45975</v>
      </c>
      <c r="AK147" s="3">
        <f>[2]หน้าผ้า!DQ156</f>
        <v>0</v>
      </c>
      <c r="AL147" s="3">
        <f>[2]หน้าผ้า!DR156</f>
        <v>45966</v>
      </c>
      <c r="AM147" s="3">
        <f>[2]หน้าผ้า!DS156</f>
        <v>45973</v>
      </c>
      <c r="AN147" s="3">
        <f>[2]หน้าผ้า!DT156</f>
        <v>45974</v>
      </c>
      <c r="AO147" s="3">
        <f>[2]หน้าผ้า!DU156</f>
        <v>45974</v>
      </c>
      <c r="AP147" s="3">
        <f>[2]หน้าผ้า!DP156</f>
        <v>45970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45916</v>
      </c>
      <c r="B148" s="14" t="str">
        <f>[2]หน้าผ้า!B157</f>
        <v>MK68-001118</v>
      </c>
      <c r="C148" s="9" t="str">
        <f>[2]หน้าผ้า!E157</f>
        <v>บจก.ซันฟีด</v>
      </c>
      <c r="D148" s="13" t="str">
        <f>[2]หน้าผ้า!F157</f>
        <v>915 เอ็ม</v>
      </c>
      <c r="E148" s="9">
        <f>[2]หน้าผ้า!G157</f>
        <v>20</v>
      </c>
      <c r="F148" s="9">
        <f>[2]หน้าผ้า!H157</f>
        <v>39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84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ไม่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45975</v>
      </c>
      <c r="U148" s="11">
        <f>[2]หน้าผ้า!AA157</f>
        <v>5000</v>
      </c>
      <c r="V148" s="10">
        <f>[2]หน้าผ้า!AJ157</f>
        <v>5100</v>
      </c>
      <c r="W148" s="10">
        <f>[2]หน้าผ้า!AL157</f>
        <v>0</v>
      </c>
      <c r="X148" s="10">
        <f>[2]หน้าผ้า!AM157</f>
        <v>5540</v>
      </c>
      <c r="Y148" s="10">
        <f>[2]หน้าผ้า!AN157</f>
        <v>0</v>
      </c>
      <c r="Z148" s="9" t="str">
        <f>[2]หน้าผ้า!AO157</f>
        <v>WSWT2025850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รอตัด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45975</v>
      </c>
      <c r="AK148" s="3">
        <f>[2]หน้าผ้า!DQ157</f>
        <v>0</v>
      </c>
      <c r="AL148" s="3">
        <f>[2]หน้าผ้า!DR157</f>
        <v>45966</v>
      </c>
      <c r="AM148" s="3">
        <f>[2]หน้าผ้า!DS157</f>
        <v>45973</v>
      </c>
      <c r="AN148" s="3">
        <f>[2]หน้าผ้า!DT157</f>
        <v>45974</v>
      </c>
      <c r="AO148" s="3">
        <f>[2]หน้าผ้า!DU157</f>
        <v>45974</v>
      </c>
      <c r="AP148" s="3">
        <f>[2]หน้าผ้า!DP157</f>
        <v>45970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45916</v>
      </c>
      <c r="B149" s="14" t="str">
        <f>[2]หน้าผ้า!B158</f>
        <v>MK68-001118</v>
      </c>
      <c r="C149" s="9" t="str">
        <f>[2]หน้าผ้า!E158</f>
        <v>บจก.ซันฟีด</v>
      </c>
      <c r="D149" s="13" t="str">
        <f>[2]หน้าผ้า!F158</f>
        <v>915 พี</v>
      </c>
      <c r="E149" s="9">
        <f>[2]หน้าผ้า!G158</f>
        <v>20</v>
      </c>
      <c r="F149" s="9">
        <f>[2]หน้าผ้า!H158</f>
        <v>39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84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ไม่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45975</v>
      </c>
      <c r="U149" s="11">
        <f>[2]หน้าผ้า!AA158</f>
        <v>5000</v>
      </c>
      <c r="V149" s="10">
        <f>[2]หน้าผ้า!AJ158</f>
        <v>0</v>
      </c>
      <c r="W149" s="10">
        <f>[2]หน้าผ้า!AL158</f>
        <v>5000</v>
      </c>
      <c r="X149" s="10">
        <f>[2]หน้าผ้า!AM158</f>
        <v>0</v>
      </c>
      <c r="Y149" s="10">
        <f>[2]หน้าผ้า!AN158</f>
        <v>5250</v>
      </c>
      <c r="Z149" s="9" t="str">
        <f>[2]หน้าผ้า!AO158</f>
        <v>WSWT2025850</v>
      </c>
      <c r="AA149" s="8">
        <f>[2]หน้าผ้า!AQ158</f>
        <v>5657.85</v>
      </c>
      <c r="AB149" s="8">
        <f>[2]หน้าผ้า!AR158</f>
        <v>0</v>
      </c>
      <c r="AC149" s="8">
        <f>[2]หน้าผ้า!AS158</f>
        <v>5657.85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45975</v>
      </c>
      <c r="AK149" s="3">
        <f>[2]หน้าผ้า!DQ158</f>
        <v>0</v>
      </c>
      <c r="AL149" s="3">
        <f>[2]หน้าผ้า!DR158</f>
        <v>45966</v>
      </c>
      <c r="AM149" s="3">
        <f>[2]หน้าผ้า!DS158</f>
        <v>45973</v>
      </c>
      <c r="AN149" s="3">
        <f>[2]หน้าผ้า!DT158</f>
        <v>45974</v>
      </c>
      <c r="AO149" s="3">
        <f>[2]หน้าผ้า!DU158</f>
        <v>45974</v>
      </c>
      <c r="AP149" s="3">
        <f>[2]หน้าผ้า!DP158</f>
        <v>45970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445.71285000000012</v>
      </c>
    </row>
    <row r="150" spans="1:56" ht="27.75" customHeight="1" x14ac:dyDescent="0.45">
      <c r="A150" s="3">
        <f>[2]หน้าผ้า!C159</f>
        <v>45916</v>
      </c>
      <c r="B150" s="14" t="str">
        <f>[2]หน้าผ้า!B159</f>
        <v>MK68-001118</v>
      </c>
      <c r="C150" s="9" t="str">
        <f>[2]หน้าผ้า!E159</f>
        <v>บจก.ซันฟีด</v>
      </c>
      <c r="D150" s="13" t="str">
        <f>[2]หน้าผ้า!F159</f>
        <v>953 เอส</v>
      </c>
      <c r="E150" s="9">
        <f>[2]หน้าผ้า!G159</f>
        <v>20</v>
      </c>
      <c r="F150" s="9">
        <f>[2]หน้าผ้า!H159</f>
        <v>39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84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ไม่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45975</v>
      </c>
      <c r="U150" s="11">
        <f>[2]หน้าผ้า!AA159</f>
        <v>2500</v>
      </c>
      <c r="V150" s="10">
        <f>[2]หน้าผ้า!AJ159</f>
        <v>0</v>
      </c>
      <c r="W150" s="10">
        <f>[2]หน้าผ้า!AL159</f>
        <v>2500</v>
      </c>
      <c r="X150" s="10">
        <f>[2]หน้าผ้า!AM159</f>
        <v>0</v>
      </c>
      <c r="Y150" s="10">
        <f>[2]หน้าผ้า!AN159</f>
        <v>2625</v>
      </c>
      <c r="Z150" s="9" t="str">
        <f>[2]หน้าผ้า!AO159</f>
        <v>WSWT2025850</v>
      </c>
      <c r="AA150" s="8">
        <f>[2]หน้าผ้า!AQ159</f>
        <v>2828.9250000000002</v>
      </c>
      <c r="AB150" s="8">
        <f>[2]หน้าผ้า!AR159</f>
        <v>0</v>
      </c>
      <c r="AC150" s="8">
        <f>[2]หน้าผ้า!AS159</f>
        <v>2828.9250000000002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45975</v>
      </c>
      <c r="AK150" s="3">
        <f>[2]หน้าผ้า!DQ159</f>
        <v>0</v>
      </c>
      <c r="AL150" s="3">
        <f>[2]หน้าผ้า!DR159</f>
        <v>45966</v>
      </c>
      <c r="AM150" s="3">
        <f>[2]หน้าผ้า!DS159</f>
        <v>45973</v>
      </c>
      <c r="AN150" s="3">
        <f>[2]หน้าผ้า!DT159</f>
        <v>45974</v>
      </c>
      <c r="AO150" s="3">
        <f>[2]หน้าผ้า!DU159</f>
        <v>45974</v>
      </c>
      <c r="AP150" s="3">
        <f>[2]หน้าผ้า!DP159</f>
        <v>45970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222.85642500000006</v>
      </c>
    </row>
    <row r="151" spans="1:56" ht="27.75" customHeight="1" x14ac:dyDescent="0.45">
      <c r="A151" s="3">
        <f>[2]หน้าผ้า!C160</f>
        <v>45916</v>
      </c>
      <c r="B151" s="14" t="str">
        <f>[2]หน้าผ้า!B160</f>
        <v>MK68-001118</v>
      </c>
      <c r="C151" s="9" t="str">
        <f>[2]หน้าผ้า!E160</f>
        <v>บจก.ซันฟีด</v>
      </c>
      <c r="D151" s="13" t="str">
        <f>[2]หน้าผ้า!F160</f>
        <v>935 เอ</v>
      </c>
      <c r="E151" s="9">
        <f>[2]หน้าผ้า!G160</f>
        <v>20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80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45978</v>
      </c>
      <c r="U151" s="11">
        <f>[2]หน้าผ้า!AA160</f>
        <v>5000</v>
      </c>
      <c r="V151" s="10">
        <f>[2]หน้าผ้า!AJ160</f>
        <v>3925</v>
      </c>
      <c r="W151" s="10">
        <f>[2]หน้าผ้า!AL160</f>
        <v>1075</v>
      </c>
      <c r="X151" s="10">
        <f>[2]หน้าผ้า!AM160</f>
        <v>6400</v>
      </c>
      <c r="Y151" s="10">
        <f>[2]หน้าผ้า!AN160</f>
        <v>0</v>
      </c>
      <c r="Z151" s="9" t="str">
        <f>[2]หน้าผ้า!AO160</f>
        <v>WSWT2025850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45978</v>
      </c>
      <c r="AK151" s="3">
        <f>[2]หน้าผ้า!DQ160</f>
        <v>0</v>
      </c>
      <c r="AL151" s="3">
        <f>[2]หน้าผ้า!DR160</f>
        <v>45969</v>
      </c>
      <c r="AM151" s="3">
        <f>[2]หน้าผ้า!DS160</f>
        <v>45976</v>
      </c>
      <c r="AN151" s="3">
        <f>[2]หน้าผ้า!DT160</f>
        <v>45977</v>
      </c>
      <c r="AO151" s="3">
        <f>[2]หน้าผ้า!DU160</f>
        <v>45977</v>
      </c>
      <c r="AP151" s="3">
        <f>[2]หน้าผ้า!DP160</f>
        <v>45973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45916</v>
      </c>
      <c r="B152" s="14" t="str">
        <f>[2]หน้าผ้า!B161</f>
        <v>MK68-001118</v>
      </c>
      <c r="C152" s="9" t="str">
        <f>[2]หน้าผ้า!E161</f>
        <v>บจก.ซันฟีด</v>
      </c>
      <c r="D152" s="13" t="str">
        <f>[2]หน้าผ้า!F161</f>
        <v>ไก่ไข่</v>
      </c>
      <c r="E152" s="9">
        <f>[2]หน้าผ้า!G161</f>
        <v>20</v>
      </c>
      <c r="F152" s="9">
        <f>[2]หน้าผ้า!H161</f>
        <v>39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84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45978</v>
      </c>
      <c r="U152" s="11">
        <f>[2]หน้าผ้า!AA161</f>
        <v>5000</v>
      </c>
      <c r="V152" s="10">
        <f>[2]หน้าผ้า!AJ161</f>
        <v>0</v>
      </c>
      <c r="W152" s="10">
        <f>[2]หน้าผ้า!AL161</f>
        <v>5000</v>
      </c>
      <c r="X152" s="10">
        <f>[2]หน้าผ้า!AM161</f>
        <v>0</v>
      </c>
      <c r="Y152" s="10">
        <f>[2]หน้าผ้า!AN161</f>
        <v>5250</v>
      </c>
      <c r="Z152" s="9" t="str">
        <f>[2]หน้าผ้า!AO161</f>
        <v>WSWT2025850</v>
      </c>
      <c r="AA152" s="8">
        <f>[2]หน้าผ้า!AQ161</f>
        <v>5657.85</v>
      </c>
      <c r="AB152" s="8">
        <f>[2]หน้าผ้า!AR161</f>
        <v>0</v>
      </c>
      <c r="AC152" s="8">
        <f>[2]หน้าผ้า!AS161</f>
        <v>5657.85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45978</v>
      </c>
      <c r="AK152" s="3">
        <f>[2]หน้าผ้า!DQ161</f>
        <v>0</v>
      </c>
      <c r="AL152" s="3">
        <f>[2]หน้าผ้า!DR161</f>
        <v>45969</v>
      </c>
      <c r="AM152" s="3">
        <f>[2]หน้าผ้า!DS161</f>
        <v>45976</v>
      </c>
      <c r="AN152" s="3">
        <f>[2]หน้าผ้า!DT161</f>
        <v>45977</v>
      </c>
      <c r="AO152" s="3">
        <f>[2]หน้าผ้า!DU161</f>
        <v>45977</v>
      </c>
      <c r="AP152" s="3">
        <f>[2]หน้าผ้า!DP161</f>
        <v>45973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445.71285000000012</v>
      </c>
    </row>
    <row r="153" spans="1:56" ht="27.75" customHeight="1" x14ac:dyDescent="0.45">
      <c r="A153" s="3">
        <f>[2]หน้าผ้า!C162</f>
        <v>45916</v>
      </c>
      <c r="B153" s="14" t="str">
        <f>[2]หน้าผ้า!B162</f>
        <v>MK68-001118</v>
      </c>
      <c r="C153" s="9" t="str">
        <f>[2]หน้าผ้า!E162</f>
        <v>บจก.ซันฟีด</v>
      </c>
      <c r="D153" s="13" t="str">
        <f>[2]หน้าผ้า!F162</f>
        <v>935 เอ</v>
      </c>
      <c r="E153" s="9">
        <f>[2]หน้าผ้า!G162</f>
        <v>20</v>
      </c>
      <c r="F153" s="9">
        <f>[2]หน้าผ้า!H162</f>
        <v>37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80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45978</v>
      </c>
      <c r="U153" s="11">
        <f>[2]หน้าผ้า!AA162</f>
        <v>5000</v>
      </c>
      <c r="V153" s="10">
        <f>[2]หน้าผ้า!AJ162</f>
        <v>0</v>
      </c>
      <c r="W153" s="10">
        <f>[2]หน้าผ้า!AL162</f>
        <v>5000</v>
      </c>
      <c r="X153" s="10">
        <f>[2]หน้าผ้า!AM162</f>
        <v>0</v>
      </c>
      <c r="Y153" s="10">
        <f>[2]หน้าผ้า!AN162</f>
        <v>5250</v>
      </c>
      <c r="Z153" s="9" t="str">
        <f>[2]หน้าผ้า!AO162</f>
        <v>WSWT2025850</v>
      </c>
      <c r="AA153" s="8">
        <f>[2]หน้าผ้า!AQ162</f>
        <v>5378.4500000000007</v>
      </c>
      <c r="AB153" s="8">
        <f>[2]หน้าผ้า!AR162</f>
        <v>0</v>
      </c>
      <c r="AC153" s="8">
        <f>[2]หน้าผ้า!AS162</f>
        <v>5378.4500000000007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45978</v>
      </c>
      <c r="AK153" s="3">
        <f>[2]หน้าผ้า!DQ162</f>
        <v>0</v>
      </c>
      <c r="AL153" s="3">
        <f>[2]หน้าผ้า!DR162</f>
        <v>45969</v>
      </c>
      <c r="AM153" s="3">
        <f>[2]หน้าผ้า!DS162</f>
        <v>45976</v>
      </c>
      <c r="AN153" s="3">
        <f>[2]หน้าผ้า!DT162</f>
        <v>45977</v>
      </c>
      <c r="AO153" s="3">
        <f>[2]หน้าผ้า!DU162</f>
        <v>45977</v>
      </c>
      <c r="AP153" s="3">
        <f>[2]หน้าผ้า!DP162</f>
        <v>45973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423.7023388888889</v>
      </c>
    </row>
    <row r="154" spans="1:56" ht="27.75" customHeight="1" x14ac:dyDescent="0.45">
      <c r="A154" s="3">
        <f>[2]หน้าผ้า!C163</f>
        <v>45916</v>
      </c>
      <c r="B154" s="14" t="str">
        <f>[2]หน้าผ้า!B163</f>
        <v>MK68-001118</v>
      </c>
      <c r="C154" s="9" t="str">
        <f>[2]หน้าผ้า!E163</f>
        <v>บจก.ซันฟีด</v>
      </c>
      <c r="D154" s="13">
        <f>[2]หน้าผ้า!F163</f>
        <v>932</v>
      </c>
      <c r="E154" s="9">
        <f>[2]หน้าผ้า!G163</f>
        <v>20</v>
      </c>
      <c r="F154" s="9">
        <f>[2]หน้าผ้า!H163</f>
        <v>38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82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45972</v>
      </c>
      <c r="U154" s="11">
        <f>[2]หน้าผ้า!AA163</f>
        <v>2500</v>
      </c>
      <c r="V154" s="10">
        <f>[2]หน้าผ้า!AJ163</f>
        <v>0</v>
      </c>
      <c r="W154" s="10">
        <f>[2]หน้าผ้า!AL163</f>
        <v>2500</v>
      </c>
      <c r="X154" s="10">
        <f>[2]หน้าผ้า!AM163</f>
        <v>0</v>
      </c>
      <c r="Y154" s="10">
        <f>[2]หน้าผ้า!AN163</f>
        <v>2625</v>
      </c>
      <c r="Z154" s="9" t="str">
        <f>[2]หน้าผ้า!AO163</f>
        <v>WSWT2025850</v>
      </c>
      <c r="AA154" s="8">
        <f>[2]หน้าผ้า!AQ163</f>
        <v>2759.0749999999998</v>
      </c>
      <c r="AB154" s="8">
        <f>[2]หน้าผ้า!AR163</f>
        <v>2759.0749999999998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45972</v>
      </c>
      <c r="AK154" s="3">
        <f>[2]หน้าผ้า!DQ163</f>
        <v>0</v>
      </c>
      <c r="AL154" s="3">
        <f>[2]หน้าผ้า!DR163</f>
        <v>45963</v>
      </c>
      <c r="AM154" s="3">
        <f>[2]หน้าผ้า!DS163</f>
        <v>45970</v>
      </c>
      <c r="AN154" s="3">
        <f>[2]หน้าผ้า!DT163</f>
        <v>45971</v>
      </c>
      <c r="AO154" s="3">
        <f>[2]หน้าผ้า!DU163</f>
        <v>45971</v>
      </c>
      <c r="AP154" s="3">
        <f>[2]หน้าผ้า!DP163</f>
        <v>45967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 t="str">
        <f>[2]หน้าผ้า!F164</f>
        <v>915 เอ็ม</v>
      </c>
      <c r="E155" s="9">
        <f>[2]หน้าผ้า!G164</f>
        <v>20</v>
      </c>
      <c r="F155" s="9">
        <f>[2]หน้าผ้า!H164</f>
        <v>39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84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ไม่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45978</v>
      </c>
      <c r="U155" s="11">
        <f>[2]หน้าผ้า!AA164</f>
        <v>10000</v>
      </c>
      <c r="V155" s="10">
        <f>[2]หน้าผ้า!AJ164</f>
        <v>0</v>
      </c>
      <c r="W155" s="10">
        <f>[2]หน้าผ้า!AL164</f>
        <v>10000</v>
      </c>
      <c r="X155" s="10">
        <f>[2]หน้าผ้า!AM164</f>
        <v>0</v>
      </c>
      <c r="Y155" s="10">
        <f>[2]หน้าผ้า!AN164</f>
        <v>10500</v>
      </c>
      <c r="Z155" s="9" t="str">
        <f>[2]หน้าผ้า!AO164</f>
        <v>WSWT2025850</v>
      </c>
      <c r="AA155" s="8">
        <f>[2]หน้าผ้า!AQ164</f>
        <v>11315.7</v>
      </c>
      <c r="AB155" s="8">
        <f>[2]หน้าผ้า!AR164</f>
        <v>0</v>
      </c>
      <c r="AC155" s="8">
        <f>[2]หน้าผ้า!AS164</f>
        <v>11315.7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45978</v>
      </c>
      <c r="AK155" s="3">
        <f>[2]หน้าผ้า!DQ164</f>
        <v>0</v>
      </c>
      <c r="AL155" s="3">
        <f>[2]หน้าผ้า!DR164</f>
        <v>45969</v>
      </c>
      <c r="AM155" s="3">
        <f>[2]หน้าผ้า!DS164</f>
        <v>45976</v>
      </c>
      <c r="AN155" s="3">
        <f>[2]หน้าผ้า!DT164</f>
        <v>45977</v>
      </c>
      <c r="AO155" s="3">
        <f>[2]หน้าผ้า!DU164</f>
        <v>45977</v>
      </c>
      <c r="AP155" s="3">
        <f>[2]หน้าผ้า!DP164</f>
        <v>45973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891.42570000000023</v>
      </c>
    </row>
    <row r="156" spans="1:56" ht="27.7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 t="str">
        <f>[2]หน้าผ้า!F165</f>
        <v>915 พี</v>
      </c>
      <c r="E156" s="9">
        <f>[2]หน้าผ้า!G165</f>
        <v>20</v>
      </c>
      <c r="F156" s="9">
        <f>[2]หน้าผ้า!H165</f>
        <v>39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84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ไม่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45978</v>
      </c>
      <c r="U156" s="11">
        <f>[2]หน้าผ้า!AA165</f>
        <v>5000</v>
      </c>
      <c r="V156" s="10">
        <f>[2]หน้าผ้า!AJ165</f>
        <v>0</v>
      </c>
      <c r="W156" s="10">
        <f>[2]หน้าผ้า!AL165</f>
        <v>5000</v>
      </c>
      <c r="X156" s="10">
        <f>[2]หน้าผ้า!AM165</f>
        <v>0</v>
      </c>
      <c r="Y156" s="10">
        <f>[2]หน้าผ้า!AN165</f>
        <v>5250</v>
      </c>
      <c r="Z156" s="9" t="str">
        <f>[2]หน้าผ้า!AO165</f>
        <v>WSWT2025850</v>
      </c>
      <c r="AA156" s="8">
        <f>[2]หน้าผ้า!AQ165</f>
        <v>5657.85</v>
      </c>
      <c r="AB156" s="8">
        <f>[2]หน้าผ้า!AR165</f>
        <v>0</v>
      </c>
      <c r="AC156" s="8">
        <f>[2]หน้าผ้า!AS165</f>
        <v>5657.85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พร้อมส่ง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45978</v>
      </c>
      <c r="AK156" s="3">
        <f>[2]หน้าผ้า!DQ165</f>
        <v>0</v>
      </c>
      <c r="AL156" s="3">
        <f>[2]หน้าผ้า!DR165</f>
        <v>45969</v>
      </c>
      <c r="AM156" s="3">
        <f>[2]หน้าผ้า!DS165</f>
        <v>45976</v>
      </c>
      <c r="AN156" s="3">
        <f>[2]หน้าผ้า!DT165</f>
        <v>45977</v>
      </c>
      <c r="AO156" s="3">
        <f>[2]หน้าผ้า!DU165</f>
        <v>45977</v>
      </c>
      <c r="AP156" s="3">
        <f>[2]หน้าผ้า!DP165</f>
        <v>45973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445.71285000000012</v>
      </c>
    </row>
    <row r="157" spans="1:56" ht="27.7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>
        <f>[2]หน้าผ้า!F166</f>
        <v>935</v>
      </c>
      <c r="E157" s="9">
        <f>[2]หน้าผ้า!G166</f>
        <v>20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80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45979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0</v>
      </c>
      <c r="Y157" s="10">
        <f>[2]หน้าผ้า!AN166</f>
        <v>5250</v>
      </c>
      <c r="Z157" s="9" t="str">
        <f>[2]หน้าผ้า!AO166</f>
        <v>WSWT2025850</v>
      </c>
      <c r="AA157" s="8">
        <f>[2]หน้าผ้า!AQ166</f>
        <v>5378.4500000000007</v>
      </c>
      <c r="AB157" s="8">
        <f>[2]หน้าผ้า!AR166</f>
        <v>5378.4500000000007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45979</v>
      </c>
      <c r="AK157" s="3">
        <f>[2]หน้าผ้า!DQ166</f>
        <v>0</v>
      </c>
      <c r="AL157" s="3">
        <f>[2]หน้าผ้า!DR166</f>
        <v>45970</v>
      </c>
      <c r="AM157" s="3">
        <f>[2]หน้าผ้า!DS166</f>
        <v>45977</v>
      </c>
      <c r="AN157" s="3">
        <f>[2]หน้าผ้า!DT166</f>
        <v>45978</v>
      </c>
      <c r="AO157" s="3">
        <f>[2]หน้าผ้า!DU166</f>
        <v>45978</v>
      </c>
      <c r="AP157" s="3">
        <f>[2]หน้าผ้า!DP166</f>
        <v>45974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 t="str">
        <f>[2]หน้าผ้า!F167</f>
        <v>935 แอล</v>
      </c>
      <c r="E158" s="9">
        <f>[2]หน้าผ้า!G167</f>
        <v>20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80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45979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0</v>
      </c>
      <c r="Y158" s="10">
        <f>[2]หน้าผ้า!AN167</f>
        <v>5250</v>
      </c>
      <c r="Z158" s="9" t="str">
        <f>[2]หน้าผ้า!AO167</f>
        <v>WSWT2025850</v>
      </c>
      <c r="AA158" s="8">
        <f>[2]หน้าผ้า!AQ167</f>
        <v>5378.4500000000007</v>
      </c>
      <c r="AB158" s="8">
        <f>[2]หน้าผ้า!AR167</f>
        <v>0</v>
      </c>
      <c r="AC158" s="8">
        <f>[2]หน้าผ้า!AS167</f>
        <v>5378.4500000000007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45979</v>
      </c>
      <c r="AK158" s="3">
        <f>[2]หน้าผ้า!DQ167</f>
        <v>0</v>
      </c>
      <c r="AL158" s="3">
        <f>[2]หน้าผ้า!DR167</f>
        <v>45970</v>
      </c>
      <c r="AM158" s="3">
        <f>[2]หน้าผ้า!DS167</f>
        <v>45977</v>
      </c>
      <c r="AN158" s="3">
        <f>[2]หน้าผ้า!DT167</f>
        <v>45978</v>
      </c>
      <c r="AO158" s="3">
        <f>[2]หน้าผ้า!DU167</f>
        <v>45978</v>
      </c>
      <c r="AP158" s="3">
        <f>[2]หน้าผ้า!DP167</f>
        <v>45974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423.7023388888889</v>
      </c>
    </row>
    <row r="159" spans="1:56" ht="27.7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 t="str">
        <f>[2]หน้าผ้า!F168</f>
        <v>952 เอส</v>
      </c>
      <c r="E159" s="9">
        <f>[2]หน้าผ้า!G168</f>
        <v>20</v>
      </c>
      <c r="F159" s="9">
        <f>[2]หน้าผ้า!H168</f>
        <v>39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84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ไม่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45979</v>
      </c>
      <c r="U159" s="11">
        <f>[2]หน้าผ้า!AA168</f>
        <v>2500</v>
      </c>
      <c r="V159" s="10">
        <f>[2]หน้าผ้า!AJ168</f>
        <v>2500</v>
      </c>
      <c r="W159" s="10">
        <f>[2]หน้าผ้า!AL168</f>
        <v>0</v>
      </c>
      <c r="X159" s="10">
        <f>[2]หน้าผ้า!AM168</f>
        <v>2575</v>
      </c>
      <c r="Y159" s="10">
        <f>[2]หน้าผ้า!AN168</f>
        <v>0</v>
      </c>
      <c r="Z159" s="9" t="str">
        <f>[2]หน้าผ้า!AO168</f>
        <v>WSWT2025850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45979</v>
      </c>
      <c r="AK159" s="3">
        <f>[2]หน้าผ้า!DQ168</f>
        <v>0</v>
      </c>
      <c r="AL159" s="3">
        <f>[2]หน้าผ้า!DR168</f>
        <v>45970</v>
      </c>
      <c r="AM159" s="3">
        <f>[2]หน้าผ้า!DS168</f>
        <v>45977</v>
      </c>
      <c r="AN159" s="3">
        <f>[2]หน้าผ้า!DT168</f>
        <v>45978</v>
      </c>
      <c r="AO159" s="3">
        <f>[2]หน้าผ้า!DU168</f>
        <v>45978</v>
      </c>
      <c r="AP159" s="3">
        <f>[2]หน้าผ้า!DP168</f>
        <v>45974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 t="str">
        <f>[2]หน้าผ้า!F169</f>
        <v>แถบส้ม</v>
      </c>
      <c r="E160" s="9">
        <f>[2]หน้าผ้า!G169</f>
        <v>20</v>
      </c>
      <c r="F160" s="9">
        <f>[2]หน้าผ้า!H169</f>
        <v>38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82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45980</v>
      </c>
      <c r="U160" s="11">
        <f>[2]หน้าผ้า!AA169</f>
        <v>5000</v>
      </c>
      <c r="V160" s="10">
        <f>[2]หน้าผ้า!AJ169</f>
        <v>4921</v>
      </c>
      <c r="W160" s="10">
        <f>[2]หน้าผ้า!AL169</f>
        <v>79</v>
      </c>
      <c r="X160" s="10">
        <f>[2]หน้าผ้า!AM169</f>
        <v>5140</v>
      </c>
      <c r="Y160" s="10">
        <f>[2]หน้าผ้า!AN169</f>
        <v>0</v>
      </c>
      <c r="Z160" s="9" t="str">
        <f>[2]หน้าผ้า!AO169</f>
        <v>WSWT2025850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45980</v>
      </c>
      <c r="AK160" s="3">
        <f>[2]หน้าผ้า!DQ169</f>
        <v>0</v>
      </c>
      <c r="AL160" s="3">
        <f>[2]หน้าผ้า!DR169</f>
        <v>45971</v>
      </c>
      <c r="AM160" s="3">
        <f>[2]หน้าผ้า!DS169</f>
        <v>45978</v>
      </c>
      <c r="AN160" s="3">
        <f>[2]หน้าผ้า!DT169</f>
        <v>45979</v>
      </c>
      <c r="AO160" s="3">
        <f>[2]หน้าผ้า!DU169</f>
        <v>45979</v>
      </c>
      <c r="AP160" s="3">
        <f>[2]หน้าผ้า!DP169</f>
        <v>45975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 t="str">
        <f>[2]หน้าผ้า!F170</f>
        <v>ไอฟีดไก่ไข่เบอร์ 5 เอ็ม</v>
      </c>
      <c r="E161" s="9">
        <f>[2]หน้าผ้า!G170</f>
        <v>20</v>
      </c>
      <c r="F161" s="9">
        <f>[2]หน้าผ้า!H170</f>
        <v>39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84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45980</v>
      </c>
      <c r="U161" s="11">
        <f>[2]หน้าผ้า!AA170</f>
        <v>2500</v>
      </c>
      <c r="V161" s="10">
        <f>[2]หน้าผ้า!AJ170</f>
        <v>2500</v>
      </c>
      <c r="W161" s="10">
        <f>[2]หน้าผ้า!AL170</f>
        <v>0</v>
      </c>
      <c r="X161" s="10">
        <f>[2]หน้าผ้า!AM170</f>
        <v>2600</v>
      </c>
      <c r="Y161" s="10">
        <f>[2]หน้าผ้า!AN170</f>
        <v>0</v>
      </c>
      <c r="Z161" s="9" t="str">
        <f>[2]หน้าผ้า!AO170</f>
        <v>WSWT2025850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45980</v>
      </c>
      <c r="AK161" s="3">
        <f>[2]หน้าผ้า!DQ170</f>
        <v>0</v>
      </c>
      <c r="AL161" s="3">
        <f>[2]หน้าผ้า!DR170</f>
        <v>45971</v>
      </c>
      <c r="AM161" s="3">
        <f>[2]หน้าผ้า!DS170</f>
        <v>45978</v>
      </c>
      <c r="AN161" s="3">
        <f>[2]หน้าผ้า!DT170</f>
        <v>45979</v>
      </c>
      <c r="AO161" s="3">
        <f>[2]หน้าผ้า!DU170</f>
        <v>45979</v>
      </c>
      <c r="AP161" s="3">
        <f>[2]หน้าผ้า!DP170</f>
        <v>45975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 t="str">
        <f>[2]หน้าผ้า!F171</f>
        <v>935 เอ</v>
      </c>
      <c r="E162" s="9">
        <f>[2]หน้าผ้า!G171</f>
        <v>20</v>
      </c>
      <c r="F162" s="9">
        <f>[2]หน้าผ้า!H171</f>
        <v>37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80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45980</v>
      </c>
      <c r="U162" s="11">
        <f>[2]หน้าผ้า!AA171</f>
        <v>10000</v>
      </c>
      <c r="V162" s="10">
        <f>[2]หน้าผ้า!AJ171</f>
        <v>0</v>
      </c>
      <c r="W162" s="10">
        <f>[2]หน้าผ้า!AL171</f>
        <v>10000</v>
      </c>
      <c r="X162" s="10">
        <f>[2]หน้าผ้า!AM171</f>
        <v>0</v>
      </c>
      <c r="Y162" s="10">
        <f>[2]หน้าผ้า!AN171</f>
        <v>10500</v>
      </c>
      <c r="Z162" s="9" t="str">
        <f>[2]หน้าผ้า!AO171</f>
        <v>WSWT2025850</v>
      </c>
      <c r="AA162" s="8">
        <f>[2]หน้าผ้า!AQ171</f>
        <v>10756.900000000001</v>
      </c>
      <c r="AB162" s="8">
        <f>[2]หน้าผ้า!AR171</f>
        <v>0</v>
      </c>
      <c r="AC162" s="8">
        <f>[2]หน้าผ้า!AS171</f>
        <v>10756.900000000001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45980</v>
      </c>
      <c r="AK162" s="3">
        <f>[2]หน้าผ้า!DQ171</f>
        <v>0</v>
      </c>
      <c r="AL162" s="3">
        <f>[2]หน้าผ้า!DR171</f>
        <v>45971</v>
      </c>
      <c r="AM162" s="3">
        <f>[2]หน้าผ้า!DS171</f>
        <v>45978</v>
      </c>
      <c r="AN162" s="3">
        <f>[2]หน้าผ้า!DT171</f>
        <v>45979</v>
      </c>
      <c r="AO162" s="3">
        <f>[2]หน้าผ้า!DU171</f>
        <v>45979</v>
      </c>
      <c r="AP162" s="3">
        <f>[2]หน้าผ้า!DP171</f>
        <v>45975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847.40467777777781</v>
      </c>
    </row>
    <row r="163" spans="1:56" ht="27.7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แถบส้ม</v>
      </c>
      <c r="E163" s="9">
        <f>[2]หน้าผ้า!G172</f>
        <v>20</v>
      </c>
      <c r="F163" s="9">
        <f>[2]หน้าผ้า!H172</f>
        <v>38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82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45980</v>
      </c>
      <c r="U163" s="11">
        <f>[2]หน้าผ้า!AA172</f>
        <v>5000</v>
      </c>
      <c r="V163" s="10">
        <f>[2]หน้าผ้า!AJ172</f>
        <v>0</v>
      </c>
      <c r="W163" s="10">
        <f>[2]หน้าผ้า!AL172</f>
        <v>5000</v>
      </c>
      <c r="X163" s="10">
        <f>[2]หน้าผ้า!AM172</f>
        <v>0</v>
      </c>
      <c r="Y163" s="10">
        <f>[2]หน้าผ้า!AN172</f>
        <v>5250</v>
      </c>
      <c r="Z163" s="9" t="str">
        <f>[2]หน้าผ้า!AO172</f>
        <v>WSWT2025850</v>
      </c>
      <c r="AA163" s="8">
        <f>[2]หน้าผ้า!AQ172</f>
        <v>5518.15</v>
      </c>
      <c r="AB163" s="8">
        <f>[2]หน้าผ้า!AR172</f>
        <v>0</v>
      </c>
      <c r="AC163" s="8">
        <f>[2]หน้าผ้า!AS172</f>
        <v>5518.15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45980</v>
      </c>
      <c r="AK163" s="3">
        <f>[2]หน้าผ้า!DQ172</f>
        <v>0</v>
      </c>
      <c r="AL163" s="3">
        <f>[2]หน้าผ้า!DR172</f>
        <v>45971</v>
      </c>
      <c r="AM163" s="3">
        <f>[2]หน้าผ้า!DS172</f>
        <v>45978</v>
      </c>
      <c r="AN163" s="3">
        <f>[2]หน้าผ้า!DT172</f>
        <v>45979</v>
      </c>
      <c r="AO163" s="3">
        <f>[2]หน้าผ้า!DU172</f>
        <v>45979</v>
      </c>
      <c r="AP163" s="3">
        <f>[2]หน้าผ้า!DP172</f>
        <v>45975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434.7075944444444</v>
      </c>
    </row>
    <row r="164" spans="1:56" ht="27.7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 t="str">
        <f>[2]หน้าผ้า!F173</f>
        <v>915 เอ็ม</v>
      </c>
      <c r="E164" s="9">
        <f>[2]หน้าผ้า!G173</f>
        <v>20</v>
      </c>
      <c r="F164" s="9">
        <f>[2]หน้าผ้า!H173</f>
        <v>39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84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ไม่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45980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WSWT2025850</v>
      </c>
      <c r="AA164" s="8">
        <f>[2]หน้าผ้า!AQ173</f>
        <v>5657.85</v>
      </c>
      <c r="AB164" s="8">
        <f>[2]หน้าผ้า!AR173</f>
        <v>0</v>
      </c>
      <c r="AC164" s="8">
        <f>[2]หน้าผ้า!AS173</f>
        <v>5657.85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45980</v>
      </c>
      <c r="AK164" s="3">
        <f>[2]หน้าผ้า!DQ173</f>
        <v>0</v>
      </c>
      <c r="AL164" s="3">
        <f>[2]หน้าผ้า!DR173</f>
        <v>45971</v>
      </c>
      <c r="AM164" s="3">
        <f>[2]หน้าผ้า!DS173</f>
        <v>45978</v>
      </c>
      <c r="AN164" s="3">
        <f>[2]หน้าผ้า!DT173</f>
        <v>45979</v>
      </c>
      <c r="AO164" s="3">
        <f>[2]หน้าผ้า!DU173</f>
        <v>45979</v>
      </c>
      <c r="AP164" s="3">
        <f>[2]หน้าผ้า!DP173</f>
        <v>45975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445.71285000000012</v>
      </c>
    </row>
    <row r="165" spans="1:56" ht="27.7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 t="str">
        <f>[2]หน้าผ้า!F174</f>
        <v>ไก่เนื้อ เบอร์1</v>
      </c>
      <c r="E165" s="9">
        <f>[2]หน้าผ้า!G174</f>
        <v>20</v>
      </c>
      <c r="F165" s="9">
        <f>[2]หน้าผ้า!H174</f>
        <v>39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84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45981</v>
      </c>
      <c r="U165" s="11">
        <f>[2]หน้าผ้า!AA174</f>
        <v>2500</v>
      </c>
      <c r="V165" s="10">
        <f>[2]หน้าผ้า!AJ174</f>
        <v>2500</v>
      </c>
      <c r="W165" s="10">
        <f>[2]หน้าผ้า!AL174</f>
        <v>0</v>
      </c>
      <c r="X165" s="10">
        <f>[2]หน้าผ้า!AM174</f>
        <v>2550</v>
      </c>
      <c r="Y165" s="10">
        <f>[2]หน้าผ้า!AN174</f>
        <v>0</v>
      </c>
      <c r="Z165" s="9" t="str">
        <f>[2]หน้าผ้า!AO174</f>
        <v>WSWT2025850</v>
      </c>
      <c r="AA165" s="8">
        <f>[2]หน้าผ้า!AQ174</f>
        <v>0</v>
      </c>
      <c r="AB165" s="8">
        <f>[2]หน้าผ้า!AR174</f>
        <v>0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พร้อมส่ง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45981</v>
      </c>
      <c r="AK165" s="3">
        <f>[2]หน้าผ้า!DQ174</f>
        <v>0</v>
      </c>
      <c r="AL165" s="3">
        <f>[2]หน้าผ้า!DR174</f>
        <v>45972</v>
      </c>
      <c r="AM165" s="3">
        <f>[2]หน้าผ้า!DS174</f>
        <v>45979</v>
      </c>
      <c r="AN165" s="3">
        <f>[2]หน้าผ้า!DT174</f>
        <v>45980</v>
      </c>
      <c r="AO165" s="3">
        <f>[2]หน้าผ้า!DU174</f>
        <v>45980</v>
      </c>
      <c r="AP165" s="3">
        <f>[2]หน้าผ้า!DP174</f>
        <v>45976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>
        <f>[2]หน้าผ้า!F175</f>
        <v>935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45981</v>
      </c>
      <c r="U166" s="11">
        <f>[2]หน้าผ้า!AA175</f>
        <v>10000</v>
      </c>
      <c r="V166" s="10">
        <f>[2]หน้าผ้า!AJ175</f>
        <v>0</v>
      </c>
      <c r="W166" s="10">
        <f>[2]หน้าผ้า!AL175</f>
        <v>10000</v>
      </c>
      <c r="X166" s="10">
        <f>[2]หน้าผ้า!AM175</f>
        <v>0</v>
      </c>
      <c r="Y166" s="10">
        <f>[2]หน้าผ้า!AN175</f>
        <v>10500</v>
      </c>
      <c r="Z166" s="9" t="str">
        <f>[2]หน้าผ้า!AO175</f>
        <v>WSWT2025850</v>
      </c>
      <c r="AA166" s="8">
        <f>[2]หน้าผ้า!AQ175</f>
        <v>10756.900000000001</v>
      </c>
      <c r="AB166" s="8">
        <f>[2]หน้าผ้า!AR175</f>
        <v>0</v>
      </c>
      <c r="AC166" s="8">
        <f>[2]หน้าผ้า!AS175</f>
        <v>10756.900000000001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45981</v>
      </c>
      <c r="AK166" s="3">
        <f>[2]หน้าผ้า!DQ175</f>
        <v>0</v>
      </c>
      <c r="AL166" s="3">
        <f>[2]หน้าผ้า!DR175</f>
        <v>45972</v>
      </c>
      <c r="AM166" s="3">
        <f>[2]หน้าผ้า!DS175</f>
        <v>45979</v>
      </c>
      <c r="AN166" s="3">
        <f>[2]หน้าผ้า!DT175</f>
        <v>45980</v>
      </c>
      <c r="AO166" s="3">
        <f>[2]หน้าผ้า!DU175</f>
        <v>45980</v>
      </c>
      <c r="AP166" s="3">
        <f>[2]หน้าผ้า!DP175</f>
        <v>45976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847.40467777777781</v>
      </c>
    </row>
    <row r="167" spans="1:56" ht="27.7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 t="str">
        <f>[2]หน้าผ้า!F176</f>
        <v>915 พี</v>
      </c>
      <c r="E167" s="9">
        <f>[2]หน้าผ้า!G176</f>
        <v>20</v>
      </c>
      <c r="F167" s="9">
        <f>[2]หน้าผ้า!H176</f>
        <v>39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84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45981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WSWT2025850</v>
      </c>
      <c r="AA167" s="8">
        <f>[2]หน้าผ้า!AQ176</f>
        <v>5657.85</v>
      </c>
      <c r="AB167" s="8">
        <f>[2]หน้าผ้า!AR176</f>
        <v>0</v>
      </c>
      <c r="AC167" s="8">
        <f>[2]หน้าผ้า!AS176</f>
        <v>5657.85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45981</v>
      </c>
      <c r="AK167" s="3">
        <f>[2]หน้าผ้า!DQ176</f>
        <v>0</v>
      </c>
      <c r="AL167" s="3">
        <f>[2]หน้าผ้า!DR176</f>
        <v>45972</v>
      </c>
      <c r="AM167" s="3">
        <f>[2]หน้าผ้า!DS176</f>
        <v>45979</v>
      </c>
      <c r="AN167" s="3">
        <f>[2]หน้าผ้า!DT176</f>
        <v>45980</v>
      </c>
      <c r="AO167" s="3">
        <f>[2]หน้าผ้า!DU176</f>
        <v>45980</v>
      </c>
      <c r="AP167" s="3">
        <f>[2]หน้าผ้า!DP176</f>
        <v>45976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445.71285000000012</v>
      </c>
    </row>
    <row r="168" spans="1:56" ht="27.7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>
        <f>[2]หน้าผ้า!F177</f>
        <v>21</v>
      </c>
      <c r="E168" s="9">
        <f>[2]หน้าผ้า!G177</f>
        <v>20</v>
      </c>
      <c r="F168" s="9">
        <f>[2]หน้าผ้า!H177</f>
        <v>39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84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45982</v>
      </c>
      <c r="U168" s="11">
        <f>[2]หน้าผ้า!AA177</f>
        <v>2500</v>
      </c>
      <c r="V168" s="10">
        <f>[2]หน้าผ้า!AJ177</f>
        <v>1907</v>
      </c>
      <c r="W168" s="10">
        <f>[2]หน้าผ้า!AL177</f>
        <v>593</v>
      </c>
      <c r="X168" s="10">
        <f>[2]หน้าผ้า!AM177</f>
        <v>2686</v>
      </c>
      <c r="Y168" s="10">
        <f>[2]หน้าผ้า!AN177</f>
        <v>0</v>
      </c>
      <c r="Z168" s="9" t="str">
        <f>[2]หน้าผ้า!AO177</f>
        <v>WSWT2025850</v>
      </c>
      <c r="AA168" s="8">
        <f>[2]หน้าผ้า!AQ177</f>
        <v>0</v>
      </c>
      <c r="AB168" s="8">
        <f>[2]หน้าผ้า!AR177</f>
        <v>0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45982</v>
      </c>
      <c r="AK168" s="3">
        <f>[2]หน้าผ้า!DQ177</f>
        <v>0</v>
      </c>
      <c r="AL168" s="3">
        <f>[2]หน้าผ้า!DR177</f>
        <v>45973</v>
      </c>
      <c r="AM168" s="3">
        <f>[2]หน้าผ้า!DS177</f>
        <v>45980</v>
      </c>
      <c r="AN168" s="3">
        <f>[2]หน้าผ้า!DT177</f>
        <v>45981</v>
      </c>
      <c r="AO168" s="3">
        <f>[2]หน้าผ้า!DU177</f>
        <v>45981</v>
      </c>
      <c r="AP168" s="3">
        <f>[2]หน้าผ้า!DP177</f>
        <v>45977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935 แอล</v>
      </c>
      <c r="E169" s="9">
        <f>[2]หน้าผ้า!G178</f>
        <v>20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80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45982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WSWT2025850</v>
      </c>
      <c r="AA169" s="8">
        <f>[2]หน้าผ้า!AQ178</f>
        <v>5378.4500000000007</v>
      </c>
      <c r="AB169" s="8">
        <f>[2]หน้าผ้า!AR178</f>
        <v>0</v>
      </c>
      <c r="AC169" s="8">
        <f>[2]หน้าผ้า!AS178</f>
        <v>5378.4500000000007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45982</v>
      </c>
      <c r="AK169" s="3">
        <f>[2]หน้าผ้า!DQ178</f>
        <v>0</v>
      </c>
      <c r="AL169" s="3">
        <f>[2]หน้าผ้า!DR178</f>
        <v>45973</v>
      </c>
      <c r="AM169" s="3">
        <f>[2]หน้าผ้า!DS178</f>
        <v>45980</v>
      </c>
      <c r="AN169" s="3">
        <f>[2]หน้าผ้า!DT178</f>
        <v>45981</v>
      </c>
      <c r="AO169" s="3">
        <f>[2]หน้าผ้า!DU178</f>
        <v>45981</v>
      </c>
      <c r="AP169" s="3">
        <f>[2]หน้าผ้า!DP178</f>
        <v>45977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423.7023388888889</v>
      </c>
    </row>
    <row r="170" spans="1:56" ht="27.7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935 เอ</v>
      </c>
      <c r="E170" s="9">
        <f>[2]หน้าผ้า!G179</f>
        <v>20</v>
      </c>
      <c r="F170" s="9">
        <f>[2]หน้าผ้า!H179</f>
        <v>37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80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45982</v>
      </c>
      <c r="U170" s="11">
        <f>[2]หน้าผ้า!AA179</f>
        <v>5000</v>
      </c>
      <c r="V170" s="10">
        <f>[2]หน้าผ้า!AJ179</f>
        <v>0</v>
      </c>
      <c r="W170" s="10">
        <f>[2]หน้าผ้า!AL179</f>
        <v>5000</v>
      </c>
      <c r="X170" s="10">
        <f>[2]หน้าผ้า!AM179</f>
        <v>0</v>
      </c>
      <c r="Y170" s="10">
        <f>[2]หน้าผ้า!AN179</f>
        <v>5250</v>
      </c>
      <c r="Z170" s="9" t="str">
        <f>[2]หน้าผ้า!AO179</f>
        <v>WSWT2025850</v>
      </c>
      <c r="AA170" s="8">
        <f>[2]หน้าผ้า!AQ179</f>
        <v>5378.4500000000007</v>
      </c>
      <c r="AB170" s="8">
        <f>[2]หน้าผ้า!AR179</f>
        <v>0</v>
      </c>
      <c r="AC170" s="8">
        <f>[2]หน้าผ้า!AS179</f>
        <v>5378.4500000000007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45982</v>
      </c>
      <c r="AK170" s="3">
        <f>[2]หน้าผ้า!DQ179</f>
        <v>0</v>
      </c>
      <c r="AL170" s="3">
        <f>[2]หน้าผ้า!DR179</f>
        <v>45973</v>
      </c>
      <c r="AM170" s="3">
        <f>[2]หน้าผ้า!DS179</f>
        <v>45980</v>
      </c>
      <c r="AN170" s="3">
        <f>[2]หน้าผ้า!DT179</f>
        <v>45981</v>
      </c>
      <c r="AO170" s="3">
        <f>[2]หน้าผ้า!DU179</f>
        <v>45981</v>
      </c>
      <c r="AP170" s="3">
        <f>[2]หน้าผ้า!DP179</f>
        <v>45977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423.7023388888889</v>
      </c>
    </row>
    <row r="171" spans="1:56" ht="27.7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 t="str">
        <f>[2]หน้าผ้า!F180</f>
        <v>915 เอ็ม</v>
      </c>
      <c r="E171" s="9">
        <f>[2]หน้าผ้า!G180</f>
        <v>20</v>
      </c>
      <c r="F171" s="9">
        <f>[2]หน้าผ้า!H180</f>
        <v>39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84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ไม่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45982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5657.85</v>
      </c>
      <c r="AB171" s="8">
        <f>[2]หน้าผ้า!AR180</f>
        <v>0</v>
      </c>
      <c r="AC171" s="8">
        <f>[2]หน้าผ้า!AS180</f>
        <v>5657.85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45982</v>
      </c>
      <c r="AK171" s="3">
        <f>[2]หน้าผ้า!DQ180</f>
        <v>0</v>
      </c>
      <c r="AL171" s="3">
        <f>[2]หน้าผ้า!DR180</f>
        <v>45973</v>
      </c>
      <c r="AM171" s="3">
        <f>[2]หน้าผ้า!DS180</f>
        <v>45980</v>
      </c>
      <c r="AN171" s="3">
        <f>[2]หน้าผ้า!DT180</f>
        <v>45981</v>
      </c>
      <c r="AO171" s="3">
        <f>[2]หน้าผ้า!DU180</f>
        <v>45981</v>
      </c>
      <c r="AP171" s="3">
        <f>[2]หน้าผ้า!DP180</f>
        <v>45977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445.71285000000012</v>
      </c>
    </row>
    <row r="172" spans="1:56" ht="27.7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ไก่ไข่</v>
      </c>
      <c r="E172" s="9">
        <f>[2]หน้าผ้า!G181</f>
        <v>20</v>
      </c>
      <c r="F172" s="9">
        <f>[2]หน้าผ้า!H181</f>
        <v>39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84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45985</v>
      </c>
      <c r="U172" s="11">
        <f>[2]หน้าผ้า!AA181</f>
        <v>4000</v>
      </c>
      <c r="V172" s="10">
        <f>[2]หน้าผ้า!AJ181</f>
        <v>0</v>
      </c>
      <c r="W172" s="10">
        <f>[2]หน้าผ้า!AL181</f>
        <v>4000</v>
      </c>
      <c r="X172" s="10">
        <f>[2]หน้าผ้า!AM181</f>
        <v>0</v>
      </c>
      <c r="Y172" s="10">
        <f>[2]หน้าผ้า!AN181</f>
        <v>4200</v>
      </c>
      <c r="Z172" s="9" t="str">
        <f>[2]หน้าผ้า!AO181</f>
        <v>WSWT2025850</v>
      </c>
      <c r="AA172" s="8">
        <f>[2]หน้าผ้า!AQ181</f>
        <v>4526.2800000000007</v>
      </c>
      <c r="AB172" s="8">
        <f>[2]หน้าผ้า!AR181</f>
        <v>0</v>
      </c>
      <c r="AC172" s="8">
        <f>[2]หน้าผ้า!AS181</f>
        <v>4526.2800000000007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45985</v>
      </c>
      <c r="AK172" s="3">
        <f>[2]หน้าผ้า!DQ181</f>
        <v>0</v>
      </c>
      <c r="AL172" s="3">
        <f>[2]หน้าผ้า!DR181</f>
        <v>45976</v>
      </c>
      <c r="AM172" s="3">
        <f>[2]หน้าผ้า!DS181</f>
        <v>45983</v>
      </c>
      <c r="AN172" s="3">
        <f>[2]หน้าผ้า!DT181</f>
        <v>45984</v>
      </c>
      <c r="AO172" s="3">
        <f>[2]หน้าผ้า!DU181</f>
        <v>45984</v>
      </c>
      <c r="AP172" s="3">
        <f>[2]หน้าผ้า!DP181</f>
        <v>45980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356.57028000000008</v>
      </c>
    </row>
    <row r="173" spans="1:56" ht="27.7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 t="str">
        <f>[2]หน้าผ้า!F182</f>
        <v>935 เอ</v>
      </c>
      <c r="E173" s="9">
        <f>[2]หน้าผ้า!G182</f>
        <v>20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45985</v>
      </c>
      <c r="U173" s="11">
        <f>[2]หน้าผ้า!AA182</f>
        <v>5000</v>
      </c>
      <c r="V173" s="10">
        <f>[2]หน้าผ้า!AJ182</f>
        <v>0</v>
      </c>
      <c r="W173" s="10">
        <f>[2]หน้าผ้า!AL182</f>
        <v>5000</v>
      </c>
      <c r="X173" s="10">
        <f>[2]หน้าผ้า!AM182</f>
        <v>0</v>
      </c>
      <c r="Y173" s="10">
        <f>[2]หน้าผ้า!AN182</f>
        <v>5250</v>
      </c>
      <c r="Z173" s="9" t="str">
        <f>[2]หน้าผ้า!AO182</f>
        <v>WSWT2025850</v>
      </c>
      <c r="AA173" s="8">
        <f>[2]หน้าผ้า!AQ182</f>
        <v>5378.4500000000007</v>
      </c>
      <c r="AB173" s="8">
        <f>[2]หน้าผ้า!AR182</f>
        <v>0</v>
      </c>
      <c r="AC173" s="8">
        <f>[2]หน้าผ้า!AS182</f>
        <v>5378.4500000000007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45985</v>
      </c>
      <c r="AK173" s="3">
        <f>[2]หน้าผ้า!DQ182</f>
        <v>0</v>
      </c>
      <c r="AL173" s="3">
        <f>[2]หน้าผ้า!DR182</f>
        <v>45976</v>
      </c>
      <c r="AM173" s="3">
        <f>[2]หน้าผ้า!DS182</f>
        <v>45983</v>
      </c>
      <c r="AN173" s="3">
        <f>[2]หน้าผ้า!DT182</f>
        <v>45984</v>
      </c>
      <c r="AO173" s="3">
        <f>[2]หน้าผ้า!DU182</f>
        <v>45984</v>
      </c>
      <c r="AP173" s="3">
        <f>[2]หน้าผ้า!DP182</f>
        <v>45980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423.7023388888889</v>
      </c>
    </row>
    <row r="174" spans="1:56" ht="27.7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>
        <f>[2]หน้าผ้า!F183</f>
        <v>932</v>
      </c>
      <c r="E174" s="9">
        <f>[2]หน้าผ้า!G183</f>
        <v>20</v>
      </c>
      <c r="F174" s="9">
        <f>[2]หน้าผ้า!H183</f>
        <v>38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82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45985</v>
      </c>
      <c r="U174" s="11">
        <f>[2]หน้าผ้า!AA183</f>
        <v>2500</v>
      </c>
      <c r="V174" s="10">
        <f>[2]หน้าผ้า!AJ183</f>
        <v>0</v>
      </c>
      <c r="W174" s="10">
        <f>[2]หน้าผ้า!AL183</f>
        <v>2500</v>
      </c>
      <c r="X174" s="10">
        <f>[2]หน้าผ้า!AM183</f>
        <v>0</v>
      </c>
      <c r="Y174" s="10">
        <f>[2]หน้าผ้า!AN183</f>
        <v>2625</v>
      </c>
      <c r="Z174" s="9" t="str">
        <f>[2]หน้าผ้า!AO183</f>
        <v>WSWT2025850</v>
      </c>
      <c r="AA174" s="8">
        <f>[2]หน้าผ้า!AQ183</f>
        <v>2759.0749999999998</v>
      </c>
      <c r="AB174" s="8">
        <f>[2]หน้าผ้า!AR183</f>
        <v>2759.0749999999998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45985</v>
      </c>
      <c r="AK174" s="3">
        <f>[2]หน้าผ้า!DQ183</f>
        <v>0</v>
      </c>
      <c r="AL174" s="3">
        <f>[2]หน้าผ้า!DR183</f>
        <v>45976</v>
      </c>
      <c r="AM174" s="3">
        <f>[2]หน้าผ้า!DS183</f>
        <v>45983</v>
      </c>
      <c r="AN174" s="3">
        <f>[2]หน้าผ้า!DT183</f>
        <v>45984</v>
      </c>
      <c r="AO174" s="3">
        <f>[2]หน้าผ้า!DU183</f>
        <v>45984</v>
      </c>
      <c r="AP174" s="3">
        <f>[2]หน้าผ้า!DP183</f>
        <v>45980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 t="str">
        <f>[2]หน้าผ้า!F184</f>
        <v>915 เอ็ม</v>
      </c>
      <c r="E175" s="9">
        <f>[2]หน้าผ้า!G184</f>
        <v>20</v>
      </c>
      <c r="F175" s="9">
        <f>[2]หน้าผ้า!H184</f>
        <v>39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84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ไม่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45985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WSWT2025850</v>
      </c>
      <c r="AA175" s="8">
        <f>[2]หน้าผ้า!AQ184</f>
        <v>5657.85</v>
      </c>
      <c r="AB175" s="8">
        <f>[2]หน้าผ้า!AR184</f>
        <v>0</v>
      </c>
      <c r="AC175" s="8">
        <f>[2]หน้าผ้า!AS184</f>
        <v>5657.85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45985</v>
      </c>
      <c r="AK175" s="3">
        <f>[2]หน้าผ้า!DQ184</f>
        <v>0</v>
      </c>
      <c r="AL175" s="3">
        <f>[2]หน้าผ้า!DR184</f>
        <v>45976</v>
      </c>
      <c r="AM175" s="3">
        <f>[2]หน้าผ้า!DS184</f>
        <v>45983</v>
      </c>
      <c r="AN175" s="3">
        <f>[2]หน้าผ้า!DT184</f>
        <v>45984</v>
      </c>
      <c r="AO175" s="3">
        <f>[2]หน้าผ้า!DU184</f>
        <v>45984</v>
      </c>
      <c r="AP175" s="3">
        <f>[2]หน้าผ้า!DP184</f>
        <v>45980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445.71285000000012</v>
      </c>
    </row>
    <row r="176" spans="1:56" ht="27.7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915 พี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45985</v>
      </c>
      <c r="U176" s="11">
        <f>[2]หน้าผ้า!AA185</f>
        <v>5000</v>
      </c>
      <c r="V176" s="10">
        <f>[2]หน้าผ้า!AJ185</f>
        <v>0</v>
      </c>
      <c r="W176" s="10">
        <f>[2]หน้าผ้า!AL185</f>
        <v>5000</v>
      </c>
      <c r="X176" s="10">
        <f>[2]หน้าผ้า!AM185</f>
        <v>0</v>
      </c>
      <c r="Y176" s="10">
        <f>[2]หน้าผ้า!AN185</f>
        <v>5250</v>
      </c>
      <c r="Z176" s="9" t="str">
        <f>[2]หน้าผ้า!AO185</f>
        <v>WSWT2025850</v>
      </c>
      <c r="AA176" s="8">
        <f>[2]หน้าผ้า!AQ185</f>
        <v>5657.85</v>
      </c>
      <c r="AB176" s="8">
        <f>[2]หน้าผ้า!AR185</f>
        <v>0</v>
      </c>
      <c r="AC176" s="8">
        <f>[2]หน้าผ้า!AS185</f>
        <v>5657.85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รอตัด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45985</v>
      </c>
      <c r="AK176" s="3">
        <f>[2]หน้าผ้า!DQ185</f>
        <v>0</v>
      </c>
      <c r="AL176" s="3">
        <f>[2]หน้าผ้า!DR185</f>
        <v>45976</v>
      </c>
      <c r="AM176" s="3">
        <f>[2]หน้าผ้า!DS185</f>
        <v>45983</v>
      </c>
      <c r="AN176" s="3">
        <f>[2]หน้าผ้า!DT185</f>
        <v>45984</v>
      </c>
      <c r="AO176" s="3">
        <f>[2]หน้าผ้า!DU185</f>
        <v>45984</v>
      </c>
      <c r="AP176" s="3">
        <f>[2]หน้าผ้า!DP185</f>
        <v>45980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445.71285000000012</v>
      </c>
    </row>
    <row r="177" spans="1:56" ht="27.7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>
        <f>[2]หน้าผ้า!F186</f>
        <v>931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45986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5657.85</v>
      </c>
      <c r="AB177" s="8">
        <f>[2]หน้าผ้า!AR186</f>
        <v>0</v>
      </c>
      <c r="AC177" s="8">
        <f>[2]หน้าผ้า!AS186</f>
        <v>5657.85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45986</v>
      </c>
      <c r="AK177" s="3">
        <f>[2]หน้าผ้า!DQ186</f>
        <v>0</v>
      </c>
      <c r="AL177" s="3">
        <f>[2]หน้าผ้า!DR186</f>
        <v>45977</v>
      </c>
      <c r="AM177" s="3">
        <f>[2]หน้าผ้า!DS186</f>
        <v>45984</v>
      </c>
      <c r="AN177" s="3">
        <f>[2]หน้าผ้า!DT186</f>
        <v>45985</v>
      </c>
      <c r="AO177" s="3">
        <f>[2]หน้าผ้า!DU186</f>
        <v>45985</v>
      </c>
      <c r="AP177" s="3">
        <f>[2]หน้าผ้า!DP186</f>
        <v>45981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445.71285000000012</v>
      </c>
    </row>
    <row r="178" spans="1:56" ht="27.7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>
        <f>[2]หน้าผ้า!F187</f>
        <v>935</v>
      </c>
      <c r="E178" s="9">
        <f>[2]หน้าผ้า!G187</f>
        <v>20</v>
      </c>
      <c r="F178" s="9">
        <f>[2]หน้าผ้า!H187</f>
        <v>37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80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45986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WSWT2025850</v>
      </c>
      <c r="AA178" s="8">
        <f>[2]หน้าผ้า!AQ187</f>
        <v>5378.4500000000007</v>
      </c>
      <c r="AB178" s="8">
        <f>[2]หน้าผ้า!AR187</f>
        <v>0</v>
      </c>
      <c r="AC178" s="8">
        <f>[2]หน้าผ้า!AS187</f>
        <v>5378.4500000000007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45986</v>
      </c>
      <c r="AK178" s="3">
        <f>[2]หน้าผ้า!DQ187</f>
        <v>0</v>
      </c>
      <c r="AL178" s="3">
        <f>[2]หน้าผ้า!DR187</f>
        <v>45977</v>
      </c>
      <c r="AM178" s="3">
        <f>[2]หน้าผ้า!DS187</f>
        <v>45984</v>
      </c>
      <c r="AN178" s="3">
        <f>[2]หน้าผ้า!DT187</f>
        <v>45985</v>
      </c>
      <c r="AO178" s="3">
        <f>[2]หน้าผ้า!DU187</f>
        <v>45985</v>
      </c>
      <c r="AP178" s="3">
        <f>[2]หน้าผ้า!DP187</f>
        <v>45981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423.7023388888889</v>
      </c>
    </row>
    <row r="179" spans="1:56" ht="27.7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 t="str">
        <f>[2]หน้าผ้า!F188</f>
        <v>ไก่เนื้อ เบอร์1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45987</v>
      </c>
      <c r="U179" s="11">
        <f>[2]หน้าผ้า!AA188</f>
        <v>5000</v>
      </c>
      <c r="V179" s="10">
        <f>[2]หน้าผ้า!AJ188</f>
        <v>1500</v>
      </c>
      <c r="W179" s="10">
        <f>[2]หน้าผ้า!AL188</f>
        <v>3500</v>
      </c>
      <c r="X179" s="10">
        <f>[2]หน้าผ้า!AM188</f>
        <v>5100</v>
      </c>
      <c r="Y179" s="10">
        <f>[2]หน้าผ้า!AN188</f>
        <v>0</v>
      </c>
      <c r="Z179" s="9" t="str">
        <f>[2]หน้าผ้า!AO188</f>
        <v>WSWT2025850</v>
      </c>
      <c r="AA179" s="8">
        <f>[2]หน้าผ้า!AQ188</f>
        <v>0</v>
      </c>
      <c r="AB179" s="8">
        <f>[2]หน้าผ้า!AR188</f>
        <v>0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45987</v>
      </c>
      <c r="AK179" s="3">
        <f>[2]หน้าผ้า!DQ188</f>
        <v>0</v>
      </c>
      <c r="AL179" s="3">
        <f>[2]หน้าผ้า!DR188</f>
        <v>45978</v>
      </c>
      <c r="AM179" s="3">
        <f>[2]หน้าผ้า!DS188</f>
        <v>45985</v>
      </c>
      <c r="AN179" s="3">
        <f>[2]หน้าผ้า!DT188</f>
        <v>45986</v>
      </c>
      <c r="AO179" s="3">
        <f>[2]หน้าผ้า!DU188</f>
        <v>45986</v>
      </c>
      <c r="AP179" s="3">
        <f>[2]หน้าผ้า!DP188</f>
        <v>45982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 t="str">
        <f>[2]หน้าผ้า!AG188</f>
        <v>ลบสีจำนวนมาก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 t="str">
        <f>[2]หน้าผ้า!F189</f>
        <v>ไอฟีดไก่ไข่เบอร์ 5 เอ็ม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45987</v>
      </c>
      <c r="U180" s="11">
        <f>[2]หน้าผ้า!AA189</f>
        <v>5000</v>
      </c>
      <c r="V180" s="10">
        <f>[2]หน้าผ้า!AJ189</f>
        <v>4648</v>
      </c>
      <c r="W180" s="10">
        <f>[2]หน้าผ้า!AL189</f>
        <v>352</v>
      </c>
      <c r="X180" s="10">
        <f>[2]หน้าผ้า!AM189</f>
        <v>5100</v>
      </c>
      <c r="Y180" s="10">
        <f>[2]หน้าผ้า!AN189</f>
        <v>0</v>
      </c>
      <c r="Z180" s="9" t="str">
        <f>[2]หน้าผ้า!AO189</f>
        <v>WSWT2025850</v>
      </c>
      <c r="AA180" s="8">
        <f>[2]หน้าผ้า!AQ189</f>
        <v>0</v>
      </c>
      <c r="AB180" s="8">
        <f>[2]หน้าผ้า!AR189</f>
        <v>0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45987</v>
      </c>
      <c r="AK180" s="3">
        <f>[2]หน้าผ้า!DQ189</f>
        <v>0</v>
      </c>
      <c r="AL180" s="3">
        <f>[2]หน้าผ้า!DR189</f>
        <v>45978</v>
      </c>
      <c r="AM180" s="3">
        <f>[2]หน้าผ้า!DS189</f>
        <v>45985</v>
      </c>
      <c r="AN180" s="3">
        <f>[2]หน้าผ้า!DT189</f>
        <v>45986</v>
      </c>
      <c r="AO180" s="3">
        <f>[2]หน้าผ้า!DU189</f>
        <v>45986</v>
      </c>
      <c r="AP180" s="3">
        <f>[2]หน้าผ้า!DP189</f>
        <v>45982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>
        <f>[2]หน้าผ้า!F190</f>
        <v>935</v>
      </c>
      <c r="E181" s="9">
        <f>[2]หน้าผ้า!G190</f>
        <v>20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80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45987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WSWT2025850</v>
      </c>
      <c r="AA181" s="8">
        <f>[2]หน้าผ้า!AQ190</f>
        <v>5378.4500000000007</v>
      </c>
      <c r="AB181" s="8">
        <f>[2]หน้าผ้า!AR190</f>
        <v>0</v>
      </c>
      <c r="AC181" s="8">
        <f>[2]หน้าผ้า!AS190</f>
        <v>5378.4500000000007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45987</v>
      </c>
      <c r="AK181" s="3">
        <f>[2]หน้าผ้า!DQ190</f>
        <v>0</v>
      </c>
      <c r="AL181" s="3">
        <f>[2]หน้าผ้า!DR190</f>
        <v>45978</v>
      </c>
      <c r="AM181" s="3">
        <f>[2]หน้าผ้า!DS190</f>
        <v>45985</v>
      </c>
      <c r="AN181" s="3">
        <f>[2]หน้าผ้า!DT190</f>
        <v>45986</v>
      </c>
      <c r="AO181" s="3">
        <f>[2]หน้าผ้า!DU190</f>
        <v>45986</v>
      </c>
      <c r="AP181" s="3">
        <f>[2]หน้าผ้า!DP190</f>
        <v>45982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423.7023388888889</v>
      </c>
    </row>
    <row r="182" spans="1:56" ht="27.7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 t="str">
        <f>[2]หน้าผ้า!F191</f>
        <v>935 แอล</v>
      </c>
      <c r="E182" s="9">
        <f>[2]หน้าผ้า!G191</f>
        <v>20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80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45987</v>
      </c>
      <c r="U182" s="11">
        <f>[2]หน้าผ้า!AA191</f>
        <v>7500</v>
      </c>
      <c r="V182" s="10">
        <f>[2]หน้าผ้า!AJ191</f>
        <v>0</v>
      </c>
      <c r="W182" s="10">
        <f>[2]หน้าผ้า!AL191</f>
        <v>7500</v>
      </c>
      <c r="X182" s="10">
        <f>[2]หน้าผ้า!AM191</f>
        <v>0</v>
      </c>
      <c r="Y182" s="10">
        <f>[2]หน้าผ้า!AN191</f>
        <v>7875</v>
      </c>
      <c r="Z182" s="9" t="str">
        <f>[2]หน้าผ้า!AO191</f>
        <v>WSWT2025850</v>
      </c>
      <c r="AA182" s="8">
        <f>[2]หน้าผ้า!AQ191</f>
        <v>8067.6750000000011</v>
      </c>
      <c r="AB182" s="8">
        <f>[2]หน้าผ้า!AR191</f>
        <v>0</v>
      </c>
      <c r="AC182" s="8">
        <f>[2]หน้าผ้า!AS191</f>
        <v>8067.6750000000011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รอตัด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45987</v>
      </c>
      <c r="AK182" s="3">
        <f>[2]หน้าผ้า!DQ191</f>
        <v>0</v>
      </c>
      <c r="AL182" s="3">
        <f>[2]หน้าผ้า!DR191</f>
        <v>45978</v>
      </c>
      <c r="AM182" s="3">
        <f>[2]หน้าผ้า!DS191</f>
        <v>45985</v>
      </c>
      <c r="AN182" s="3">
        <f>[2]หน้าผ้า!DT191</f>
        <v>45986</v>
      </c>
      <c r="AO182" s="3">
        <f>[2]หน้าผ้า!DU191</f>
        <v>45986</v>
      </c>
      <c r="AP182" s="3">
        <f>[2]หน้าผ้า!DP191</f>
        <v>45982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635.55350833333341</v>
      </c>
    </row>
    <row r="183" spans="1:56" ht="27.7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 t="str">
        <f>[2]หน้าผ้า!F192</f>
        <v>935 เอ</v>
      </c>
      <c r="E183" s="9">
        <f>[2]หน้าผ้า!G192</f>
        <v>20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80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45987</v>
      </c>
      <c r="U183" s="11">
        <f>[2]หน้าผ้า!AA192</f>
        <v>10000</v>
      </c>
      <c r="V183" s="10">
        <f>[2]หน้าผ้า!AJ192</f>
        <v>0</v>
      </c>
      <c r="W183" s="10">
        <f>[2]หน้าผ้า!AL192</f>
        <v>10000</v>
      </c>
      <c r="X183" s="10">
        <f>[2]หน้าผ้า!AM192</f>
        <v>0</v>
      </c>
      <c r="Y183" s="10">
        <f>[2]หน้าผ้า!AN192</f>
        <v>10500</v>
      </c>
      <c r="Z183" s="9" t="str">
        <f>[2]หน้าผ้า!AO192</f>
        <v>WSWT2025850</v>
      </c>
      <c r="AA183" s="8">
        <f>[2]หน้าผ้า!AQ192</f>
        <v>10756.900000000001</v>
      </c>
      <c r="AB183" s="8">
        <f>[2]หน้าผ้า!AR192</f>
        <v>0</v>
      </c>
      <c r="AC183" s="8">
        <f>[2]หน้าผ้า!AS192</f>
        <v>10756.900000000001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45987</v>
      </c>
      <c r="AK183" s="3">
        <f>[2]หน้าผ้า!DQ192</f>
        <v>0</v>
      </c>
      <c r="AL183" s="3">
        <f>[2]หน้าผ้า!DR192</f>
        <v>45978</v>
      </c>
      <c r="AM183" s="3">
        <f>[2]หน้าผ้า!DS192</f>
        <v>45985</v>
      </c>
      <c r="AN183" s="3">
        <f>[2]หน้าผ้า!DT192</f>
        <v>45986</v>
      </c>
      <c r="AO183" s="3">
        <f>[2]หน้าผ้า!DU192</f>
        <v>45986</v>
      </c>
      <c r="AP183" s="3">
        <f>[2]หน้าผ้า!DP192</f>
        <v>45982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847.40467777777781</v>
      </c>
    </row>
    <row r="184" spans="1:56" ht="27.7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915 เอ็ม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45987</v>
      </c>
      <c r="U184" s="11">
        <f>[2]หน้าผ้า!AA193</f>
        <v>10000</v>
      </c>
      <c r="V184" s="10">
        <f>[2]หน้าผ้า!AJ193</f>
        <v>0</v>
      </c>
      <c r="W184" s="10">
        <f>[2]หน้าผ้า!AL193</f>
        <v>10000</v>
      </c>
      <c r="X184" s="10">
        <f>[2]หน้าผ้า!AM193</f>
        <v>0</v>
      </c>
      <c r="Y184" s="10">
        <f>[2]หน้าผ้า!AN193</f>
        <v>10500</v>
      </c>
      <c r="Z184" s="9" t="str">
        <f>[2]หน้าผ้า!AO193</f>
        <v>WSWT2025850</v>
      </c>
      <c r="AA184" s="8">
        <f>[2]หน้าผ้า!AQ193</f>
        <v>11315.7</v>
      </c>
      <c r="AB184" s="8">
        <f>[2]หน้าผ้า!AR193</f>
        <v>0</v>
      </c>
      <c r="AC184" s="8">
        <f>[2]หน้าผ้า!AS193</f>
        <v>11315.7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45987</v>
      </c>
      <c r="AK184" s="3">
        <f>[2]หน้าผ้า!DQ193</f>
        <v>0</v>
      </c>
      <c r="AL184" s="3">
        <f>[2]หน้าผ้า!DR193</f>
        <v>45978</v>
      </c>
      <c r="AM184" s="3">
        <f>[2]หน้าผ้า!DS193</f>
        <v>45985</v>
      </c>
      <c r="AN184" s="3">
        <f>[2]หน้าผ้า!DT193</f>
        <v>45986</v>
      </c>
      <c r="AO184" s="3">
        <f>[2]หน้าผ้า!DU193</f>
        <v>45986</v>
      </c>
      <c r="AP184" s="3">
        <f>[2]หน้าผ้า!DP193</f>
        <v>45982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891.42570000000023</v>
      </c>
    </row>
    <row r="185" spans="1:56" ht="27.75" customHeight="1" x14ac:dyDescent="0.45">
      <c r="A185" s="3">
        <f>[2]หน้าผ้า!C194</f>
        <v>45916</v>
      </c>
      <c r="B185" s="14" t="str">
        <f>[2]หน้าผ้า!B194</f>
        <v>MK68-001118</v>
      </c>
      <c r="C185" s="9" t="str">
        <f>[2]หน้าผ้า!E194</f>
        <v>บจก.ซันฟีด</v>
      </c>
      <c r="D185" s="13" t="str">
        <f>[2]หน้าผ้า!F194</f>
        <v>952 เอส</v>
      </c>
      <c r="E185" s="9">
        <f>[2]หน้าผ้า!G194</f>
        <v>20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84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ไม่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45987</v>
      </c>
      <c r="U185" s="11">
        <f>[2]หน้าผ้า!AA194</f>
        <v>2500</v>
      </c>
      <c r="V185" s="10">
        <f>[2]หน้าผ้า!AJ194</f>
        <v>700</v>
      </c>
      <c r="W185" s="10">
        <f>[2]หน้าผ้า!AL194</f>
        <v>1800</v>
      </c>
      <c r="X185" s="10">
        <f>[2]หน้าผ้า!AM194</f>
        <v>2575</v>
      </c>
      <c r="Y185" s="10">
        <f>[2]หน้าผ้า!AN194</f>
        <v>0</v>
      </c>
      <c r="Z185" s="9" t="str">
        <f>[2]หน้าผ้า!AO194</f>
        <v>WSWT2025850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 t="str">
        <f>[2]หน้าผ้า!AI194</f>
        <v>ตัดหมดแล้ว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45987</v>
      </c>
      <c r="AK185" s="3">
        <f>[2]หน้าผ้า!DQ194</f>
        <v>0</v>
      </c>
      <c r="AL185" s="3">
        <f>[2]หน้าผ้า!DR194</f>
        <v>45978</v>
      </c>
      <c r="AM185" s="3">
        <f>[2]หน้าผ้า!DS194</f>
        <v>45985</v>
      </c>
      <c r="AN185" s="3">
        <f>[2]หน้าผ้า!DT194</f>
        <v>45986</v>
      </c>
      <c r="AO185" s="3">
        <f>[2]หน้าผ้า!DU194</f>
        <v>45986</v>
      </c>
      <c r="AP185" s="3">
        <f>[2]หน้าผ้า!DP194</f>
        <v>45982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45916</v>
      </c>
      <c r="B186" s="14" t="str">
        <f>[2]หน้าผ้า!B195</f>
        <v>MK68-001118</v>
      </c>
      <c r="C186" s="9" t="str">
        <f>[2]หน้าผ้า!E195</f>
        <v>บจก.ซันฟีด</v>
      </c>
      <c r="D186" s="13">
        <f>[2]หน้าผ้า!F195</f>
        <v>21</v>
      </c>
      <c r="E186" s="9">
        <f>[2]หน้าผ้า!G195</f>
        <v>20</v>
      </c>
      <c r="F186" s="9">
        <f>[2]หน้าผ้า!H195</f>
        <v>39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84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45989</v>
      </c>
      <c r="U186" s="11">
        <f>[2]หน้าผ้า!AA195</f>
        <v>2500</v>
      </c>
      <c r="V186" s="10">
        <f>[2]หน้าผ้า!AJ195</f>
        <v>0</v>
      </c>
      <c r="W186" s="10">
        <f>[2]หน้าผ้า!AL195</f>
        <v>2500</v>
      </c>
      <c r="X186" s="10">
        <f>[2]หน้าผ้า!AM195</f>
        <v>0</v>
      </c>
      <c r="Y186" s="10">
        <f>[2]หน้าผ้า!AN195</f>
        <v>2625</v>
      </c>
      <c r="Z186" s="9" t="str">
        <f>[2]หน้าผ้า!AO195</f>
        <v>WSWT2025850</v>
      </c>
      <c r="AA186" s="8">
        <f>[2]หน้าผ้า!AQ195</f>
        <v>2828.9250000000002</v>
      </c>
      <c r="AB186" s="8">
        <f>[2]หน้าผ้า!AR195</f>
        <v>0</v>
      </c>
      <c r="AC186" s="8">
        <f>[2]หน้าผ้า!AS195</f>
        <v>2828.9250000000002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45989</v>
      </c>
      <c r="AK186" s="3">
        <f>[2]หน้าผ้า!DQ195</f>
        <v>0</v>
      </c>
      <c r="AL186" s="3">
        <f>[2]หน้าผ้า!DR195</f>
        <v>45980</v>
      </c>
      <c r="AM186" s="3">
        <f>[2]หน้าผ้า!DS195</f>
        <v>45987</v>
      </c>
      <c r="AN186" s="3">
        <f>[2]หน้าผ้า!DT195</f>
        <v>45988</v>
      </c>
      <c r="AO186" s="3">
        <f>[2]หน้าผ้า!DU195</f>
        <v>45988</v>
      </c>
      <c r="AP186" s="3">
        <f>[2]หน้าผ้า!DP195</f>
        <v>45984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222.85642500000006</v>
      </c>
    </row>
    <row r="187" spans="1:56" ht="27.75" customHeight="1" x14ac:dyDescent="0.45">
      <c r="A187" s="3">
        <f>[2]หน้าผ้า!C196</f>
        <v>45916</v>
      </c>
      <c r="B187" s="14" t="str">
        <f>[2]หน้าผ้า!B196</f>
        <v>MK68-001118</v>
      </c>
      <c r="C187" s="9" t="str">
        <f>[2]หน้าผ้า!E196</f>
        <v>บจก.ซันฟีด</v>
      </c>
      <c r="D187" s="13">
        <f>[2]หน้าผ้า!F196</f>
        <v>935</v>
      </c>
      <c r="E187" s="9">
        <f>[2]หน้าผ้า!G196</f>
        <v>20</v>
      </c>
      <c r="F187" s="9">
        <f>[2]หน้าผ้า!H196</f>
        <v>37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80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45989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WSWT2025850</v>
      </c>
      <c r="AA187" s="8">
        <f>[2]หน้าผ้า!AQ196</f>
        <v>5378.4500000000007</v>
      </c>
      <c r="AB187" s="8">
        <f>[2]หน้าผ้า!AR196</f>
        <v>0</v>
      </c>
      <c r="AC187" s="8">
        <f>[2]หน้าผ้า!AS196</f>
        <v>5378.4500000000007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45989</v>
      </c>
      <c r="AK187" s="3">
        <f>[2]หน้าผ้า!DQ196</f>
        <v>0</v>
      </c>
      <c r="AL187" s="3">
        <f>[2]หน้าผ้า!DR196</f>
        <v>45980</v>
      </c>
      <c r="AM187" s="3">
        <f>[2]หน้าผ้า!DS196</f>
        <v>45987</v>
      </c>
      <c r="AN187" s="3">
        <f>[2]หน้าผ้า!DT196</f>
        <v>45988</v>
      </c>
      <c r="AO187" s="3">
        <f>[2]หน้าผ้า!DU196</f>
        <v>45988</v>
      </c>
      <c r="AP187" s="3">
        <f>[2]หน้าผ้า!DP196</f>
        <v>45984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423.7023388888889</v>
      </c>
    </row>
    <row r="188" spans="1:56" ht="27.75" customHeight="1" x14ac:dyDescent="0.45">
      <c r="A188" s="3">
        <f>[2]หน้าผ้า!C197</f>
        <v>45916</v>
      </c>
      <c r="B188" s="14" t="str">
        <f>[2]หน้าผ้า!B197</f>
        <v>MK68-001118</v>
      </c>
      <c r="C188" s="9" t="str">
        <f>[2]หน้าผ้า!E197</f>
        <v>บจก.ซันฟีด</v>
      </c>
      <c r="D188" s="13" t="str">
        <f>[2]หน้าผ้า!F197</f>
        <v>935 เอ</v>
      </c>
      <c r="E188" s="9">
        <f>[2]หน้าผ้า!G197</f>
        <v>20</v>
      </c>
      <c r="F188" s="9">
        <f>[2]หน้าผ้า!H197</f>
        <v>37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80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45989</v>
      </c>
      <c r="U188" s="11">
        <f>[2]หน้าผ้า!AA197</f>
        <v>5000</v>
      </c>
      <c r="V188" s="10">
        <f>[2]หน้าผ้า!AJ197</f>
        <v>0</v>
      </c>
      <c r="W188" s="10">
        <f>[2]หน้าผ้า!AL197</f>
        <v>5000</v>
      </c>
      <c r="X188" s="10">
        <f>[2]หน้าผ้า!AM197</f>
        <v>0</v>
      </c>
      <c r="Y188" s="10">
        <f>[2]หน้าผ้า!AN197</f>
        <v>5250</v>
      </c>
      <c r="Z188" s="9" t="str">
        <f>[2]หน้าผ้า!AO197</f>
        <v>WSWT2025850</v>
      </c>
      <c r="AA188" s="8">
        <f>[2]หน้าผ้า!AQ197</f>
        <v>5378.4500000000007</v>
      </c>
      <c r="AB188" s="8">
        <f>[2]หน้าผ้า!AR197</f>
        <v>0</v>
      </c>
      <c r="AC188" s="8">
        <f>[2]หน้าผ้า!AS197</f>
        <v>5378.4500000000007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45989</v>
      </c>
      <c r="AK188" s="3">
        <f>[2]หน้าผ้า!DQ197</f>
        <v>0</v>
      </c>
      <c r="AL188" s="3">
        <f>[2]หน้าผ้า!DR197</f>
        <v>45980</v>
      </c>
      <c r="AM188" s="3">
        <f>[2]หน้าผ้า!DS197</f>
        <v>45987</v>
      </c>
      <c r="AN188" s="3">
        <f>[2]หน้าผ้า!DT197</f>
        <v>45988</v>
      </c>
      <c r="AO188" s="3">
        <f>[2]หน้าผ้า!DU197</f>
        <v>45988</v>
      </c>
      <c r="AP188" s="3">
        <f>[2]หน้าผ้า!DP197</f>
        <v>45984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423.7023388888889</v>
      </c>
    </row>
    <row r="189" spans="1:56" ht="27.75" customHeight="1" x14ac:dyDescent="0.45">
      <c r="A189" s="3">
        <f>[2]หน้าผ้า!C198</f>
        <v>45916</v>
      </c>
      <c r="B189" s="14" t="str">
        <f>[2]หน้าผ้า!B198</f>
        <v>MK68-001118</v>
      </c>
      <c r="C189" s="9" t="str">
        <f>[2]หน้าผ้า!E198</f>
        <v>บจก.ซันฟีด</v>
      </c>
      <c r="D189" s="13" t="str">
        <f>[2]หน้าผ้า!F198</f>
        <v>แถบเขียว</v>
      </c>
      <c r="E189" s="9">
        <f>[2]หน้าผ้า!G198</f>
        <v>20</v>
      </c>
      <c r="F189" s="9">
        <f>[2]หน้าผ้า!H198</f>
        <v>38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82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45989</v>
      </c>
      <c r="U189" s="11">
        <f>[2]หน้าผ้า!AA198</f>
        <v>5000</v>
      </c>
      <c r="V189" s="10">
        <f>[2]หน้าผ้า!AJ198</f>
        <v>0</v>
      </c>
      <c r="W189" s="10">
        <f>[2]หน้าผ้า!AL198</f>
        <v>5000</v>
      </c>
      <c r="X189" s="10">
        <f>[2]หน้าผ้า!AM198</f>
        <v>0</v>
      </c>
      <c r="Y189" s="10">
        <f>[2]หน้าผ้า!AN198</f>
        <v>5250</v>
      </c>
      <c r="Z189" s="9" t="str">
        <f>[2]หน้าผ้า!AO198</f>
        <v>WSWT2025850</v>
      </c>
      <c r="AA189" s="8">
        <f>[2]หน้าผ้า!AQ198</f>
        <v>5518.15</v>
      </c>
      <c r="AB189" s="8">
        <f>[2]หน้าผ้า!AR198</f>
        <v>0</v>
      </c>
      <c r="AC189" s="8">
        <f>[2]หน้าผ้า!AS198</f>
        <v>5518.15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45989</v>
      </c>
      <c r="AK189" s="3">
        <f>[2]หน้าผ้า!DQ198</f>
        <v>0</v>
      </c>
      <c r="AL189" s="3">
        <f>[2]หน้าผ้า!DR198</f>
        <v>45980</v>
      </c>
      <c r="AM189" s="3">
        <f>[2]หน้าผ้า!DS198</f>
        <v>45987</v>
      </c>
      <c r="AN189" s="3">
        <f>[2]หน้าผ้า!DT198</f>
        <v>45988</v>
      </c>
      <c r="AO189" s="3">
        <f>[2]หน้าผ้า!DU198</f>
        <v>45988</v>
      </c>
      <c r="AP189" s="3">
        <f>[2]หน้าผ้า!DP198</f>
        <v>45984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434.7075944444444</v>
      </c>
    </row>
    <row r="190" spans="1:56" ht="27.75" customHeight="1" x14ac:dyDescent="0.45">
      <c r="A190" s="3">
        <f>[2]หน้าผ้า!C199</f>
        <v>45916</v>
      </c>
      <c r="B190" s="14" t="str">
        <f>[2]หน้าผ้า!B199</f>
        <v>MK68-001118</v>
      </c>
      <c r="C190" s="9" t="str">
        <f>[2]หน้าผ้า!E199</f>
        <v>บจก.ซันฟีด</v>
      </c>
      <c r="D190" s="13" t="str">
        <f>[2]หน้าผ้า!F199</f>
        <v>915 เอ็ม</v>
      </c>
      <c r="E190" s="9">
        <f>[2]หน้าผ้า!G199</f>
        <v>20</v>
      </c>
      <c r="F190" s="9">
        <f>[2]หน้าผ้า!H199</f>
        <v>39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84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ไม่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45989</v>
      </c>
      <c r="U190" s="11">
        <f>[2]หน้าผ้า!AA199</f>
        <v>5000</v>
      </c>
      <c r="V190" s="10">
        <f>[2]หน้าผ้า!AJ199</f>
        <v>0</v>
      </c>
      <c r="W190" s="10">
        <f>[2]หน้าผ้า!AL199</f>
        <v>5000</v>
      </c>
      <c r="X190" s="10">
        <f>[2]หน้าผ้า!AM199</f>
        <v>0</v>
      </c>
      <c r="Y190" s="10">
        <f>[2]หน้าผ้า!AN199</f>
        <v>5250</v>
      </c>
      <c r="Z190" s="9" t="str">
        <f>[2]หน้าผ้า!AO199</f>
        <v>WSWT2025850</v>
      </c>
      <c r="AA190" s="8">
        <f>[2]หน้าผ้า!AQ199</f>
        <v>5657.85</v>
      </c>
      <c r="AB190" s="8">
        <f>[2]หน้าผ้า!AR199</f>
        <v>0</v>
      </c>
      <c r="AC190" s="8">
        <f>[2]หน้าผ้า!AS199</f>
        <v>5657.85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พร้อมส่ง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45989</v>
      </c>
      <c r="AK190" s="3">
        <f>[2]หน้าผ้า!DQ199</f>
        <v>0</v>
      </c>
      <c r="AL190" s="3">
        <f>[2]หน้าผ้า!DR199</f>
        <v>45980</v>
      </c>
      <c r="AM190" s="3">
        <f>[2]หน้าผ้า!DS199</f>
        <v>45987</v>
      </c>
      <c r="AN190" s="3">
        <f>[2]หน้าผ้า!DT199</f>
        <v>45988</v>
      </c>
      <c r="AO190" s="3">
        <f>[2]หน้าผ้า!DU199</f>
        <v>45988</v>
      </c>
      <c r="AP190" s="3">
        <f>[2]หน้าผ้า!DP199</f>
        <v>45984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445.71285000000012</v>
      </c>
    </row>
    <row r="191" spans="1:56" ht="27.75" customHeight="1" x14ac:dyDescent="0.45">
      <c r="A191" s="3">
        <f>[2]หน้าผ้า!C200</f>
        <v>45916</v>
      </c>
      <c r="B191" s="14" t="str">
        <f>[2]หน้าผ้า!B200</f>
        <v>MK68-001118</v>
      </c>
      <c r="C191" s="9" t="str">
        <f>[2]หน้าผ้า!E200</f>
        <v>บจก.ซันฟีด</v>
      </c>
      <c r="D191" s="13" t="str">
        <f>[2]หน้าผ้า!F200</f>
        <v>915 พี</v>
      </c>
      <c r="E191" s="9">
        <f>[2]หน้าผ้า!G200</f>
        <v>20</v>
      </c>
      <c r="F191" s="9">
        <f>[2]หน้าผ้า!H200</f>
        <v>39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84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ไม่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45989</v>
      </c>
      <c r="U191" s="11">
        <f>[2]หน้าผ้า!AA200</f>
        <v>5000</v>
      </c>
      <c r="V191" s="10">
        <f>[2]หน้าผ้า!AJ200</f>
        <v>0</v>
      </c>
      <c r="W191" s="10">
        <f>[2]หน้าผ้า!AL200</f>
        <v>5000</v>
      </c>
      <c r="X191" s="10">
        <f>[2]หน้าผ้า!AM200</f>
        <v>0</v>
      </c>
      <c r="Y191" s="10">
        <f>[2]หน้าผ้า!AN200</f>
        <v>5250</v>
      </c>
      <c r="Z191" s="9" t="str">
        <f>[2]หน้าผ้า!AO200</f>
        <v>WSWT2025850</v>
      </c>
      <c r="AA191" s="8">
        <f>[2]หน้าผ้า!AQ200</f>
        <v>5657.85</v>
      </c>
      <c r="AB191" s="8">
        <f>[2]หน้าผ้า!AR200</f>
        <v>0</v>
      </c>
      <c r="AC191" s="8">
        <f>[2]หน้าผ้า!AS200</f>
        <v>5657.85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45989</v>
      </c>
      <c r="AK191" s="3">
        <f>[2]หน้าผ้า!DQ200</f>
        <v>0</v>
      </c>
      <c r="AL191" s="3">
        <f>[2]หน้าผ้า!DR200</f>
        <v>45980</v>
      </c>
      <c r="AM191" s="3">
        <f>[2]หน้าผ้า!DS200</f>
        <v>45987</v>
      </c>
      <c r="AN191" s="3">
        <f>[2]หน้าผ้า!DT200</f>
        <v>45988</v>
      </c>
      <c r="AO191" s="3">
        <f>[2]หน้าผ้า!DU200</f>
        <v>45988</v>
      </c>
      <c r="AP191" s="3">
        <f>[2]หน้าผ้า!DP200</f>
        <v>45984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445.71285000000012</v>
      </c>
    </row>
    <row r="192" spans="1:56" ht="27.75" customHeight="1" x14ac:dyDescent="0.45">
      <c r="A192" s="3">
        <f>[2]หน้าผ้า!C201</f>
        <v>45916</v>
      </c>
      <c r="B192" s="14" t="str">
        <f>[2]หน้าผ้า!B201</f>
        <v>MK68-001118</v>
      </c>
      <c r="C192" s="9" t="str">
        <f>[2]หน้าผ้า!E201</f>
        <v>บจก.ซันฟีด</v>
      </c>
      <c r="D192" s="13">
        <f>[2]หน้าผ้า!F201</f>
        <v>331</v>
      </c>
      <c r="E192" s="9">
        <f>[2]หน้าผ้า!G201</f>
        <v>20</v>
      </c>
      <c r="F192" s="9">
        <f>[2]หน้าผ้า!H201</f>
        <v>39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84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45989</v>
      </c>
      <c r="U192" s="11">
        <f>[2]หน้าผ้า!AA201</f>
        <v>2500</v>
      </c>
      <c r="V192" s="10">
        <f>[2]หน้าผ้า!AJ201</f>
        <v>0</v>
      </c>
      <c r="W192" s="10">
        <f>[2]หน้าผ้า!AL201</f>
        <v>2500</v>
      </c>
      <c r="X192" s="10">
        <f>[2]หน้าผ้า!AM201</f>
        <v>0</v>
      </c>
      <c r="Y192" s="10">
        <f>[2]หน้าผ้า!AN201</f>
        <v>2625</v>
      </c>
      <c r="Z192" s="9" t="str">
        <f>[2]หน้าผ้า!AO201</f>
        <v>WSWT2025850</v>
      </c>
      <c r="AA192" s="8">
        <f>[2]หน้าผ้า!AQ201</f>
        <v>2828.9250000000002</v>
      </c>
      <c r="AB192" s="8">
        <f>[2]หน้าผ้า!AR201</f>
        <v>2828.9250000000002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รอแบบ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45989</v>
      </c>
      <c r="AK192" s="3">
        <f>[2]หน้าผ้า!DQ201</f>
        <v>0</v>
      </c>
      <c r="AL192" s="3">
        <f>[2]หน้าผ้า!DR201</f>
        <v>45980</v>
      </c>
      <c r="AM192" s="3">
        <f>[2]หน้าผ้า!DS201</f>
        <v>45987</v>
      </c>
      <c r="AN192" s="3">
        <f>[2]หน้าผ้า!DT201</f>
        <v>45988</v>
      </c>
      <c r="AO192" s="3">
        <f>[2]หน้าผ้า!DU201</f>
        <v>45988</v>
      </c>
      <c r="AP192" s="3">
        <f>[2]หน้าผ้า!DP201</f>
        <v>45984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45916</v>
      </c>
      <c r="B193" s="14" t="str">
        <f>[2]หน้าผ้า!B202</f>
        <v>MK68-001118</v>
      </c>
      <c r="C193" s="9" t="str">
        <f>[2]หน้าผ้า!E202</f>
        <v>บจก.ซันฟีด</v>
      </c>
      <c r="D193" s="13" t="str">
        <f>[2]หน้าผ้า!F202</f>
        <v>954 แอล</v>
      </c>
      <c r="E193" s="9">
        <f>[2]หน้าผ้า!G202</f>
        <v>20</v>
      </c>
      <c r="F193" s="9">
        <f>[2]หน้าผ้า!H202</f>
        <v>39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84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ไม่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45989</v>
      </c>
      <c r="U193" s="11">
        <f>[2]หน้าผ้า!AA202</f>
        <v>2500</v>
      </c>
      <c r="V193" s="10">
        <f>[2]หน้าผ้า!AJ202</f>
        <v>1966</v>
      </c>
      <c r="W193" s="10">
        <f>[2]หน้าผ้า!AL202</f>
        <v>534</v>
      </c>
      <c r="X193" s="10">
        <f>[2]หน้าผ้า!AM202</f>
        <v>2535</v>
      </c>
      <c r="Y193" s="10">
        <f>[2]หน้าผ้า!AN202</f>
        <v>0</v>
      </c>
      <c r="Z193" s="9" t="str">
        <f>[2]หน้าผ้า!AO202</f>
        <v>WSWT2025850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พร้อมส่ง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45989</v>
      </c>
      <c r="AK193" s="3">
        <f>[2]หน้าผ้า!DQ202</f>
        <v>0</v>
      </c>
      <c r="AL193" s="3">
        <f>[2]หน้าผ้า!DR202</f>
        <v>45980</v>
      </c>
      <c r="AM193" s="3">
        <f>[2]หน้าผ้า!DS202</f>
        <v>45987</v>
      </c>
      <c r="AN193" s="3">
        <f>[2]หน้าผ้า!DT202</f>
        <v>45988</v>
      </c>
      <c r="AO193" s="3">
        <f>[2]หน้าผ้า!DU202</f>
        <v>45988</v>
      </c>
      <c r="AP193" s="3">
        <f>[2]หน้าผ้า!DP202</f>
        <v>45984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45916</v>
      </c>
      <c r="B194" s="14" t="str">
        <f>[2]หน้าผ้า!B203</f>
        <v>MK68-001118</v>
      </c>
      <c r="C194" s="9" t="str">
        <f>[2]หน้าผ้า!E203</f>
        <v>บจก.ซันฟีด</v>
      </c>
      <c r="D194" s="13" t="str">
        <f>[2]หน้าผ้า!F203</f>
        <v>953 เอส</v>
      </c>
      <c r="E194" s="9">
        <f>[2]หน้าผ้า!G203</f>
        <v>20</v>
      </c>
      <c r="F194" s="9">
        <f>[2]หน้าผ้า!H203</f>
        <v>39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84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ไม่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45989</v>
      </c>
      <c r="U194" s="11">
        <f>[2]หน้าผ้า!AA203</f>
        <v>2500</v>
      </c>
      <c r="V194" s="10">
        <f>[2]หน้าผ้า!AJ203</f>
        <v>0</v>
      </c>
      <c r="W194" s="10">
        <f>[2]หน้าผ้า!AL203</f>
        <v>2500</v>
      </c>
      <c r="X194" s="10">
        <f>[2]หน้าผ้า!AM203</f>
        <v>0</v>
      </c>
      <c r="Y194" s="10">
        <f>[2]หน้าผ้า!AN203</f>
        <v>2625</v>
      </c>
      <c r="Z194" s="9" t="str">
        <f>[2]หน้าผ้า!AO203</f>
        <v>WSWT2025850</v>
      </c>
      <c r="AA194" s="8">
        <f>[2]หน้าผ้า!AQ203</f>
        <v>2828.9250000000002</v>
      </c>
      <c r="AB194" s="8">
        <f>[2]หน้าผ้า!AR203</f>
        <v>0</v>
      </c>
      <c r="AC194" s="8">
        <f>[2]หน้าผ้า!AS203</f>
        <v>2828.9250000000002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พร้อมส่ง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45989</v>
      </c>
      <c r="AK194" s="3">
        <f>[2]หน้าผ้า!DQ203</f>
        <v>0</v>
      </c>
      <c r="AL194" s="3">
        <f>[2]หน้าผ้า!DR203</f>
        <v>45980</v>
      </c>
      <c r="AM194" s="3">
        <f>[2]หน้าผ้า!DS203</f>
        <v>45987</v>
      </c>
      <c r="AN194" s="3">
        <f>[2]หน้าผ้า!DT203</f>
        <v>45988</v>
      </c>
      <c r="AO194" s="3">
        <f>[2]หน้าผ้า!DU203</f>
        <v>45988</v>
      </c>
      <c r="AP194" s="3">
        <f>[2]หน้าผ้า!DP203</f>
        <v>45984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222.85642500000006</v>
      </c>
    </row>
    <row r="195" spans="1:56" ht="27.75" customHeight="1" x14ac:dyDescent="0.45">
      <c r="A195" s="3" t="str">
        <f>[2]หน้าผ้า!C204</f>
        <v>ประมาณการ</v>
      </c>
      <c r="B195" s="14" t="str">
        <f>[2]หน้าผ้า!B204</f>
        <v>ประมาณการ</v>
      </c>
      <c r="C195" s="9" t="str">
        <f>[2]หน้าผ้า!E204</f>
        <v>บจก.ซันฟีด</v>
      </c>
      <c r="D195" s="13" t="str">
        <f>[2]หน้าผ้า!F204</f>
        <v>รอแบบ</v>
      </c>
      <c r="E195" s="9">
        <f>[2]หน้าผ้า!G204</f>
        <v>20</v>
      </c>
      <c r="F195" s="9">
        <f>[2]หน้าผ้า!H204</f>
        <v>39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84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 t="str">
        <f>[2]หน้าผ้า!X204</f>
        <v>รอแจ้ง</v>
      </c>
      <c r="U195" s="11">
        <f>[2]หน้าผ้า!AA204</f>
        <v>1267500</v>
      </c>
      <c r="V195" s="10">
        <f>[2]หน้าผ้า!AJ204</f>
        <v>0</v>
      </c>
      <c r="W195" s="10">
        <f>[2]หน้าผ้า!AL204</f>
        <v>1267500</v>
      </c>
      <c r="X195" s="10">
        <f>[2]หน้าผ้า!AM204</f>
        <v>0</v>
      </c>
      <c r="Y195" s="10">
        <f>[2]หน้าผ้า!AN204</f>
        <v>1330875</v>
      </c>
      <c r="Z195" s="9" t="str">
        <f>[2]หน้าผ้า!AO204</f>
        <v>WSWT2025850</v>
      </c>
      <c r="AA195" s="8">
        <f>[2]หน้าผ้า!AQ204</f>
        <v>1434264.9750000001</v>
      </c>
      <c r="AB195" s="8">
        <f>[2]หน้าผ้า!AR204</f>
        <v>0</v>
      </c>
      <c r="AC195" s="8">
        <f>[2]หน้าผ้า!AS204</f>
        <v>1434264.9750000001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ผ้าขาว</v>
      </c>
      <c r="AH195" s="1" t="str">
        <f>[2]หน้าผ้า!DL204</f>
        <v>P7</v>
      </c>
      <c r="AI195" s="1">
        <f>[2]หน้าผ้า!DM204</f>
        <v>2</v>
      </c>
      <c r="AJ195" s="3" t="str">
        <f>[2]หน้าผ้า!DN204</f>
        <v>รอแจ้ง</v>
      </c>
      <c r="AK195" s="3">
        <f>[2]หน้าผ้า!DQ204</f>
        <v>0</v>
      </c>
      <c r="AL195" s="3" t="e">
        <f>[2]หน้าผ้า!DR204</f>
        <v>#VALUE!</v>
      </c>
      <c r="AM195" s="3" t="e">
        <f>[2]หน้าผ้า!DS204</f>
        <v>#VALUE!</v>
      </c>
      <c r="AN195" s="3" t="e">
        <f>[2]หน้าผ้า!DT204</f>
        <v>#VALUE!</v>
      </c>
      <c r="AO195" s="3" t="e">
        <f>[2]หน้าผ้า!DU204</f>
        <v>#VALUE!</v>
      </c>
      <c r="AP195" s="3" t="e">
        <f>[2]หน้าผ้า!DP204</f>
        <v>#VALUE!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>รอART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112988.20747500002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20</v>
      </c>
      <c r="F196" s="9">
        <f>[2]หน้าผ้า!H205</f>
        <v>38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82</v>
      </c>
      <c r="J196" s="9" t="str">
        <f>[2]หน้าผ้า!M205</f>
        <v>+</v>
      </c>
      <c r="K196" s="9">
        <f>[2]หน้าผ้า!N205</f>
        <v>2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WSWT2025850</v>
      </c>
      <c r="AA196" s="8">
        <f>[2]หน้าผ้า!AQ205</f>
        <v>1679515.31</v>
      </c>
      <c r="AB196" s="8">
        <f>[2]หน้าผ้า!AR205</f>
        <v>32689.800000000003</v>
      </c>
      <c r="AC196" s="8">
        <f>[2]หน้าผ้า!AS205</f>
        <v>1646825.5100000002</v>
      </c>
      <c r="AD196" s="8">
        <f>[2]หน้าผ้า!AT205</f>
        <v>0</v>
      </c>
      <c r="AE196" s="8">
        <f>[2]หน้าผ้า!AU205</f>
        <v>0</v>
      </c>
      <c r="AF196" s="8" t="str">
        <f>[2]หน้าผ้า!AI205</f>
        <v>ระบุในSD</v>
      </c>
      <c r="AG196" s="1" t="str">
        <f>[3]หน้าผ้า!DC208</f>
        <v>ยังไม่ได้พิมพ์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WRWT200850/WRWT25800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20</v>
      </c>
      <c r="F197" s="9">
        <f>[2]หน้าผ้า!H206</f>
        <v>37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82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WSWT2021750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 t="str">
        <f>[3]หน้าผ้า!DC209</f>
        <v>รอแบบ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WRWT200750/WRWT21750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45967</v>
      </c>
      <c r="B198" s="14" t="str">
        <f>[2]หน้าผ้า!B207</f>
        <v>MK68-001342</v>
      </c>
      <c r="C198" s="9" t="str">
        <f>[2]หน้าผ้า!E207</f>
        <v>โรงสีข้าวธัญญาวัฒน์</v>
      </c>
      <c r="D198" s="13" t="str">
        <f>[2]หน้าผ้า!F207</f>
        <v>ไม่พิมพ์</v>
      </c>
      <c r="E198" s="9">
        <f>[2]หน้าผ้า!G207</f>
        <v>20</v>
      </c>
      <c r="F198" s="9">
        <f>[2]หน้าผ้า!H207</f>
        <v>32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70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ไม่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>500กระสอบแบน</v>
      </c>
      <c r="T198" s="12">
        <f>[2]หน้าผ้า!X207</f>
        <v>45972</v>
      </c>
      <c r="U198" s="11">
        <f>[2]หน้าผ้า!AA207</f>
        <v>2000</v>
      </c>
      <c r="V198" s="10">
        <f>[2]หน้าผ้า!AJ207</f>
        <v>2000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WSWT2025800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พร้อมส่ง</v>
      </c>
      <c r="AH198" s="1" t="str">
        <f>[2]หน้าผ้า!DL207</f>
        <v>P3</v>
      </c>
      <c r="AI198" s="1">
        <f>[2]หน้าผ้า!DM207</f>
        <v>1</v>
      </c>
      <c r="AJ198" s="3">
        <f>[2]หน้าผ้า!DN207</f>
        <v>45972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45971</v>
      </c>
      <c r="AP198" s="3">
        <f>[2]หน้าผ้า!DP207</f>
        <v>45967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ตัด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WRWT25800/WRWT25800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45969</v>
      </c>
      <c r="B199" s="14" t="str">
        <f>[2]หน้าผ้า!B208</f>
        <v>ใบรับคำสั่งซื้อ</v>
      </c>
      <c r="C199" s="9" t="str">
        <f>[2]หน้าผ้า!E208</f>
        <v>บจก.อินเทคค์ โกลบอล</v>
      </c>
      <c r="D199" s="13" t="str">
        <f>[2]หน้าผ้า!F208</f>
        <v>เพอเฟคค์ 664HP</v>
      </c>
      <c r="E199" s="9">
        <f>[2]หน้าผ้า!G208</f>
        <v>20</v>
      </c>
      <c r="F199" s="9">
        <f>[2]หน้าผ้า!H208</f>
        <v>36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78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จับจีบ4"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>มัด80 ใช้สายรัด</v>
      </c>
      <c r="T199" s="12">
        <f>[2]หน้าผ้า!X208</f>
        <v>45981</v>
      </c>
      <c r="U199" s="11">
        <f>[2]หน้าผ้า!AA208</f>
        <v>30000</v>
      </c>
      <c r="V199" s="10">
        <f>[2]หน้าผ้า!AJ208</f>
        <v>0</v>
      </c>
      <c r="W199" s="10">
        <f>[2]หน้าผ้า!AL208</f>
        <v>30000</v>
      </c>
      <c r="X199" s="10">
        <f>[2]หน้าผ้า!AM208</f>
        <v>0</v>
      </c>
      <c r="Y199" s="10">
        <f>[2]หน้าผ้า!AN208</f>
        <v>31500</v>
      </c>
      <c r="Z199" s="9" t="str">
        <f>[2]หน้าผ้า!AO208</f>
        <v>WSWT2025800</v>
      </c>
      <c r="AA199" s="8">
        <f>[2]หน้าผ้า!AQ208</f>
        <v>31432.500000000004</v>
      </c>
      <c r="AB199" s="8">
        <f>[2]หน้าผ้า!AR208</f>
        <v>17083</v>
      </c>
      <c r="AC199" s="8">
        <f>[2]หน้าผ้า!AS208</f>
        <v>14349.500000000004</v>
      </c>
      <c r="AD199" s="8">
        <f>[2]หน้าผ้า!AT208</f>
        <v>0</v>
      </c>
      <c r="AE199" s="8">
        <f>[2]หน้าผ้า!AU208</f>
        <v>0</v>
      </c>
      <c r="AF199" s="8" t="str">
        <f>[2]หน้าผ้า!AI208</f>
        <v>ห้ามขาด-ห้ามเกิน</v>
      </c>
      <c r="AG199" s="1" t="str">
        <f>[3]หน้าผ้า!DC211</f>
        <v>พร้อมส่ง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45981</v>
      </c>
      <c r="AK199" s="3">
        <f>[2]หน้าผ้า!DQ208</f>
        <v>0</v>
      </c>
      <c r="AL199" s="3">
        <f>[2]หน้าผ้า!DR208</f>
        <v>45972</v>
      </c>
      <c r="AM199" s="3">
        <f>[2]หน้าผ้า!DS208</f>
        <v>45979</v>
      </c>
      <c r="AN199" s="3">
        <f>[2]หน้าผ้า!DT208</f>
        <v>45980</v>
      </c>
      <c r="AO199" s="3">
        <f>[2]หน้าผ้า!DU208</f>
        <v>45980</v>
      </c>
      <c r="AP199" s="3">
        <f>[2]หน้าผ้า!DP208</f>
        <v>45976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>รอART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WRWT25800/WRWT25800</v>
      </c>
      <c r="BD199" s="56">
        <f>[2]หน้าผ้า!CA208</f>
        <v>1096.9395555555557</v>
      </c>
    </row>
    <row r="200" spans="1:56" ht="27.75" customHeight="1" x14ac:dyDescent="0.45">
      <c r="A200" s="3" t="str">
        <f>[2]หน้าผ้า!C209</f>
        <v>ประมาณการ</v>
      </c>
      <c r="B200" s="14" t="str">
        <f>[2]หน้าผ้า!B209</f>
        <v>ประมาณการ</v>
      </c>
      <c r="C200" s="9" t="str">
        <f>[2]หน้าผ้า!E209</f>
        <v>บจก.อินเทคค์ โกลบอล</v>
      </c>
      <c r="D200" s="13" t="str">
        <f>[2]หน้าผ้า!F209</f>
        <v>รอแบบ</v>
      </c>
      <c r="E200" s="9">
        <f>[2]หน้าผ้า!G209</f>
        <v>20</v>
      </c>
      <c r="F200" s="9">
        <f>[2]หน้าผ้า!H209</f>
        <v>36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78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จับจีบ4"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>มัด80 ใช้สายรัด</v>
      </c>
      <c r="T200" s="12">
        <f>[2]หน้าผ้า!X209</f>
        <v>45991</v>
      </c>
      <c r="U200" s="11">
        <f>[2]หน้าผ้า!AA209</f>
        <v>70000</v>
      </c>
      <c r="V200" s="10">
        <f>[2]หน้าผ้า!AJ209</f>
        <v>0</v>
      </c>
      <c r="W200" s="10">
        <f>[2]หน้าผ้า!AL209</f>
        <v>70000</v>
      </c>
      <c r="X200" s="10">
        <f>[2]หน้าผ้า!AM209</f>
        <v>0</v>
      </c>
      <c r="Y200" s="10">
        <f>[2]หน้าผ้า!AN209</f>
        <v>73500</v>
      </c>
      <c r="Z200" s="9" t="str">
        <f>[2]หน้าผ้า!AO209</f>
        <v>WSWT2025800</v>
      </c>
      <c r="AA200" s="8">
        <f>[2]หน้าผ้า!AQ209</f>
        <v>73342.5</v>
      </c>
      <c r="AB200" s="8">
        <f>[2]หน้าผ้า!AR209</f>
        <v>0</v>
      </c>
      <c r="AC200" s="8">
        <f>[2]หน้าผ้า!AS209</f>
        <v>73342.5</v>
      </c>
      <c r="AD200" s="8">
        <f>[2]หน้าผ้า!AT209</f>
        <v>0</v>
      </c>
      <c r="AE200" s="8">
        <f>[2]หน้าผ้า!AU209</f>
        <v>0</v>
      </c>
      <c r="AF200" s="8" t="str">
        <f>[2]หน้าผ้า!AI209</f>
        <v>ห้ามขาด-ห้ามเกิน</v>
      </c>
      <c r="AG200" s="1" t="str">
        <f>[3]หน้าผ้า!DC212</f>
        <v>พร้อมส่ง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45991</v>
      </c>
      <c r="AK200" s="3">
        <f>[2]หน้าผ้า!DQ209</f>
        <v>0</v>
      </c>
      <c r="AL200" s="3">
        <f>[2]หน้าผ้า!DR209</f>
        <v>45982</v>
      </c>
      <c r="AM200" s="3">
        <f>[2]หน้าผ้า!DS209</f>
        <v>45989</v>
      </c>
      <c r="AN200" s="3">
        <f>[2]หน้าผ้า!DT209</f>
        <v>45990</v>
      </c>
      <c r="AO200" s="3">
        <f>[2]หน้าผ้า!DU209</f>
        <v>45990</v>
      </c>
      <c r="AP200" s="3">
        <f>[2]หน้าผ้า!DP209</f>
        <v>45986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WRWT25800/WRWT25800</v>
      </c>
      <c r="BD200" s="56">
        <f>[2]หน้าผ้า!CA209</f>
        <v>5606.626666666667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20</v>
      </c>
      <c r="F201" s="9">
        <f>[2]หน้าผ้า!H210</f>
        <v>37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80</v>
      </c>
      <c r="J201" s="9" t="str">
        <f>[2]หน้าผ้า!M210</f>
        <v>±</v>
      </c>
      <c r="K201" s="9">
        <f>[2]หน้าผ้า!N210</f>
        <v>3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 t="str">
        <f>[2]หน้าผ้า!AO210</f>
        <v>WSWT2025800</v>
      </c>
      <c r="AA201" s="8">
        <f>[2]หน้าผ้า!AQ210</f>
        <v>104775</v>
      </c>
      <c r="AB201" s="8">
        <f>[2]หน้าผ้า!AR210</f>
        <v>17083</v>
      </c>
      <c r="AC201" s="8">
        <f>[2]หน้าผ้า!AS210</f>
        <v>87692</v>
      </c>
      <c r="AD201" s="8">
        <f>[2]หน้าผ้า!AT210</f>
        <v>0</v>
      </c>
      <c r="AE201" s="8">
        <f>[2]หน้าผ้า!AU210</f>
        <v>0</v>
      </c>
      <c r="AF201" s="8" t="str">
        <f>[2]หน้าผ้า!AI210</f>
        <v>ระบุในSD</v>
      </c>
      <c r="AG201" s="1" t="str">
        <f>[3]หน้าผ้า!DC213</f>
        <v>พร้อมส่ง</v>
      </c>
      <c r="AH201" s="1">
        <f>[2]หน้าผ้า!DL210</f>
        <v>0</v>
      </c>
      <c r="AI201" s="1" t="str">
        <f>[2]หน้าผ้า!DM210</f>
        <v>Lead time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WRWT25800/WRWT25800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20</v>
      </c>
      <c r="F202" s="9">
        <f>[2]หน้าผ้า!H211</f>
        <v>34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98</v>
      </c>
      <c r="J202" s="9" t="str">
        <f>[2]หน้าผ้า!M211</f>
        <v>±</v>
      </c>
      <c r="K202" s="9">
        <f>[2]หน้าผ้า!N211</f>
        <v>5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 t="str">
        <f>[2]หน้าผ้า!AO211</f>
        <v>WSWT2021950UV</v>
      </c>
      <c r="AA202" s="8" t="e">
        <f>[2]หน้าผ้า!AQ211</f>
        <v>#REF!</v>
      </c>
      <c r="AB202" s="8" t="e">
        <f>[2]หน้าผ้า!AR211</f>
        <v>#REF!</v>
      </c>
      <c r="AC202" s="8" t="e">
        <f>[2]หน้าผ้า!AS211</f>
        <v>#REF!</v>
      </c>
      <c r="AD202" s="8" t="e">
        <f>[2]หน้าผ้า!AT211</f>
        <v>#REF!</v>
      </c>
      <c r="AE202" s="8" t="e">
        <f>[2]หน้าผ้า!AU211</f>
        <v>#REF!</v>
      </c>
      <c r="AF202" s="8" t="str">
        <f>[2]หน้าผ้า!AI211</f>
        <v>ระบุในSD</v>
      </c>
      <c r="AG202" s="1" t="str">
        <f>[3]หน้าผ้า!DC214</f>
        <v>พร้อมส่ง</v>
      </c>
      <c r="AH202" s="1">
        <f>[2]หน้าผ้า!DL211</f>
        <v>0</v>
      </c>
      <c r="AI202" s="1" t="str">
        <f>[2]หน้าผ้า!DM211</f>
        <v>Lead time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WRWT200950/WRWT21950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20</v>
      </c>
      <c r="F203" s="9">
        <f>[2]หน้าผ้า!H212</f>
        <v>34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95</v>
      </c>
      <c r="J203" s="9" t="str">
        <f>[2]หน้าผ้า!M212</f>
        <v>±</v>
      </c>
      <c r="K203" s="9">
        <f>[2]หน้าผ้า!N212</f>
        <v>5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WSWT2021900UV</v>
      </c>
      <c r="AA203" s="8" t="e">
        <f>[2]หน้าผ้า!AQ212</f>
        <v>#REF!</v>
      </c>
      <c r="AB203" s="8" t="e">
        <f>[2]หน้าผ้า!AR212</f>
        <v>#REF!</v>
      </c>
      <c r="AC203" s="8" t="e">
        <f>[2]หน้าผ้า!AS212</f>
        <v>#REF!</v>
      </c>
      <c r="AD203" s="8" t="e">
        <f>[2]หน้าผ้า!AT212</f>
        <v>#REF!</v>
      </c>
      <c r="AE203" s="8" t="e">
        <f>[2]หน้าผ้า!AU212</f>
        <v>#REF!</v>
      </c>
      <c r="AF203" s="8" t="str">
        <f>[2]หน้าผ้า!AI212</f>
        <v>ระบุในSD</v>
      </c>
      <c r="AG203" s="1" t="str">
        <f>[3]หน้าผ้า!DC215</f>
        <v>พร้อมส่ง</v>
      </c>
      <c r="AH203" s="1">
        <f>[2]หน้าผ้า!DL212</f>
        <v>0</v>
      </c>
      <c r="AI203" s="1" t="str">
        <f>[2]หน้าผ้า!DM212</f>
        <v>Lead time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WRWT200900/WRWT21900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20</v>
      </c>
      <c r="F204" s="9">
        <f>[2]หน้าผ้า!H213</f>
        <v>34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80</v>
      </c>
      <c r="J204" s="9" t="str">
        <f>[2]หน้าผ้า!M213</f>
        <v>±</v>
      </c>
      <c r="K204" s="9">
        <f>[2]หน้าผ้า!N213</f>
        <v>5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 t="str">
        <f>[2]หน้าผ้า!AO213</f>
        <v>WSWT2021750UV</v>
      </c>
      <c r="AA204" s="8" t="e">
        <f>[2]หน้าผ้า!AQ213</f>
        <v>#REF!</v>
      </c>
      <c r="AB204" s="8" t="e">
        <f>[2]หน้าผ้า!AR213</f>
        <v>#REF!</v>
      </c>
      <c r="AC204" s="8" t="e">
        <f>[2]หน้าผ้า!AS213</f>
        <v>#REF!</v>
      </c>
      <c r="AD204" s="8" t="e">
        <f>[2]หน้าผ้า!AT213</f>
        <v>#REF!</v>
      </c>
      <c r="AE204" s="8" t="e">
        <f>[2]หน้าผ้า!AU213</f>
        <v>#REF!</v>
      </c>
      <c r="AF204" s="8" t="str">
        <f>[2]หน้าผ้า!AI213</f>
        <v>ระบุในSD</v>
      </c>
      <c r="AG204" s="1" t="str">
        <f>[3]หน้าผ้า!DC216</f>
        <v>พร้อมส่ง</v>
      </c>
      <c r="AH204" s="1">
        <f>[2]หน้าผ้า!DL213</f>
        <v>0</v>
      </c>
      <c r="AI204" s="1" t="str">
        <f>[2]หน้าผ้า!DM213</f>
        <v>Lead time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WRWT200750/WRWT21750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20</v>
      </c>
      <c r="F205" s="9">
        <f>[2]หน้าผ้า!H214</f>
        <v>34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80</v>
      </c>
      <c r="J205" s="9" t="str">
        <f>[2]หน้าผ้า!M214</f>
        <v>±</v>
      </c>
      <c r="K205" s="9">
        <f>[2]หน้าผ้า!N214</f>
        <v>5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WSWT2021800UV</v>
      </c>
      <c r="AA205" s="8" t="e">
        <f>[2]หน้าผ้า!AQ214</f>
        <v>#REF!</v>
      </c>
      <c r="AB205" s="8" t="e">
        <f>[2]หน้าผ้า!AR214</f>
        <v>#REF!</v>
      </c>
      <c r="AC205" s="8" t="e">
        <f>[2]หน้าผ้า!AS214</f>
        <v>#REF!</v>
      </c>
      <c r="AD205" s="8" t="e">
        <f>[2]หน้าผ้า!AT214</f>
        <v>#REF!</v>
      </c>
      <c r="AE205" s="8" t="e">
        <f>[2]หน้าผ้า!AU214</f>
        <v>#REF!</v>
      </c>
      <c r="AF205" s="8" t="str">
        <f>[2]หน้าผ้า!AI214</f>
        <v>ระบุในSD</v>
      </c>
      <c r="AG205" s="1" t="str">
        <f>[3]หน้าผ้า!DC217</f>
        <v>พร้อมส่ง</v>
      </c>
      <c r="AH205" s="1">
        <f>[2]หน้าผ้า!DL214</f>
        <v>0</v>
      </c>
      <c r="AI205" s="1" t="str">
        <f>[2]หน้าผ้า!DM214</f>
        <v>Lead time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WRWT200800/WRWT21800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20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70</v>
      </c>
      <c r="J206" s="9" t="str">
        <f>[2]หน้าผ้า!M215</f>
        <v>±</v>
      </c>
      <c r="K206" s="9">
        <f>[2]หน้าผ้า!N215</f>
        <v>5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 t="str">
        <f>[2]หน้าผ้า!AO215</f>
        <v>WSWT2025700(1)</v>
      </c>
      <c r="AA206" s="8" t="e">
        <f>[2]หน้าผ้า!AQ215</f>
        <v>#REF!</v>
      </c>
      <c r="AB206" s="8" t="e">
        <f>[2]หน้าผ้า!AR215</f>
        <v>#REF!</v>
      </c>
      <c r="AC206" s="8" t="e">
        <f>[2]หน้าผ้า!AS215</f>
        <v>#REF!</v>
      </c>
      <c r="AD206" s="8" t="e">
        <f>[2]หน้าผ้า!AT215</f>
        <v>#REF!</v>
      </c>
      <c r="AE206" s="8" t="e">
        <f>[2]หน้าผ้า!AU215</f>
        <v>#REF!</v>
      </c>
      <c r="AF206" s="8" t="str">
        <f>[2]หน้าผ้า!AI215</f>
        <v>ระบุในSD</v>
      </c>
      <c r="AG206" s="1" t="str">
        <f>[3]หน้าผ้า!DC218</f>
        <v>พร้อมส่ง</v>
      </c>
      <c r="AH206" s="1">
        <f>[2]หน้าผ้า!DL215</f>
        <v>0</v>
      </c>
      <c r="AI206" s="1" t="str">
        <f>[2]หน้าผ้า!DM215</f>
        <v>Lead time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WRWT200800/WRWT25650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20</v>
      </c>
      <c r="F207" s="9">
        <f>[2]หน้าผ้า!H216</f>
        <v>34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85</v>
      </c>
      <c r="J207" s="9" t="str">
        <f>[2]หน้าผ้า!M216</f>
        <v>±</v>
      </c>
      <c r="K207" s="9">
        <f>[2]หน้าผ้า!N216</f>
        <v>5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WSWT2021850UV</v>
      </c>
      <c r="AA207" s="8" t="e">
        <f>[2]หน้าผ้า!AQ216</f>
        <v>#REF!</v>
      </c>
      <c r="AB207" s="8" t="e">
        <f>[2]หน้าผ้า!AR216</f>
        <v>#REF!</v>
      </c>
      <c r="AC207" s="8" t="e">
        <f>[2]หน้าผ้า!AS216</f>
        <v>#REF!</v>
      </c>
      <c r="AD207" s="8" t="e">
        <f>[2]หน้าผ้า!AT216</f>
        <v>#REF!</v>
      </c>
      <c r="AE207" s="8" t="e">
        <f>[2]หน้าผ้า!AU216</f>
        <v>#REF!</v>
      </c>
      <c r="AF207" s="8" t="str">
        <f>[2]หน้าผ้า!AI216</f>
        <v>ระบุในSD</v>
      </c>
      <c r="AG207" s="1" t="str">
        <f>[3]หน้าผ้า!DC219</f>
        <v>ผ้าขาว</v>
      </c>
      <c r="AH207" s="1">
        <f>[2]หน้าผ้า!DL216</f>
        <v>0</v>
      </c>
      <c r="AI207" s="1">
        <f>[2]หน้าผ้า!DM216</f>
        <v>0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WRWT200850/WRWT21850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20</v>
      </c>
      <c r="F208" s="9">
        <f>[2]หน้าผ้า!H217</f>
        <v>34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80</v>
      </c>
      <c r="J208" s="9" t="str">
        <f>[2]หน้าผ้า!M217</f>
        <v>±</v>
      </c>
      <c r="K208" s="9">
        <f>[2]หน้าผ้า!N217</f>
        <v>5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 t="str">
        <f>[2]หน้าผ้า!AO217</f>
        <v>WSWT2021750UV</v>
      </c>
      <c r="AA208" s="8" t="e">
        <f>[2]หน้าผ้า!AQ217</f>
        <v>#REF!</v>
      </c>
      <c r="AB208" s="8" t="e">
        <f>[2]หน้าผ้า!AR217</f>
        <v>#REF!</v>
      </c>
      <c r="AC208" s="8" t="e">
        <f>[2]หน้าผ้า!AS217</f>
        <v>#REF!</v>
      </c>
      <c r="AD208" s="8" t="e">
        <f>[2]หน้าผ้า!AT217</f>
        <v>#REF!</v>
      </c>
      <c r="AE208" s="8" t="e">
        <f>[2]หน้าผ้า!AU217</f>
        <v>#REF!</v>
      </c>
      <c r="AF208" s="8" t="str">
        <f>[2]หน้าผ้า!AI217</f>
        <v>ระบุในSD</v>
      </c>
      <c r="AG208" s="1" t="str">
        <f>[3]หน้าผ้า!DC220</f>
        <v>ยังไม่ได้พิมพ์</v>
      </c>
      <c r="AH208" s="1">
        <f>[2]หน้าผ้า!DL217</f>
        <v>0</v>
      </c>
      <c r="AI208" s="1">
        <f>[2]หน้าผ้า!DM217</f>
        <v>0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WRWT200750/WRWT21750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21</v>
      </c>
      <c r="F209" s="9">
        <f>[2]หน้าผ้า!H218</f>
        <v>39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78</v>
      </c>
      <c r="J209" s="9" t="str">
        <f>[2]หน้าผ้า!M218</f>
        <v>±</v>
      </c>
      <c r="K209" s="9">
        <f>[2]หน้าผ้า!N218</f>
        <v>3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 t="str">
        <f>[2]หน้าผ้า!AO218</f>
        <v>WSWT2125700</v>
      </c>
      <c r="AA209" s="8" t="e">
        <f>[2]หน้าผ้า!AQ218</f>
        <v>#REF!</v>
      </c>
      <c r="AB209" s="8" t="e">
        <f>[2]หน้าผ้า!AR218</f>
        <v>#REF!</v>
      </c>
      <c r="AC209" s="8" t="e">
        <f>[2]หน้าผ้า!AS218</f>
        <v>#REF!</v>
      </c>
      <c r="AD209" s="8" t="e">
        <f>[2]หน้าผ้า!AT218</f>
        <v>#REF!</v>
      </c>
      <c r="AE209" s="8" t="e">
        <f>[2]หน้าผ้า!AU218</f>
        <v>#REF!</v>
      </c>
      <c r="AF209" s="8" t="str">
        <f>[2]หน้าผ้า!AI218</f>
        <v>ระบุในSD</v>
      </c>
      <c r="AG209" s="1" t="str">
        <f>[3]หน้าผ้า!DC221</f>
        <v>พร้อมส่ง</v>
      </c>
      <c r="AH209" s="1">
        <f>[2]หน้าผ้า!DL218</f>
        <v>0</v>
      </c>
      <c r="AI209" s="1">
        <f>[2]หน้าผ้า!DM218</f>
        <v>0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WRWT210800/WRWT25650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45966</v>
      </c>
      <c r="B210" s="14" t="str">
        <f>[2]หน้าผ้า!B219</f>
        <v>MK68-001336</v>
      </c>
      <c r="C210" s="9" t="str">
        <f>[2]หน้าผ้า!E219</f>
        <v>บจก.หนองบัวฟีดมิลล์</v>
      </c>
      <c r="D210" s="13" t="str">
        <f>[2]หน้าผ้า!F219</f>
        <v>ไม่พิมพ์</v>
      </c>
      <c r="E210" s="9">
        <f>[2]หน้าผ้า!G219</f>
        <v>21</v>
      </c>
      <c r="F210" s="9">
        <f>[2]หน้าผ้า!H219</f>
        <v>38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68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ไม่</v>
      </c>
      <c r="M210" s="10">
        <f>[2]หน้าผ้า!T219</f>
        <v>22</v>
      </c>
      <c r="N210" s="9">
        <f>[2]หน้าผ้า!U219</f>
        <v>41</v>
      </c>
      <c r="O210" s="9">
        <f>[2]หน้าผ้า!V219</f>
        <v>40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>500กระสอบ</v>
      </c>
      <c r="T210" s="12">
        <f>[2]หน้าผ้า!X219</f>
        <v>45972</v>
      </c>
      <c r="U210" s="11">
        <f>[2]หน้าผ้า!AA219</f>
        <v>15000</v>
      </c>
      <c r="V210" s="10">
        <f>[2]หน้าผ้า!AJ219</f>
        <v>15000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WSWT2125650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พร้อมส่ง</v>
      </c>
      <c r="AH210" s="1" t="str">
        <f>[2]หน้าผ้า!DL219</f>
        <v>P13</v>
      </c>
      <c r="AI210" s="1">
        <f>[2]หน้าผ้า!DM219</f>
        <v>2</v>
      </c>
      <c r="AJ210" s="3">
        <f>[2]หน้าผ้า!DN219</f>
        <v>45972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45970</v>
      </c>
      <c r="AP210" s="3">
        <f>[2]หน้าผ้า!DP219</f>
        <v>45967</v>
      </c>
      <c r="AQ210" s="3">
        <f>[2]หน้าผ้า!DW219</f>
        <v>45971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ตัด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WRWT25650/WRWT25650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45964</v>
      </c>
      <c r="B211" s="14" t="str">
        <f>[2]หน้าผ้า!B220</f>
        <v>MK68-001325</v>
      </c>
      <c r="C211" s="9" t="str">
        <f>[2]หน้าผ้า!E220</f>
        <v>บจก.เอเชี่ยนเคมิคัล</v>
      </c>
      <c r="D211" s="13" t="str">
        <f>[2]หน้าผ้า!F220</f>
        <v xml:space="preserve">ไม่พิมพ์ </v>
      </c>
      <c r="E211" s="9">
        <f>[2]หน้าผ้า!G220</f>
        <v>21</v>
      </c>
      <c r="F211" s="9">
        <f>[2]หน้าผ้า!H220</f>
        <v>31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60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>มัด100</v>
      </c>
      <c r="T211" s="12">
        <f>[2]หน้าผ้า!X220</f>
        <v>45978</v>
      </c>
      <c r="U211" s="11">
        <f>[2]หน้าผ้า!AA220</f>
        <v>5000</v>
      </c>
      <c r="V211" s="10">
        <f>[2]หน้าผ้า!AJ220</f>
        <v>0</v>
      </c>
      <c r="W211" s="10">
        <f>[2]หน้าผ้า!AL220</f>
        <v>5000</v>
      </c>
      <c r="X211" s="10">
        <f>[2]หน้าผ้า!AM220</f>
        <v>0</v>
      </c>
      <c r="Y211" s="10">
        <f>[2]หน้าผ้า!AN220</f>
        <v>5250</v>
      </c>
      <c r="Z211" s="9" t="str">
        <f>[2]หน้าผ้า!AO220</f>
        <v>WSWT2125650</v>
      </c>
      <c r="AA211" s="8">
        <f>[2]หน้าผ้า!AQ220</f>
        <v>4540.25</v>
      </c>
      <c r="AB211" s="8">
        <f>[2]หน้าผ้า!AR220</f>
        <v>4540.25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P3</v>
      </c>
      <c r="AI211" s="1">
        <f>[2]หน้าผ้า!DM220</f>
        <v>1</v>
      </c>
      <c r="AJ211" s="3">
        <f>[2]หน้าผ้า!DN220</f>
        <v>45978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45977</v>
      </c>
      <c r="AP211" s="3">
        <f>[2]หน้าผ้า!DP220</f>
        <v>45973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ตัด</v>
      </c>
      <c r="AX211" s="2">
        <f>[2]หน้าผ้า!ED220</f>
        <v>0</v>
      </c>
      <c r="AY211" s="2" t="str">
        <f>[2]หน้าผ้า!AG220</f>
        <v>เย็น17/11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WRWT25650/WRWT25650</v>
      </c>
      <c r="BD211" s="56">
        <f>[2]หน้าผ้า!CA220</f>
        <v>0</v>
      </c>
    </row>
    <row r="212" spans="1:56" ht="27.75" customHeight="1" x14ac:dyDescent="0.45">
      <c r="A212" s="3" t="str">
        <f>[2]หน้าผ้า!C221</f>
        <v xml:space="preserve"> 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21</v>
      </c>
      <c r="F212" s="9">
        <f>[2]หน้าผ้า!H221</f>
        <v>37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67</v>
      </c>
      <c r="J212" s="9" t="str">
        <f>[2]หน้าผ้า!M221</f>
        <v>±</v>
      </c>
      <c r="K212" s="9">
        <f>[2]หน้าผ้า!N221</f>
        <v>5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 t="str">
        <f>[2]หน้าผ้า!AO221</f>
        <v>WSWT2125650</v>
      </c>
      <c r="AA212" s="8">
        <f>[2]หน้าผ้า!AQ221</f>
        <v>4540.25</v>
      </c>
      <c r="AB212" s="8">
        <f>[2]หน้าผ้า!AR221</f>
        <v>4540.25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 t="str">
        <f>[2]หน้าผ้า!AI221</f>
        <v>ระบุในSD</v>
      </c>
      <c r="AG212" s="1" t="str">
        <f>[3]หน้าผ้า!DC224</f>
        <v>พร้อมส่ง</v>
      </c>
      <c r="AH212" s="1">
        <f>[2]หน้าผ้า!DL221</f>
        <v>0</v>
      </c>
      <c r="AI212" s="1" t="str">
        <f>[2]หน้าผ้า!DM221</f>
        <v>Lead time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WRWT25650/WRWT25650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21</v>
      </c>
      <c r="F213" s="9">
        <f>[2]หน้าผ้า!H222</f>
        <v>37</v>
      </c>
      <c r="G213" s="9" t="str">
        <f>[2]หน้าผ้า!I222</f>
        <v>ขาวแถบใส5</v>
      </c>
      <c r="H213" s="9">
        <f>[2]หน้าผ้า!J222</f>
        <v>0</v>
      </c>
      <c r="I213" s="9">
        <f>[2]หน้าผ้า!L222</f>
        <v>67</v>
      </c>
      <c r="J213" s="9" t="str">
        <f>[2]หน้าผ้า!M222</f>
        <v>±</v>
      </c>
      <c r="K213" s="9">
        <f>[2]หน้าผ้า!N222</f>
        <v>5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>WSWTSCL052125650</v>
      </c>
      <c r="AA213" s="8" t="e">
        <f>[2]หน้าผ้า!AQ222</f>
        <v>#REF!</v>
      </c>
      <c r="AB213" s="8" t="e">
        <f>[2]หน้าผ้า!AR222</f>
        <v>#REF!</v>
      </c>
      <c r="AC213" s="8" t="e">
        <f>[2]หน้าผ้า!AS222</f>
        <v>#REF!</v>
      </c>
      <c r="AD213" s="8" t="e">
        <f>[2]หน้าผ้า!AT222</f>
        <v>#REF!</v>
      </c>
      <c r="AE213" s="8" t="e">
        <f>[2]หน้าผ้า!AU222</f>
        <v>#REF!</v>
      </c>
      <c r="AF213" s="8" t="str">
        <f>[2]หน้าผ้า!AI222</f>
        <v>ระบุในSD</v>
      </c>
      <c r="AG213" s="1" t="str">
        <f>[3]หน้าผ้า!DC225</f>
        <v>พร้อมส่ง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WRWT25650/WRCL25680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 t="str">
        <f>[2]หน้าผ้า!B223</f>
        <v>ใบรับคำสั่งซื้อ</v>
      </c>
      <c r="C214" s="9" t="str">
        <f>[2]หน้าผ้า!E223</f>
        <v>โรงสีข้าวธัญญาวัฒน์</v>
      </c>
      <c r="D214" s="13" t="str">
        <f>[2]หน้าผ้า!F223</f>
        <v>LUNG SHIN 30kg</v>
      </c>
      <c r="E214" s="9">
        <f>[2]หน้าผ้า!G223</f>
        <v>21</v>
      </c>
      <c r="F214" s="9">
        <f>[2]หน้าผ้า!H223</f>
        <v>32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70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ไม่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500กระสอบแบน</v>
      </c>
      <c r="T214" s="12">
        <f>[2]หน้าผ้า!X223</f>
        <v>45974</v>
      </c>
      <c r="U214" s="11">
        <f>[2]หน้าผ้า!AA223</f>
        <v>3250</v>
      </c>
      <c r="V214" s="10">
        <f>[2]หน้าผ้า!AJ223</f>
        <v>0</v>
      </c>
      <c r="W214" s="10">
        <f>[2]หน้าผ้า!AL223</f>
        <v>3250</v>
      </c>
      <c r="X214" s="10">
        <f>[2]หน้าผ้า!AM223</f>
        <v>0</v>
      </c>
      <c r="Y214" s="10">
        <f>[2]หน้าผ้า!AN223</f>
        <v>3412.5</v>
      </c>
      <c r="Z214" s="9" t="str">
        <f>[2]หน้าผ้า!AO223</f>
        <v>WSWT2125800</v>
      </c>
      <c r="AA214" s="8">
        <f>[2]หน้าผ้า!AQ223</f>
        <v>3041.9675000000007</v>
      </c>
      <c r="AB214" s="8">
        <f>[2]หน้าผ้า!AR223</f>
        <v>3041.9675000000007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พิมพ์ไม่ครบ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45974</v>
      </c>
      <c r="AK214" s="3">
        <f>[2]หน้าผ้า!DQ223</f>
        <v>0</v>
      </c>
      <c r="AL214" s="3">
        <f>[2]หน้าผ้า!DR223</f>
        <v>45965</v>
      </c>
      <c r="AM214" s="3">
        <f>[2]หน้าผ้า!DS223</f>
        <v>45972</v>
      </c>
      <c r="AN214" s="3">
        <f>[2]หน้าผ้า!DT223</f>
        <v>45973</v>
      </c>
      <c r="AO214" s="3">
        <f>[2]หน้าผ้า!DU223</f>
        <v>45973</v>
      </c>
      <c r="AP214" s="3">
        <f>[2]หน้าผ้า!DP223</f>
        <v>45969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>รอART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WRWT25800/WRWT25800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21</v>
      </c>
      <c r="F215" s="9">
        <f>[2]หน้าผ้า!H224</f>
        <v>37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83</v>
      </c>
      <c r="J215" s="9" t="str">
        <f>[2]หน้าผ้า!M224</f>
        <v>±</v>
      </c>
      <c r="K215" s="9">
        <f>[2]หน้าผ้า!N224</f>
        <v>5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 t="str">
        <f>[2]หน้าผ้า!AO224</f>
        <v>WSWT2125800</v>
      </c>
      <c r="AA215" s="8">
        <f>[2]หน้าผ้า!AQ224</f>
        <v>3041.9675000000007</v>
      </c>
      <c r="AB215" s="8">
        <f>[2]หน้าผ้า!AR224</f>
        <v>3041.9675000000007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 t="str">
        <f>[2]หน้าผ้า!AI224</f>
        <v>ระบุในSD</v>
      </c>
      <c r="AG215" s="1" t="str">
        <f>[3]หน้าผ้า!DC227</f>
        <v>พร้อมส่ง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WRWT210800/WRWT25800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45953</v>
      </c>
      <c r="B216" s="14" t="str">
        <f>[2]หน้าผ้า!B225</f>
        <v>MK68-001280</v>
      </c>
      <c r="C216" s="9" t="str">
        <f>[2]หน้าผ้า!E225</f>
        <v>คุณนพวินทร์ รัตนเศรษฐ์เมธา</v>
      </c>
      <c r="D216" s="13" t="str">
        <f>[2]หน้าผ้า!F225</f>
        <v>ลุงนัย ฟาร์ม 104</v>
      </c>
      <c r="E216" s="9">
        <f>[2]หน้าผ้า!G225</f>
        <v>21</v>
      </c>
      <c r="F216" s="9">
        <f>[2]หน้าผ้า!H225</f>
        <v>37</v>
      </c>
      <c r="G216" s="9" t="str">
        <f>[2]หน้าผ้า!I225</f>
        <v>ขาว</v>
      </c>
      <c r="H216" s="9" t="str">
        <f>[2]หน้าผ้า!J225</f>
        <v>ใส</v>
      </c>
      <c r="I216" s="9">
        <f>[2]หน้าผ้า!L225</f>
        <v>100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บิด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500กระสอบ</v>
      </c>
      <c r="T216" s="12">
        <f>[2]หน้าผ้า!X225</f>
        <v>45968</v>
      </c>
      <c r="U216" s="11">
        <f>[2]หน้าผ้า!AA225</f>
        <v>5000</v>
      </c>
      <c r="V216" s="10">
        <f>[2]หน้าผ้า!AJ225</f>
        <v>5000</v>
      </c>
      <c r="W216" s="10">
        <f>[2]หน้าผ้า!AL225</f>
        <v>0</v>
      </c>
      <c r="X216" s="10">
        <f>[2]หน้าผ้า!AM225</f>
        <v>5400</v>
      </c>
      <c r="Y216" s="10">
        <f>[2]หน้าผ้า!AN225</f>
        <v>0</v>
      </c>
      <c r="Z216" s="9" t="str">
        <f>[2]หน้าผ้า!AO225</f>
        <v>WSWT2121670SM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พร้อมส่ง</v>
      </c>
      <c r="AH216" s="1" t="str">
        <f>[2]หน้าผ้า!DL225</f>
        <v>P8</v>
      </c>
      <c r="AI216" s="1">
        <f>[2]หน้าผ้า!DM225</f>
        <v>4</v>
      </c>
      <c r="AJ216" s="3">
        <f>[2]หน้าผ้า!DN225</f>
        <v>45968</v>
      </c>
      <c r="AK216" s="3">
        <f>[2]หน้าผ้า!DQ225</f>
        <v>45964</v>
      </c>
      <c r="AL216" s="3">
        <f>[2]หน้าผ้า!DR225</f>
        <v>45958</v>
      </c>
      <c r="AM216" s="3">
        <f>[2]หน้าผ้า!DS225</f>
        <v>45965</v>
      </c>
      <c r="AN216" s="3">
        <f>[2]หน้าผ้า!DT225</f>
        <v>45966</v>
      </c>
      <c r="AO216" s="3">
        <f>[2]หน้าผ้า!DU225</f>
        <v>45966</v>
      </c>
      <c r="AP216" s="3">
        <f>[2]หน้าผ้า!DP225</f>
        <v>45963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งานเคลือบ+พิมพ์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WRWT21670/WRWT21670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45953</v>
      </c>
      <c r="B217" s="14" t="str">
        <f>[2]หน้าผ้า!B226</f>
        <v>MK68-001278</v>
      </c>
      <c r="C217" s="9" t="str">
        <f>[2]หน้าผ้า!E226</f>
        <v>บจก.วีซีเอฟ</v>
      </c>
      <c r="D217" s="13" t="str">
        <f>[2]หน้าผ้า!F226</f>
        <v>JET 333</v>
      </c>
      <c r="E217" s="9">
        <f>[2]หน้าผ้า!G226</f>
        <v>21</v>
      </c>
      <c r="F217" s="9">
        <f>[2]หน้าผ้า!H226</f>
        <v>37</v>
      </c>
      <c r="G217" s="9" t="str">
        <f>[2]หน้าผ้า!I226</f>
        <v>ขาว</v>
      </c>
      <c r="H217" s="9" t="str">
        <f>[2]หน้าผ้า!J226</f>
        <v>ใส</v>
      </c>
      <c r="I217" s="9">
        <f>[2]หน้าผ้า!L226</f>
        <v>100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บิด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500กระสอบแบน</v>
      </c>
      <c r="T217" s="12">
        <f>[2]หน้าผ้า!X226</f>
        <v>45972</v>
      </c>
      <c r="U217" s="11">
        <f>[2]หน้าผ้า!AA226</f>
        <v>30000</v>
      </c>
      <c r="V217" s="10">
        <f>[2]หน้าผ้า!AJ226</f>
        <v>10000</v>
      </c>
      <c r="W217" s="10">
        <f>[2]หน้าผ้า!AL226</f>
        <v>20000</v>
      </c>
      <c r="X217" s="10">
        <f>[2]หน้าผ้า!AM226</f>
        <v>18485</v>
      </c>
      <c r="Y217" s="10">
        <f>[2]หน้าผ้า!AN226</f>
        <v>12090.75</v>
      </c>
      <c r="Z217" s="9" t="str">
        <f>[2]หน้าผ้า!AO226</f>
        <v>WSWT2121670SM</v>
      </c>
      <c r="AA217" s="8">
        <f>[2]หน้าผ้า!AQ226</f>
        <v>13005.898867500002</v>
      </c>
      <c r="AB217" s="8">
        <f>[2]หน้าผ้า!AR226</f>
        <v>13005.898867500002</v>
      </c>
      <c r="AC217" s="8">
        <f>[2]หน้าผ้า!AS226</f>
        <v>0</v>
      </c>
      <c r="AD217" s="8">
        <f>[2]หน้าผ้า!AT226</f>
        <v>13005.898867500002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รอตัด</v>
      </c>
      <c r="AH217" s="1" t="str">
        <f>[2]หน้าผ้า!DL226</f>
        <v>P8</v>
      </c>
      <c r="AI217" s="1">
        <f>[2]หน้าผ้า!DM226</f>
        <v>4</v>
      </c>
      <c r="AJ217" s="3">
        <f>[2]หน้าผ้า!DN226</f>
        <v>45972</v>
      </c>
      <c r="AK217" s="3">
        <f>[2]หน้าผ้า!DQ226</f>
        <v>45968</v>
      </c>
      <c r="AL217" s="3">
        <f>[2]หน้าผ้า!DR226</f>
        <v>45962</v>
      </c>
      <c r="AM217" s="3">
        <f>[2]หน้าผ้า!DS226</f>
        <v>45969</v>
      </c>
      <c r="AN217" s="3">
        <f>[2]หน้าผ้า!DT226</f>
        <v>45970</v>
      </c>
      <c r="AO217" s="3">
        <f>[2]หน้าผ้า!DU226</f>
        <v>45970</v>
      </c>
      <c r="AP217" s="3">
        <f>[2]หน้าผ้า!DP226</f>
        <v>45967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งานเคลือบ+พิมพ์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WRWT21670/WRWT21670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45953</v>
      </c>
      <c r="B218" s="14" t="str">
        <f>[2]หน้าผ้า!B227</f>
        <v>MK68-001275</v>
      </c>
      <c r="C218" s="9" t="str">
        <f>[2]หน้าผ้า!E227</f>
        <v>บจก.วีซีเอฟ</v>
      </c>
      <c r="D218" s="13" t="str">
        <f>[2]หน้าผ้า!F227</f>
        <v>R FEED 405A</v>
      </c>
      <c r="E218" s="9">
        <f>[2]หน้าผ้า!G227</f>
        <v>21</v>
      </c>
      <c r="F218" s="9">
        <f>[2]หน้าผ้า!H227</f>
        <v>37</v>
      </c>
      <c r="G218" s="9" t="str">
        <f>[2]หน้าผ้า!I227</f>
        <v>ขาว</v>
      </c>
      <c r="H218" s="9" t="str">
        <f>[2]หน้าผ้า!J227</f>
        <v>ใส</v>
      </c>
      <c r="I218" s="9">
        <f>[2]หน้าผ้า!L227</f>
        <v>100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500กระสอบแบน</v>
      </c>
      <c r="T218" s="12">
        <f>[2]หน้าผ้า!X227</f>
        <v>45972</v>
      </c>
      <c r="U218" s="11">
        <f>[2]หน้าผ้า!AA227</f>
        <v>10000</v>
      </c>
      <c r="V218" s="10">
        <f>[2]หน้าผ้า!AJ227</f>
        <v>10000</v>
      </c>
      <c r="W218" s="10">
        <f>[2]หน้าผ้า!AL227</f>
        <v>0</v>
      </c>
      <c r="X218" s="10">
        <f>[2]หน้าผ้า!AM227</f>
        <v>10065</v>
      </c>
      <c r="Y218" s="10">
        <f>[2]หน้าผ้า!AN227</f>
        <v>0</v>
      </c>
      <c r="Z218" s="9" t="str">
        <f>[2]หน้าผ้า!AO227</f>
        <v>WSWT2121670SM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พร้อมส่ง</v>
      </c>
      <c r="AH218" s="1" t="str">
        <f>[2]หน้าผ้า!DL227</f>
        <v>P8</v>
      </c>
      <c r="AI218" s="1">
        <f>[2]หน้าผ้า!DM227</f>
        <v>4</v>
      </c>
      <c r="AJ218" s="3">
        <f>[2]หน้าผ้า!DN227</f>
        <v>45972</v>
      </c>
      <c r="AK218" s="3">
        <f>[2]หน้าผ้า!DQ227</f>
        <v>45968</v>
      </c>
      <c r="AL218" s="3">
        <f>[2]หน้าผ้า!DR227</f>
        <v>45962</v>
      </c>
      <c r="AM218" s="3">
        <f>[2]หน้าผ้า!DS227</f>
        <v>45969</v>
      </c>
      <c r="AN218" s="3">
        <f>[2]หน้าผ้า!DT227</f>
        <v>45970</v>
      </c>
      <c r="AO218" s="3">
        <f>[2]หน้าผ้า!DU227</f>
        <v>45970</v>
      </c>
      <c r="AP218" s="3">
        <f>[2]หน้าผ้า!DP227</f>
        <v>45967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งานเคลือบ+พิมพ์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WRWT21670/WRWT21670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45962</v>
      </c>
      <c r="B219" s="14" t="str">
        <f>[2]หน้าผ้า!B228</f>
        <v>MK68-001312</v>
      </c>
      <c r="C219" s="9" t="str">
        <f>[2]หน้าผ้า!E228</f>
        <v>บจก.แอมโก้เวท</v>
      </c>
      <c r="D219" s="13" t="str">
        <f>[2]หน้าผ้า!F228</f>
        <v>วีโว่ 200</v>
      </c>
      <c r="E219" s="9">
        <f>[2]หน้าผ้า!G228</f>
        <v>21</v>
      </c>
      <c r="F219" s="9">
        <f>[2]หน้าผ้า!H228</f>
        <v>37</v>
      </c>
      <c r="G219" s="9" t="str">
        <f>[2]หน้าผ้า!I228</f>
        <v>ขาว</v>
      </c>
      <c r="H219" s="9" t="str">
        <f>[2]หน้าผ้า!J228</f>
        <v>ใส</v>
      </c>
      <c r="I219" s="9">
        <f>[2]หน้าผ้า!L228</f>
        <v>100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500กระสอบแบน</v>
      </c>
      <c r="T219" s="12">
        <f>[2]หน้าผ้า!X228</f>
        <v>45973</v>
      </c>
      <c r="U219" s="11">
        <f>[2]หน้าผ้า!AA228</f>
        <v>10000</v>
      </c>
      <c r="V219" s="10">
        <f>[2]หน้าผ้า!AJ228</f>
        <v>10000</v>
      </c>
      <c r="W219" s="10">
        <f>[2]หน้าผ้า!AL228</f>
        <v>0</v>
      </c>
      <c r="X219" s="10">
        <f>[2]หน้าผ้า!AM228</f>
        <v>10600</v>
      </c>
      <c r="Y219" s="10">
        <f>[2]หน้าผ้า!AN228</f>
        <v>0</v>
      </c>
      <c r="Z219" s="9" t="str">
        <f>[2]หน้าผ้า!AO228</f>
        <v>WSWT2121670SM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พร้อมส่ง</v>
      </c>
      <c r="AH219" s="1" t="str">
        <f>[2]หน้าผ้า!DL228</f>
        <v>P8</v>
      </c>
      <c r="AI219" s="1">
        <f>[2]หน้าผ้า!DM228</f>
        <v>4</v>
      </c>
      <c r="AJ219" s="3">
        <f>[2]หน้าผ้า!DN228</f>
        <v>45973</v>
      </c>
      <c r="AK219" s="3">
        <f>[2]หน้าผ้า!DQ228</f>
        <v>45969</v>
      </c>
      <c r="AL219" s="3">
        <f>[2]หน้าผ้า!DR228</f>
        <v>45963</v>
      </c>
      <c r="AM219" s="3">
        <f>[2]หน้าผ้า!DS228</f>
        <v>45970</v>
      </c>
      <c r="AN219" s="3">
        <f>[2]หน้าผ้า!DT228</f>
        <v>45971</v>
      </c>
      <c r="AO219" s="3">
        <f>[2]หน้าผ้า!DU228</f>
        <v>45971</v>
      </c>
      <c r="AP219" s="3">
        <f>[2]หน้าผ้า!DP228</f>
        <v>45968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งานเคลือบ+พิมพ์</v>
      </c>
      <c r="AX219" s="2" t="str">
        <f>[2]หน้าผ้า!ED228</f>
        <v xml:space="preserve"> /</v>
      </c>
      <c r="AY219" s="2" t="str">
        <f>[2]หน้าผ้า!AG228</f>
        <v>12/11เย็น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WRWT21670/WRWT21670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45962</v>
      </c>
      <c r="B220" s="14" t="str">
        <f>[2]หน้าผ้า!B229</f>
        <v>MK68-001312</v>
      </c>
      <c r="C220" s="9" t="str">
        <f>[2]หน้าผ้า!E229</f>
        <v>บจก.แอมโก้เวท</v>
      </c>
      <c r="D220" s="13" t="str">
        <f>[2]หน้าผ้า!F229</f>
        <v>วีโว่ 300</v>
      </c>
      <c r="E220" s="9">
        <f>[2]หน้าผ้า!G229</f>
        <v>21</v>
      </c>
      <c r="F220" s="9">
        <f>[2]หน้าผ้า!H229</f>
        <v>37</v>
      </c>
      <c r="G220" s="9" t="str">
        <f>[2]หน้าผ้า!I229</f>
        <v>ขาว</v>
      </c>
      <c r="H220" s="9" t="str">
        <f>[2]หน้าผ้า!J229</f>
        <v>ใส</v>
      </c>
      <c r="I220" s="9">
        <f>[2]หน้าผ้า!L229</f>
        <v>100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บิด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>500กระสอบแบน</v>
      </c>
      <c r="T220" s="12">
        <f>[2]หน้าผ้า!X229</f>
        <v>45973</v>
      </c>
      <c r="U220" s="11">
        <f>[2]หน้าผ้า!AA229</f>
        <v>10000</v>
      </c>
      <c r="V220" s="10">
        <f>[2]หน้าผ้า!AJ229</f>
        <v>9000</v>
      </c>
      <c r="W220" s="10">
        <f>[2]หน้าผ้า!AL229</f>
        <v>1000</v>
      </c>
      <c r="X220" s="10">
        <f>[2]หน้าผ้า!AM229</f>
        <v>10600</v>
      </c>
      <c r="Y220" s="10">
        <f>[2]หน้าผ้า!AN229</f>
        <v>0</v>
      </c>
      <c r="Z220" s="9" t="str">
        <f>[2]หน้าผ้า!AO229</f>
        <v>WSWT2121670SM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 t="str">
        <f>[3]หน้าผ้า!DC232</f>
        <v>พร้อมส่ง</v>
      </c>
      <c r="AH220" s="1" t="str">
        <f>[2]หน้าผ้า!DL229</f>
        <v>P8</v>
      </c>
      <c r="AI220" s="1">
        <f>[2]หน้าผ้า!DM229</f>
        <v>4</v>
      </c>
      <c r="AJ220" s="3">
        <f>[2]หน้าผ้า!DN229</f>
        <v>45973</v>
      </c>
      <c r="AK220" s="3">
        <f>[2]หน้าผ้า!DQ229</f>
        <v>45969</v>
      </c>
      <c r="AL220" s="3">
        <f>[2]หน้าผ้า!DR229</f>
        <v>45963</v>
      </c>
      <c r="AM220" s="3">
        <f>[2]หน้าผ้า!DS229</f>
        <v>45970</v>
      </c>
      <c r="AN220" s="3">
        <f>[2]หน้าผ้า!DT229</f>
        <v>45971</v>
      </c>
      <c r="AO220" s="3">
        <f>[2]หน้าผ้า!DU229</f>
        <v>45971</v>
      </c>
      <c r="AP220" s="3">
        <f>[2]หน้าผ้า!DP229</f>
        <v>45968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งานเคลือบ+พิมพ์</v>
      </c>
      <c r="AX220" s="2" t="str">
        <f>[2]หน้าผ้า!ED229</f>
        <v xml:space="preserve"> /</v>
      </c>
      <c r="AY220" s="2" t="str">
        <f>[2]หน้าผ้า!AG229</f>
        <v>12/11เย็น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WRWT21670/WRWT21670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45962</v>
      </c>
      <c r="B221" s="14" t="str">
        <f>[2]หน้าผ้า!B230</f>
        <v>MK68-001312</v>
      </c>
      <c r="C221" s="9" t="str">
        <f>[2]หน้าผ้า!E230</f>
        <v>บจก.แอมโก้เวท</v>
      </c>
      <c r="D221" s="13" t="str">
        <f>[2]หน้าผ้า!F230</f>
        <v>แดนโกรว30(ส้ม)</v>
      </c>
      <c r="E221" s="9">
        <f>[2]หน้าผ้า!G230</f>
        <v>21</v>
      </c>
      <c r="F221" s="9">
        <f>[2]หน้าผ้า!H230</f>
        <v>37</v>
      </c>
      <c r="G221" s="9" t="str">
        <f>[2]หน้าผ้า!I230</f>
        <v>ขาว</v>
      </c>
      <c r="H221" s="9" t="str">
        <f>[2]หน้าผ้า!J230</f>
        <v>ใส</v>
      </c>
      <c r="I221" s="9">
        <f>[2]หน้าผ้า!L230</f>
        <v>100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บิด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>500กระสอบแบน</v>
      </c>
      <c r="T221" s="12">
        <f>[2]หน้าผ้า!X230</f>
        <v>45973</v>
      </c>
      <c r="U221" s="11">
        <f>[2]หน้าผ้า!AA230</f>
        <v>10000</v>
      </c>
      <c r="V221" s="10">
        <f>[2]หน้าผ้า!AJ230</f>
        <v>10000</v>
      </c>
      <c r="W221" s="10">
        <f>[2]หน้าผ้า!AL230</f>
        <v>0</v>
      </c>
      <c r="X221" s="10">
        <f>[2]หน้าผ้า!AM230</f>
        <v>10500</v>
      </c>
      <c r="Y221" s="10">
        <f>[2]หน้าผ้า!AN230</f>
        <v>0</v>
      </c>
      <c r="Z221" s="9" t="str">
        <f>[2]หน้าผ้า!AO230</f>
        <v>WSWT2121670SM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ยังไม่ได้พิมพ์</v>
      </c>
      <c r="AH221" s="1" t="str">
        <f>[2]หน้าผ้า!DL230</f>
        <v>P8</v>
      </c>
      <c r="AI221" s="1">
        <f>[2]หน้าผ้า!DM230</f>
        <v>4</v>
      </c>
      <c r="AJ221" s="3">
        <f>[2]หน้าผ้า!DN230</f>
        <v>45973</v>
      </c>
      <c r="AK221" s="3">
        <f>[2]หน้าผ้า!DQ230</f>
        <v>45969</v>
      </c>
      <c r="AL221" s="3">
        <f>[2]หน้าผ้า!DR230</f>
        <v>45963</v>
      </c>
      <c r="AM221" s="3">
        <f>[2]หน้าผ้า!DS230</f>
        <v>45970</v>
      </c>
      <c r="AN221" s="3">
        <f>[2]หน้าผ้า!DT230</f>
        <v>45971</v>
      </c>
      <c r="AO221" s="3">
        <f>[2]หน้าผ้า!DU230</f>
        <v>45971</v>
      </c>
      <c r="AP221" s="3">
        <f>[2]หน้าผ้า!DP230</f>
        <v>45968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งานเคลือบ+พิมพ์</v>
      </c>
      <c r="AX221" s="2" t="str">
        <f>[2]หน้าผ้า!ED230</f>
        <v xml:space="preserve"> /</v>
      </c>
      <c r="AY221" s="2" t="str">
        <f>[2]หน้าผ้า!AG230</f>
        <v>12/11เย็น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WRWT21670/WRWT21670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45962</v>
      </c>
      <c r="B222" s="14" t="str">
        <f>[2]หน้าผ้า!B231</f>
        <v>MK68-001313</v>
      </c>
      <c r="C222" s="9" t="str">
        <f>[2]หน้าผ้า!E231</f>
        <v>บจก.แอมโก้เวท</v>
      </c>
      <c r="D222" s="13" t="str">
        <f>[2]หน้าผ้า!F231</f>
        <v>แดนโกรว50(เหลือง)</v>
      </c>
      <c r="E222" s="9">
        <f>[2]หน้าผ้า!G231</f>
        <v>21</v>
      </c>
      <c r="F222" s="9">
        <f>[2]หน้าผ้า!H231</f>
        <v>37</v>
      </c>
      <c r="G222" s="9" t="str">
        <f>[2]หน้าผ้า!I231</f>
        <v>ขาว</v>
      </c>
      <c r="H222" s="9" t="str">
        <f>[2]หน้าผ้า!J231</f>
        <v>ใส</v>
      </c>
      <c r="I222" s="9">
        <f>[2]หน้าผ้า!L231</f>
        <v>100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บิด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500กระสอบแบน</v>
      </c>
      <c r="T222" s="12">
        <f>[2]หน้าผ้า!X231</f>
        <v>45973</v>
      </c>
      <c r="U222" s="11">
        <f>[2]หน้าผ้า!AA231</f>
        <v>20000</v>
      </c>
      <c r="V222" s="10">
        <f>[2]หน้าผ้า!AJ231</f>
        <v>20000</v>
      </c>
      <c r="W222" s="10">
        <f>[2]หน้าผ้า!AL231</f>
        <v>0</v>
      </c>
      <c r="X222" s="10">
        <f>[2]หน้าผ้า!AM231</f>
        <v>21000</v>
      </c>
      <c r="Y222" s="10">
        <f>[2]หน้าผ้า!AN231</f>
        <v>0</v>
      </c>
      <c r="Z222" s="9" t="str">
        <f>[2]หน้าผ้า!AO231</f>
        <v>WSWT2121670SM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 t="str">
        <f>[3]หน้าผ้า!DC234</f>
        <v>ยังไม่ได้พิมพ์</v>
      </c>
      <c r="AH222" s="1" t="str">
        <f>[2]หน้าผ้า!DL231</f>
        <v>P8</v>
      </c>
      <c r="AI222" s="1">
        <f>[2]หน้าผ้า!DM231</f>
        <v>4</v>
      </c>
      <c r="AJ222" s="3">
        <f>[2]หน้าผ้า!DN231</f>
        <v>45973</v>
      </c>
      <c r="AK222" s="3">
        <f>[2]หน้าผ้า!DQ231</f>
        <v>45969</v>
      </c>
      <c r="AL222" s="3">
        <f>[2]หน้าผ้า!DR231</f>
        <v>45963</v>
      </c>
      <c r="AM222" s="3">
        <f>[2]หน้าผ้า!DS231</f>
        <v>45970</v>
      </c>
      <c r="AN222" s="3">
        <f>[2]หน้าผ้า!DT231</f>
        <v>45971</v>
      </c>
      <c r="AO222" s="3">
        <f>[2]หน้าผ้า!DU231</f>
        <v>45971</v>
      </c>
      <c r="AP222" s="3">
        <f>[2]หน้าผ้า!DP231</f>
        <v>45968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งานเคลือบ+พิมพ์</v>
      </c>
      <c r="AX222" s="2" t="str">
        <f>[2]หน้าผ้า!ED231</f>
        <v xml:space="preserve"> /</v>
      </c>
      <c r="AY222" s="2" t="str">
        <f>[2]หน้าผ้า!AG231</f>
        <v>12/11เย็น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WRWT21670/WRWT21670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45962</v>
      </c>
      <c r="B223" s="14" t="str">
        <f>[2]หน้าผ้า!B232</f>
        <v>MK68-001313</v>
      </c>
      <c r="C223" s="9" t="str">
        <f>[2]หน้าผ้า!E232</f>
        <v>บจก.แอมโก้เวท</v>
      </c>
      <c r="D223" s="13" t="str">
        <f>[2]หน้าผ้า!F232</f>
        <v>แดนโกรวบรีดเดอร์60</v>
      </c>
      <c r="E223" s="9">
        <f>[2]หน้าผ้า!G232</f>
        <v>21</v>
      </c>
      <c r="F223" s="9">
        <f>[2]หน้าผ้า!H232</f>
        <v>37</v>
      </c>
      <c r="G223" s="9" t="str">
        <f>[2]หน้าผ้า!I232</f>
        <v>ขาว</v>
      </c>
      <c r="H223" s="9" t="str">
        <f>[2]หน้าผ้า!J232</f>
        <v>ใส</v>
      </c>
      <c r="I223" s="9">
        <f>[2]หน้าผ้า!L232</f>
        <v>100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บิด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500กระสอบแบน</v>
      </c>
      <c r="T223" s="12">
        <f>[2]หน้าผ้า!X232</f>
        <v>45973</v>
      </c>
      <c r="U223" s="11">
        <f>[2]หน้าผ้า!AA232</f>
        <v>5000</v>
      </c>
      <c r="V223" s="10">
        <f>[2]หน้าผ้า!AJ232</f>
        <v>5000</v>
      </c>
      <c r="W223" s="10">
        <f>[2]หน้าผ้า!AL232</f>
        <v>0</v>
      </c>
      <c r="X223" s="10">
        <f>[2]หน้าผ้า!AM232</f>
        <v>5400</v>
      </c>
      <c r="Y223" s="10">
        <f>[2]หน้าผ้า!AN232</f>
        <v>0</v>
      </c>
      <c r="Z223" s="9" t="str">
        <f>[2]หน้าผ้า!AO232</f>
        <v>WSWT2121670SM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ยังไม่ได้พิมพ์</v>
      </c>
      <c r="AH223" s="1" t="str">
        <f>[2]หน้าผ้า!DL232</f>
        <v>P8</v>
      </c>
      <c r="AI223" s="1">
        <f>[2]หน้าผ้า!DM232</f>
        <v>4</v>
      </c>
      <c r="AJ223" s="3">
        <f>[2]หน้าผ้า!DN232</f>
        <v>45973</v>
      </c>
      <c r="AK223" s="3">
        <f>[2]หน้าผ้า!DQ232</f>
        <v>45969</v>
      </c>
      <c r="AL223" s="3">
        <f>[2]หน้าผ้า!DR232</f>
        <v>45963</v>
      </c>
      <c r="AM223" s="3">
        <f>[2]หน้าผ้า!DS232</f>
        <v>45970</v>
      </c>
      <c r="AN223" s="3">
        <f>[2]หน้าผ้า!DT232</f>
        <v>45971</v>
      </c>
      <c r="AO223" s="3">
        <f>[2]หน้าผ้า!DU232</f>
        <v>45971</v>
      </c>
      <c r="AP223" s="3">
        <f>[2]หน้าผ้า!DP232</f>
        <v>45968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งานเคลือบ+พิมพ์</v>
      </c>
      <c r="AX223" s="2" t="str">
        <f>[2]หน้าผ้า!ED232</f>
        <v xml:space="preserve"> /</v>
      </c>
      <c r="AY223" s="2" t="str">
        <f>[2]หน้าผ้า!AG232</f>
        <v>12/11เย็น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WRWT21670/WRWT21670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45962</v>
      </c>
      <c r="B224" s="14" t="str">
        <f>[2]หน้าผ้า!B233</f>
        <v>MK68-001313</v>
      </c>
      <c r="C224" s="9" t="str">
        <f>[2]หน้าผ้า!E233</f>
        <v>บจก.แอมโก้เวท</v>
      </c>
      <c r="D224" s="13" t="str">
        <f>[2]หน้าผ้า!F233</f>
        <v>แดนโกรวบรีดเดอร์70</v>
      </c>
      <c r="E224" s="9">
        <f>[2]หน้าผ้า!G233</f>
        <v>21</v>
      </c>
      <c r="F224" s="9">
        <f>[2]หน้าผ้า!H233</f>
        <v>37</v>
      </c>
      <c r="G224" s="9" t="str">
        <f>[2]หน้าผ้า!I233</f>
        <v>ขาว</v>
      </c>
      <c r="H224" s="9" t="str">
        <f>[2]หน้าผ้า!J233</f>
        <v>ใส</v>
      </c>
      <c r="I224" s="9">
        <f>[2]หน้าผ้า!L233</f>
        <v>100</v>
      </c>
      <c r="J224" s="9" t="str">
        <f>[2]หน้าผ้า!M233</f>
        <v>±</v>
      </c>
      <c r="K224" s="9">
        <f>[2]หน้าผ้า!N233</f>
        <v>5</v>
      </c>
      <c r="L224" s="9" t="str">
        <f>[2]หน้าผ้า!R233</f>
        <v>บิด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>500กระสอบแบน</v>
      </c>
      <c r="T224" s="12">
        <f>[2]หน้าผ้า!X233</f>
        <v>45973</v>
      </c>
      <c r="U224" s="11">
        <f>[2]หน้าผ้า!AA233</f>
        <v>5000</v>
      </c>
      <c r="V224" s="10">
        <f>[2]หน้าผ้า!AJ233</f>
        <v>0</v>
      </c>
      <c r="W224" s="10">
        <f>[2]หน้าผ้า!AL233</f>
        <v>5000</v>
      </c>
      <c r="X224" s="10">
        <f>[2]หน้าผ้า!AM233</f>
        <v>0</v>
      </c>
      <c r="Y224" s="10">
        <f>[2]หน้าผ้า!AN233</f>
        <v>5250</v>
      </c>
      <c r="Z224" s="9" t="str">
        <f>[2]หน้าผ้า!AO233</f>
        <v>WSWT2121670SM</v>
      </c>
      <c r="AA224" s="8">
        <f>[2]หน้าผ้า!AQ233</f>
        <v>5378.4500000000007</v>
      </c>
      <c r="AB224" s="8">
        <f>[2]หน้าผ้า!AR233</f>
        <v>5378.4500000000007</v>
      </c>
      <c r="AC224" s="8">
        <f>[2]หน้าผ้า!AS233</f>
        <v>0</v>
      </c>
      <c r="AD224" s="8">
        <f>[2]หน้าผ้า!AT233</f>
        <v>5378.4500000000007</v>
      </c>
      <c r="AE224" s="8">
        <f>[2]หน้าผ้า!AU233</f>
        <v>0</v>
      </c>
      <c r="AF224" s="8">
        <f>[2]หน้าผ้า!AI233</f>
        <v>0</v>
      </c>
      <c r="AG224" s="1" t="str">
        <f>[3]หน้าผ้า!DC236</f>
        <v>ยังไม่ได้พิมพ์</v>
      </c>
      <c r="AH224" s="1" t="str">
        <f>[2]หน้าผ้า!DL233</f>
        <v>P8</v>
      </c>
      <c r="AI224" s="1">
        <f>[2]หน้าผ้า!DM233</f>
        <v>4</v>
      </c>
      <c r="AJ224" s="3">
        <f>[2]หน้าผ้า!DN233</f>
        <v>45973</v>
      </c>
      <c r="AK224" s="3">
        <f>[2]หน้าผ้า!DQ233</f>
        <v>45969</v>
      </c>
      <c r="AL224" s="3">
        <f>[2]หน้าผ้า!DR233</f>
        <v>45963</v>
      </c>
      <c r="AM224" s="3">
        <f>[2]หน้าผ้า!DS233</f>
        <v>45970</v>
      </c>
      <c r="AN224" s="3">
        <f>[2]หน้าผ้า!DT233</f>
        <v>45971</v>
      </c>
      <c r="AO224" s="3">
        <f>[2]หน้าผ้า!DU233</f>
        <v>45971</v>
      </c>
      <c r="AP224" s="3">
        <f>[2]หน้าผ้า!DP233</f>
        <v>45968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งานเคลือบ+พิมพ์</v>
      </c>
      <c r="AX224" s="2" t="str">
        <f>[2]หน้าผ้า!ED233</f>
        <v xml:space="preserve"> /</v>
      </c>
      <c r="AY224" s="2" t="str">
        <f>[2]หน้าผ้า!AG233</f>
        <v>12/11เย็น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WRWT21670/WRWT21670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45953</v>
      </c>
      <c r="B225" s="14" t="str">
        <f>[2]หน้าผ้า!B234</f>
        <v>MK68-001274</v>
      </c>
      <c r="C225" s="9" t="str">
        <f>[2]หน้าผ้า!E234</f>
        <v>บจก.วีซีเอฟ</v>
      </c>
      <c r="D225" s="13" t="str">
        <f>[2]หน้าผ้า!F234</f>
        <v>SPEED PLUS 222ลาว</v>
      </c>
      <c r="E225" s="9">
        <f>[2]หน้าผ้า!G234</f>
        <v>21</v>
      </c>
      <c r="F225" s="9">
        <f>[2]หน้าผ้า!H234</f>
        <v>37</v>
      </c>
      <c r="G225" s="9" t="str">
        <f>[2]หน้าผ้า!I234</f>
        <v>ขาว</v>
      </c>
      <c r="H225" s="9" t="str">
        <f>[2]หน้าผ้า!J234</f>
        <v>ใส</v>
      </c>
      <c r="I225" s="9">
        <f>[2]หน้าผ้า!L234</f>
        <v>100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ไม่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>500กระสอบแบน</v>
      </c>
      <c r="T225" s="12">
        <f>[2]หน้าผ้า!X234</f>
        <v>45976</v>
      </c>
      <c r="U225" s="11">
        <f>[2]หน้าผ้า!AA234</f>
        <v>5000</v>
      </c>
      <c r="V225" s="10">
        <f>[2]หน้าผ้า!AJ234</f>
        <v>0</v>
      </c>
      <c r="W225" s="10">
        <f>[2]หน้าผ้า!AL234</f>
        <v>5000</v>
      </c>
      <c r="X225" s="10">
        <f>[2]หน้าผ้า!AM234</f>
        <v>0</v>
      </c>
      <c r="Y225" s="10">
        <f>[2]หน้าผ้า!AN234</f>
        <v>5250</v>
      </c>
      <c r="Z225" s="9" t="str">
        <f>[2]หน้าผ้า!AO234</f>
        <v>WSWT2121670SM</v>
      </c>
      <c r="AA225" s="8">
        <f>[2]หน้าผ้า!AQ234</f>
        <v>5378.4500000000007</v>
      </c>
      <c r="AB225" s="8">
        <f>[2]หน้าผ้า!AR234</f>
        <v>5378.4500000000007</v>
      </c>
      <c r="AC225" s="8">
        <f>[2]หน้าผ้า!AS234</f>
        <v>0</v>
      </c>
      <c r="AD225" s="8">
        <f>[2]หน้าผ้า!AT234</f>
        <v>5378.4500000000007</v>
      </c>
      <c r="AE225" s="8">
        <f>[2]หน้าผ้า!AU234</f>
        <v>0</v>
      </c>
      <c r="AF225" s="8">
        <f>[2]หน้าผ้า!AI234</f>
        <v>0</v>
      </c>
      <c r="AG225" s="1" t="str">
        <f>[3]หน้าผ้า!DC237</f>
        <v>ยังไม่ได้พิมพ์</v>
      </c>
      <c r="AH225" s="1" t="str">
        <f>[2]หน้าผ้า!DL234</f>
        <v>P8</v>
      </c>
      <c r="AI225" s="1">
        <f>[2]หน้าผ้า!DM234</f>
        <v>4</v>
      </c>
      <c r="AJ225" s="3">
        <f>[2]หน้าผ้า!DN234</f>
        <v>45976</v>
      </c>
      <c r="AK225" s="3">
        <f>[2]หน้าผ้า!DQ234</f>
        <v>45972</v>
      </c>
      <c r="AL225" s="3">
        <f>[2]หน้าผ้า!DR234</f>
        <v>45966</v>
      </c>
      <c r="AM225" s="3">
        <f>[2]หน้าผ้า!DS234</f>
        <v>45973</v>
      </c>
      <c r="AN225" s="3">
        <f>[2]หน้าผ้า!DT234</f>
        <v>45974</v>
      </c>
      <c r="AO225" s="3">
        <f>[2]หน้าผ้า!DU234</f>
        <v>45974</v>
      </c>
      <c r="AP225" s="3">
        <f>[2]หน้าผ้า!DP234</f>
        <v>45971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งานเคลือบ+พิมพ์</v>
      </c>
      <c r="AX225" s="2" t="str">
        <f>[2]หน้าผ้า!ED234</f>
        <v xml:space="preserve"> /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WRWT21670/WRWT21670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45953</v>
      </c>
      <c r="B226" s="14" t="str">
        <f>[2]หน้าผ้า!B235</f>
        <v>MK68-001274</v>
      </c>
      <c r="C226" s="9" t="str">
        <f>[2]หน้าผ้า!E235</f>
        <v>บจก.วีซีเอฟ</v>
      </c>
      <c r="D226" s="13" t="str">
        <f>[2]หน้าผ้า!F235</f>
        <v>SPEED PLUS 333ลาว</v>
      </c>
      <c r="E226" s="9">
        <f>[2]หน้าผ้า!G235</f>
        <v>21</v>
      </c>
      <c r="F226" s="9">
        <f>[2]หน้าผ้า!H235</f>
        <v>37</v>
      </c>
      <c r="G226" s="9" t="str">
        <f>[2]หน้าผ้า!I235</f>
        <v>ขาว</v>
      </c>
      <c r="H226" s="9" t="str">
        <f>[2]หน้าผ้า!J235</f>
        <v>ใส</v>
      </c>
      <c r="I226" s="9">
        <f>[2]หน้าผ้า!L235</f>
        <v>100</v>
      </c>
      <c r="J226" s="9" t="str">
        <f>[2]หน้าผ้า!M235</f>
        <v>±</v>
      </c>
      <c r="K226" s="9">
        <f>[2]หน้าผ้า!N235</f>
        <v>5</v>
      </c>
      <c r="L226" s="9" t="str">
        <f>[2]หน้าผ้า!R235</f>
        <v>ไม่</v>
      </c>
      <c r="M226" s="10" t="str">
        <f>[2]หน้าผ้า!T235</f>
        <v>ไม่สวมถุงใน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 t="str">
        <f>[2]หน้าผ้า!Z235</f>
        <v>500กระสอบแบน</v>
      </c>
      <c r="T226" s="12">
        <f>[2]หน้าผ้า!X235</f>
        <v>45976</v>
      </c>
      <c r="U226" s="11">
        <f>[2]หน้าผ้า!AA235</f>
        <v>5000</v>
      </c>
      <c r="V226" s="10">
        <f>[2]หน้าผ้า!AJ235</f>
        <v>0</v>
      </c>
      <c r="W226" s="10">
        <f>[2]หน้าผ้า!AL235</f>
        <v>5000</v>
      </c>
      <c r="X226" s="10">
        <f>[2]หน้าผ้า!AM235</f>
        <v>0</v>
      </c>
      <c r="Y226" s="10">
        <f>[2]หน้าผ้า!AN235</f>
        <v>5250</v>
      </c>
      <c r="Z226" s="9" t="str">
        <f>[2]หน้าผ้า!AO235</f>
        <v>WSWT2121670SM</v>
      </c>
      <c r="AA226" s="8">
        <f>[2]หน้าผ้า!AQ235</f>
        <v>5378.4500000000007</v>
      </c>
      <c r="AB226" s="8">
        <f>[2]หน้าผ้า!AR235</f>
        <v>5378.4500000000007</v>
      </c>
      <c r="AC226" s="8">
        <f>[2]หน้าผ้า!AS235</f>
        <v>0</v>
      </c>
      <c r="AD226" s="8">
        <f>[2]หน้าผ้า!AT235</f>
        <v>5378.4500000000007</v>
      </c>
      <c r="AE226" s="8">
        <f>[2]หน้าผ้า!AU235</f>
        <v>0</v>
      </c>
      <c r="AF226" s="8">
        <f>[2]หน้าผ้า!AI235</f>
        <v>0</v>
      </c>
      <c r="AG226" s="1" t="str">
        <f>[3]หน้าผ้า!DC238</f>
        <v>ยังไม่ได้พิมพ์</v>
      </c>
      <c r="AH226" s="1" t="str">
        <f>[2]หน้าผ้า!DL235</f>
        <v>P8</v>
      </c>
      <c r="AI226" s="1">
        <f>[2]หน้าผ้า!DM235</f>
        <v>4</v>
      </c>
      <c r="AJ226" s="3">
        <f>[2]หน้าผ้า!DN235</f>
        <v>45976</v>
      </c>
      <c r="AK226" s="3">
        <f>[2]หน้าผ้า!DQ235</f>
        <v>45972</v>
      </c>
      <c r="AL226" s="3">
        <f>[2]หน้าผ้า!DR235</f>
        <v>45966</v>
      </c>
      <c r="AM226" s="3">
        <f>[2]หน้าผ้า!DS235</f>
        <v>45973</v>
      </c>
      <c r="AN226" s="3">
        <f>[2]หน้าผ้า!DT235</f>
        <v>45974</v>
      </c>
      <c r="AO226" s="3">
        <f>[2]หน้าผ้า!DU235</f>
        <v>45974</v>
      </c>
      <c r="AP226" s="3">
        <f>[2]หน้าผ้า!DP235</f>
        <v>45971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งานเคลือบ+พิมพ์</v>
      </c>
      <c r="AX226" s="2" t="str">
        <f>[2]หน้าผ้า!ED235</f>
        <v xml:space="preserve"> /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WRWT21670/WRWT21670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45962</v>
      </c>
      <c r="B227" s="14" t="str">
        <f>[2]หน้าผ้า!B236</f>
        <v>MK68-001332</v>
      </c>
      <c r="C227" s="9" t="str">
        <f>[2]หน้าผ้า!E236</f>
        <v>บจก.หนองบัวฟีดมิลล์</v>
      </c>
      <c r="D227" s="13" t="str">
        <f>[2]หน้าผ้า!F236</f>
        <v>นิค 101S</v>
      </c>
      <c r="E227" s="9">
        <f>[2]หน้าผ้า!G236</f>
        <v>21</v>
      </c>
      <c r="F227" s="9">
        <f>[2]หน้าผ้า!H236</f>
        <v>37</v>
      </c>
      <c r="G227" s="9" t="str">
        <f>[2]หน้าผ้า!I236</f>
        <v>ขาว</v>
      </c>
      <c r="H227" s="9" t="str">
        <f>[2]หน้าผ้า!J236</f>
        <v>ใส</v>
      </c>
      <c r="I227" s="9">
        <f>[2]หน้าผ้า!L236</f>
        <v>100</v>
      </c>
      <c r="J227" s="9" t="str">
        <f>[2]หน้าผ้า!M236</f>
        <v>±</v>
      </c>
      <c r="K227" s="9">
        <f>[2]หน้าผ้า!N236</f>
        <v>5</v>
      </c>
      <c r="L227" s="9" t="str">
        <f>[2]หน้าผ้า!R236</f>
        <v>บิด</v>
      </c>
      <c r="M227" s="10">
        <f>[2]หน้าผ้า!T236</f>
        <v>22</v>
      </c>
      <c r="N227" s="9">
        <f>[2]หน้าผ้า!U236</f>
        <v>40</v>
      </c>
      <c r="O227" s="9">
        <f>[2]หน้าผ้า!V236</f>
        <v>40</v>
      </c>
      <c r="P227" s="10">
        <f>[2]หน้าผ้า!AB236</f>
        <v>65.13122457599998</v>
      </c>
      <c r="Q227" s="10">
        <f>[2]หน้าผ้า!AC236</f>
        <v>0</v>
      </c>
      <c r="R227" s="10">
        <f>[2]หน้าผ้า!AD236</f>
        <v>65.13122457599998</v>
      </c>
      <c r="S227" s="9" t="str">
        <f>[2]หน้าผ้า!Z236</f>
        <v>500กระสอบ</v>
      </c>
      <c r="T227" s="12">
        <f>[2]หน้าผ้า!X236</f>
        <v>45979</v>
      </c>
      <c r="U227" s="11">
        <f>[2]หน้าผ้า!AA236</f>
        <v>3000</v>
      </c>
      <c r="V227" s="10">
        <f>[2]หน้าผ้า!AJ236</f>
        <v>0</v>
      </c>
      <c r="W227" s="10">
        <f>[2]หน้าผ้า!AL236</f>
        <v>3000</v>
      </c>
      <c r="X227" s="10">
        <f>[2]หน้าผ้า!AM236</f>
        <v>0</v>
      </c>
      <c r="Y227" s="10">
        <f>[2]หน้าผ้า!AN236</f>
        <v>3150</v>
      </c>
      <c r="Z227" s="9" t="str">
        <f>[2]หน้าผ้า!AO236</f>
        <v>WSWT2121670SM</v>
      </c>
      <c r="AA227" s="8">
        <f>[2]หน้าผ้า!AQ236</f>
        <v>3227.07</v>
      </c>
      <c r="AB227" s="8">
        <f>[2]หน้าผ้า!AR236</f>
        <v>3227.07</v>
      </c>
      <c r="AC227" s="8">
        <f>[2]หน้าผ้า!AS236</f>
        <v>0</v>
      </c>
      <c r="AD227" s="8">
        <f>[2]หน้าผ้า!AT236</f>
        <v>3227.07</v>
      </c>
      <c r="AE227" s="8">
        <f>[2]หน้าผ้า!AU236</f>
        <v>0</v>
      </c>
      <c r="AF227" s="8">
        <f>[2]หน้าผ้า!AI236</f>
        <v>0</v>
      </c>
      <c r="AG227" s="1" t="str">
        <f>[3]หน้าผ้า!DC239</f>
        <v>ยังไม่ได้พิมพ์</v>
      </c>
      <c r="AH227" s="1" t="str">
        <f>[2]หน้าผ้า!DL236</f>
        <v>P8</v>
      </c>
      <c r="AI227" s="1">
        <f>[2]หน้าผ้า!DM236</f>
        <v>4</v>
      </c>
      <c r="AJ227" s="3">
        <f>[2]หน้าผ้า!DN236</f>
        <v>45979</v>
      </c>
      <c r="AK227" s="3">
        <f>[2]หน้าผ้า!DQ236</f>
        <v>45975</v>
      </c>
      <c r="AL227" s="3">
        <f>[2]หน้าผ้า!DR236</f>
        <v>45969</v>
      </c>
      <c r="AM227" s="3">
        <f>[2]หน้าผ้า!DS236</f>
        <v>45976</v>
      </c>
      <c r="AN227" s="3">
        <f>[2]หน้าผ้า!DT236</f>
        <v>45977</v>
      </c>
      <c r="AO227" s="3">
        <f>[2]หน้าผ้า!DU236</f>
        <v>45977</v>
      </c>
      <c r="AP227" s="3">
        <f>[2]หน้าผ้า!DP236</f>
        <v>45974</v>
      </c>
      <c r="AQ227" s="3">
        <f>[2]หน้าผ้า!DW236</f>
        <v>45978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งานเคลือบ+พิมพ์</v>
      </c>
      <c r="AX227" s="2" t="str">
        <f>[2]หน้าผ้า!ED236</f>
        <v xml:space="preserve"> /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WRWT21670/WRWT21670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45962</v>
      </c>
      <c r="B228" s="14" t="str">
        <f>[2]หน้าผ้า!B237</f>
        <v>MK68-001315</v>
      </c>
      <c r="C228" s="9" t="str">
        <f>[2]หน้าผ้า!E237</f>
        <v>บจก.หนองบัวฟีดมิลล์</v>
      </c>
      <c r="D228" s="13" t="str">
        <f>[2]หน้าผ้า!F237</f>
        <v>ยูนิคอร์นฟีช 101-102</v>
      </c>
      <c r="E228" s="9">
        <f>[2]หน้าผ้า!G237</f>
        <v>21</v>
      </c>
      <c r="F228" s="9">
        <f>[2]หน้าผ้า!H237</f>
        <v>37</v>
      </c>
      <c r="G228" s="9" t="str">
        <f>[2]หน้าผ้า!I237</f>
        <v>ขาว</v>
      </c>
      <c r="H228" s="9" t="str">
        <f>[2]หน้าผ้า!J237</f>
        <v>ใส</v>
      </c>
      <c r="I228" s="9">
        <f>[2]หน้าผ้า!L237</f>
        <v>100</v>
      </c>
      <c r="J228" s="9" t="str">
        <f>[2]หน้าผ้า!M237</f>
        <v>±</v>
      </c>
      <c r="K228" s="9">
        <f>[2]หน้าผ้า!N237</f>
        <v>5</v>
      </c>
      <c r="L228" s="9" t="str">
        <f>[2]หน้าผ้า!R237</f>
        <v>บิด</v>
      </c>
      <c r="M228" s="10">
        <f>[2]หน้าผ้า!T237</f>
        <v>22</v>
      </c>
      <c r="N228" s="9">
        <f>[2]หน้าผ้า!U237</f>
        <v>40</v>
      </c>
      <c r="O228" s="9">
        <f>[2]หน้าผ้า!V237</f>
        <v>40</v>
      </c>
      <c r="P228" s="10">
        <f>[2]หน้าผ้า!AB237</f>
        <v>108.55204095999999</v>
      </c>
      <c r="Q228" s="10">
        <f>[2]หน้าผ้า!AC237</f>
        <v>0</v>
      </c>
      <c r="R228" s="10">
        <f>[2]หน้าผ้า!AD237</f>
        <v>108.55204095999999</v>
      </c>
      <c r="S228" s="9" t="str">
        <f>[2]หน้าผ้า!Z237</f>
        <v>500กระสอบ</v>
      </c>
      <c r="T228" s="12">
        <f>[2]หน้าผ้า!X237</f>
        <v>45979</v>
      </c>
      <c r="U228" s="11">
        <f>[2]หน้าผ้า!AA237</f>
        <v>5000</v>
      </c>
      <c r="V228" s="10">
        <f>[2]หน้าผ้า!AJ237</f>
        <v>0</v>
      </c>
      <c r="W228" s="10">
        <f>[2]หน้าผ้า!AL237</f>
        <v>5000</v>
      </c>
      <c r="X228" s="10">
        <f>[2]หน้าผ้า!AM237</f>
        <v>0</v>
      </c>
      <c r="Y228" s="10">
        <f>[2]หน้าผ้า!AN237</f>
        <v>5250</v>
      </c>
      <c r="Z228" s="9" t="str">
        <f>[2]หน้าผ้า!AO237</f>
        <v>WSWT2121670SM</v>
      </c>
      <c r="AA228" s="8">
        <f>[2]หน้าผ้า!AQ237</f>
        <v>5378.4500000000007</v>
      </c>
      <c r="AB228" s="8">
        <f>[2]หน้าผ้า!AR237</f>
        <v>5378.4500000000007</v>
      </c>
      <c r="AC228" s="8">
        <f>[2]หน้าผ้า!AS237</f>
        <v>0</v>
      </c>
      <c r="AD228" s="8">
        <f>[2]หน้าผ้า!AT237</f>
        <v>5378.4500000000007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>ยังไม่ได้พิมพ์</v>
      </c>
      <c r="AH228" s="1" t="str">
        <f>[2]หน้าผ้า!DL237</f>
        <v>P8</v>
      </c>
      <c r="AI228" s="1">
        <f>[2]หน้าผ้า!DM237</f>
        <v>4</v>
      </c>
      <c r="AJ228" s="3">
        <f>[2]หน้าผ้า!DN237</f>
        <v>45979</v>
      </c>
      <c r="AK228" s="3">
        <f>[2]หน้าผ้า!DQ237</f>
        <v>45975</v>
      </c>
      <c r="AL228" s="3">
        <f>[2]หน้าผ้า!DR237</f>
        <v>45969</v>
      </c>
      <c r="AM228" s="3">
        <f>[2]หน้าผ้า!DS237</f>
        <v>45976</v>
      </c>
      <c r="AN228" s="3">
        <f>[2]หน้าผ้า!DT237</f>
        <v>45977</v>
      </c>
      <c r="AO228" s="3">
        <f>[2]หน้าผ้า!DU237</f>
        <v>45977</v>
      </c>
      <c r="AP228" s="3">
        <f>[2]หน้าผ้า!DP237</f>
        <v>45974</v>
      </c>
      <c r="AQ228" s="3">
        <f>[2]หน้าผ้า!DW237</f>
        <v>45978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งานเคลือบ+พิมพ์</v>
      </c>
      <c r="AX228" s="2" t="str">
        <f>[2]หน้าผ้า!ED237</f>
        <v xml:space="preserve"> /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WRWT21670/WRWT21670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45962</v>
      </c>
      <c r="B229" s="14" t="str">
        <f>[2]หน้าผ้า!B238</f>
        <v>MK68-001314</v>
      </c>
      <c r="C229" s="9" t="str">
        <f>[2]หน้าผ้า!E238</f>
        <v>บจก.หนองบัวฟีดมิลล์</v>
      </c>
      <c r="D229" s="13" t="str">
        <f>[2]หน้าผ้า!F238</f>
        <v>โอดิน 103M</v>
      </c>
      <c r="E229" s="9">
        <f>[2]หน้าผ้า!G238</f>
        <v>21</v>
      </c>
      <c r="F229" s="9">
        <f>[2]หน้าผ้า!H238</f>
        <v>37</v>
      </c>
      <c r="G229" s="9" t="str">
        <f>[2]หน้าผ้า!I238</f>
        <v>ขาว</v>
      </c>
      <c r="H229" s="9" t="str">
        <f>[2]หน้าผ้า!J238</f>
        <v>ใส</v>
      </c>
      <c r="I229" s="9">
        <f>[2]หน้าผ้า!L238</f>
        <v>100</v>
      </c>
      <c r="J229" s="9" t="str">
        <f>[2]หน้าผ้า!M238</f>
        <v>±</v>
      </c>
      <c r="K229" s="9">
        <f>[2]หน้าผ้า!N238</f>
        <v>5</v>
      </c>
      <c r="L229" s="9" t="str">
        <f>[2]หน้าผ้า!R238</f>
        <v>บิด</v>
      </c>
      <c r="M229" s="10">
        <f>[2]หน้าผ้า!T238</f>
        <v>22</v>
      </c>
      <c r="N229" s="9">
        <f>[2]หน้าผ้า!U238</f>
        <v>40</v>
      </c>
      <c r="O229" s="9">
        <f>[2]หน้าผ้า!V238</f>
        <v>40</v>
      </c>
      <c r="P229" s="10">
        <f>[2]หน้าผ้า!AB238</f>
        <v>108.55204095999999</v>
      </c>
      <c r="Q229" s="10">
        <f>[2]หน้าผ้า!AC238</f>
        <v>0</v>
      </c>
      <c r="R229" s="10">
        <f>[2]หน้าผ้า!AD238</f>
        <v>108.55204095999999</v>
      </c>
      <c r="S229" s="9" t="str">
        <f>[2]หน้าผ้า!Z238</f>
        <v>500กระสอบ</v>
      </c>
      <c r="T229" s="12">
        <f>[2]หน้าผ้า!X238</f>
        <v>45979</v>
      </c>
      <c r="U229" s="11">
        <f>[2]หน้าผ้า!AA238</f>
        <v>5000</v>
      </c>
      <c r="V229" s="10">
        <f>[2]หน้าผ้า!AJ238</f>
        <v>0</v>
      </c>
      <c r="W229" s="10">
        <f>[2]หน้าผ้า!AL238</f>
        <v>5000</v>
      </c>
      <c r="X229" s="10">
        <f>[2]หน้าผ้า!AM238</f>
        <v>0</v>
      </c>
      <c r="Y229" s="10">
        <f>[2]หน้าผ้า!AN238</f>
        <v>5250</v>
      </c>
      <c r="Z229" s="9" t="str">
        <f>[2]หน้าผ้า!AO238</f>
        <v>WSWT2121670SM</v>
      </c>
      <c r="AA229" s="8">
        <f>[2]หน้าผ้า!AQ238</f>
        <v>5378.4500000000007</v>
      </c>
      <c r="AB229" s="8">
        <f>[2]หน้าผ้า!AR238</f>
        <v>5378.4500000000007</v>
      </c>
      <c r="AC229" s="8">
        <f>[2]หน้าผ้า!AS238</f>
        <v>0</v>
      </c>
      <c r="AD229" s="8">
        <f>[2]หน้าผ้า!AT238</f>
        <v>5378.4500000000007</v>
      </c>
      <c r="AE229" s="8">
        <f>[2]หน้าผ้า!AU238</f>
        <v>0</v>
      </c>
      <c r="AF229" s="8">
        <f>[2]หน้าผ้า!AI238</f>
        <v>0</v>
      </c>
      <c r="AG229" s="1" t="str">
        <f>[3]หน้าผ้า!DC241</f>
        <v>ยังไม่ได้พิมพ์</v>
      </c>
      <c r="AH229" s="1" t="str">
        <f>[2]หน้าผ้า!DL238</f>
        <v>P8</v>
      </c>
      <c r="AI229" s="1">
        <f>[2]หน้าผ้า!DM238</f>
        <v>4</v>
      </c>
      <c r="AJ229" s="3">
        <f>[2]หน้าผ้า!DN238</f>
        <v>45979</v>
      </c>
      <c r="AK229" s="3">
        <f>[2]หน้าผ้า!DQ238</f>
        <v>45975</v>
      </c>
      <c r="AL229" s="3">
        <f>[2]หน้าผ้า!DR238</f>
        <v>45969</v>
      </c>
      <c r="AM229" s="3">
        <f>[2]หน้าผ้า!DS238</f>
        <v>45976</v>
      </c>
      <c r="AN229" s="3">
        <f>[2]หน้าผ้า!DT238</f>
        <v>45977</v>
      </c>
      <c r="AO229" s="3">
        <f>[2]หน้าผ้า!DU238</f>
        <v>45977</v>
      </c>
      <c r="AP229" s="3">
        <f>[2]หน้าผ้า!DP238</f>
        <v>45974</v>
      </c>
      <c r="AQ229" s="3">
        <f>[2]หน้าผ้า!DW238</f>
        <v>45978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งานเคลือบ+พิมพ์</v>
      </c>
      <c r="AX229" s="2" t="str">
        <f>[2]หน้าผ้า!ED238</f>
        <v xml:space="preserve"> /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WRWT21670/WRWT21670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45953</v>
      </c>
      <c r="B230" s="14" t="str">
        <f>[2]หน้าผ้า!B239</f>
        <v>MK68-001278</v>
      </c>
      <c r="C230" s="9" t="str">
        <f>[2]หน้าผ้า!E239</f>
        <v>บจก.วีซีเอฟ</v>
      </c>
      <c r="D230" s="13" t="str">
        <f>[2]หน้าผ้า!F239</f>
        <v>JET 002</v>
      </c>
      <c r="E230" s="9">
        <f>[2]หน้าผ้า!G239</f>
        <v>21</v>
      </c>
      <c r="F230" s="9">
        <f>[2]หน้าผ้า!H239</f>
        <v>37</v>
      </c>
      <c r="G230" s="9" t="str">
        <f>[2]หน้าผ้า!I239</f>
        <v>ขาว</v>
      </c>
      <c r="H230" s="9" t="str">
        <f>[2]หน้าผ้า!J239</f>
        <v>ใส</v>
      </c>
      <c r="I230" s="9">
        <f>[2]หน้าผ้า!L239</f>
        <v>100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ไม่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>500กระสอบแบน</v>
      </c>
      <c r="T230" s="12">
        <f>[2]หน้าผ้า!X239</f>
        <v>45980</v>
      </c>
      <c r="U230" s="11">
        <f>[2]หน้าผ้า!AA239</f>
        <v>5000</v>
      </c>
      <c r="V230" s="10">
        <f>[2]หน้าผ้า!AJ239</f>
        <v>0</v>
      </c>
      <c r="W230" s="10">
        <f>[2]หน้าผ้า!AL239</f>
        <v>5000</v>
      </c>
      <c r="X230" s="10">
        <f>[2]หน้าผ้า!AM239</f>
        <v>0</v>
      </c>
      <c r="Y230" s="10">
        <f>[2]หน้าผ้า!AN239</f>
        <v>5250</v>
      </c>
      <c r="Z230" s="9" t="str">
        <f>[2]หน้าผ้า!AO239</f>
        <v>WSWT2121670SM</v>
      </c>
      <c r="AA230" s="8">
        <f>[2]หน้าผ้า!AQ239</f>
        <v>5378.4500000000007</v>
      </c>
      <c r="AB230" s="8">
        <f>[2]หน้าผ้า!AR239</f>
        <v>5378.4500000000007</v>
      </c>
      <c r="AC230" s="8">
        <f>[2]หน้าผ้า!AS239</f>
        <v>0</v>
      </c>
      <c r="AD230" s="8">
        <f>[2]หน้าผ้า!AT239</f>
        <v>5378.4500000000007</v>
      </c>
      <c r="AE230" s="8">
        <f>[2]หน้าผ้า!AU239</f>
        <v>0</v>
      </c>
      <c r="AF230" s="8">
        <f>[2]หน้าผ้า!AI239</f>
        <v>0</v>
      </c>
      <c r="AG230" s="1" t="str">
        <f>[3]หน้าผ้า!DC242</f>
        <v>ยังไม่ได้พิมพ์</v>
      </c>
      <c r="AH230" s="1" t="str">
        <f>[2]หน้าผ้า!DL239</f>
        <v>P8</v>
      </c>
      <c r="AI230" s="1">
        <f>[2]หน้าผ้า!DM239</f>
        <v>4</v>
      </c>
      <c r="AJ230" s="3">
        <f>[2]หน้าผ้า!DN239</f>
        <v>45980</v>
      </c>
      <c r="AK230" s="3">
        <f>[2]หน้าผ้า!DQ239</f>
        <v>45976</v>
      </c>
      <c r="AL230" s="3">
        <f>[2]หน้าผ้า!DR239</f>
        <v>45970</v>
      </c>
      <c r="AM230" s="3">
        <f>[2]หน้าผ้า!DS239</f>
        <v>45977</v>
      </c>
      <c r="AN230" s="3">
        <f>[2]หน้าผ้า!DT239</f>
        <v>45978</v>
      </c>
      <c r="AO230" s="3">
        <f>[2]หน้าผ้า!DU239</f>
        <v>45978</v>
      </c>
      <c r="AP230" s="3">
        <f>[2]หน้าผ้า!DP239</f>
        <v>45975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งานเคลือบ+พิมพ์</v>
      </c>
      <c r="AX230" s="2" t="str">
        <f>[2]หน้าผ้า!ED239</f>
        <v xml:space="preserve"> /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WRWT21670/WRWT21670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45953</v>
      </c>
      <c r="B231" s="14" t="str">
        <f>[2]หน้าผ้า!B240</f>
        <v>MK68-001275</v>
      </c>
      <c r="C231" s="9" t="str">
        <f>[2]หน้าผ้า!E240</f>
        <v>บจก.วีซีเอฟ</v>
      </c>
      <c r="D231" s="13" t="str">
        <f>[2]หน้าผ้า!F240</f>
        <v>JET 405โปรตีน 18%</v>
      </c>
      <c r="E231" s="9">
        <f>[2]หน้าผ้า!G240</f>
        <v>21</v>
      </c>
      <c r="F231" s="9">
        <f>[2]หน้าผ้า!H240</f>
        <v>37</v>
      </c>
      <c r="G231" s="9" t="str">
        <f>[2]หน้าผ้า!I240</f>
        <v>ขาว</v>
      </c>
      <c r="H231" s="9" t="str">
        <f>[2]หน้าผ้า!J240</f>
        <v>ใส</v>
      </c>
      <c r="I231" s="9">
        <f>[2]หน้าผ้า!L240</f>
        <v>100</v>
      </c>
      <c r="J231" s="9" t="str">
        <f>[2]หน้าผ้า!M240</f>
        <v>±</v>
      </c>
      <c r="K231" s="9">
        <f>[2]หน้าผ้า!N240</f>
        <v>5</v>
      </c>
      <c r="L231" s="9" t="str">
        <f>[2]หน้าผ้า!R240</f>
        <v>ไม่</v>
      </c>
      <c r="M231" s="10" t="str">
        <f>[2]หน้าผ้า!T240</f>
        <v>ไม่สวมถุงใน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 t="str">
        <f>[2]หน้าผ้า!Z240</f>
        <v>500กระสอบแบน</v>
      </c>
      <c r="T231" s="12">
        <f>[2]หน้าผ้า!X240</f>
        <v>45980</v>
      </c>
      <c r="U231" s="11">
        <f>[2]หน้าผ้า!AA240</f>
        <v>10000</v>
      </c>
      <c r="V231" s="10">
        <f>[2]หน้าผ้า!AJ240</f>
        <v>0</v>
      </c>
      <c r="W231" s="10">
        <f>[2]หน้าผ้า!AL240</f>
        <v>10000</v>
      </c>
      <c r="X231" s="10">
        <f>[2]หน้าผ้า!AM240</f>
        <v>0</v>
      </c>
      <c r="Y231" s="10">
        <f>[2]หน้าผ้า!AN240</f>
        <v>10500</v>
      </c>
      <c r="Z231" s="9" t="str">
        <f>[2]หน้าผ้า!AO240</f>
        <v>WSWT2121670SM</v>
      </c>
      <c r="AA231" s="8">
        <f>[2]หน้าผ้า!AQ240</f>
        <v>10756.900000000001</v>
      </c>
      <c r="AB231" s="8">
        <f>[2]หน้าผ้า!AR240</f>
        <v>10756.900000000001</v>
      </c>
      <c r="AC231" s="8">
        <f>[2]หน้าผ้า!AS240</f>
        <v>0</v>
      </c>
      <c r="AD231" s="8">
        <f>[2]หน้าผ้า!AT240</f>
        <v>10756.900000000001</v>
      </c>
      <c r="AE231" s="8">
        <f>[2]หน้าผ้า!AU240</f>
        <v>0</v>
      </c>
      <c r="AF231" s="8">
        <f>[2]หน้าผ้า!AI240</f>
        <v>0</v>
      </c>
      <c r="AG231" s="1" t="str">
        <f>[3]หน้าผ้า!DC243</f>
        <v>ยังไม่ได้พิมพ์</v>
      </c>
      <c r="AH231" s="1" t="str">
        <f>[2]หน้าผ้า!DL240</f>
        <v>P8</v>
      </c>
      <c r="AI231" s="1">
        <f>[2]หน้าผ้า!DM240</f>
        <v>4</v>
      </c>
      <c r="AJ231" s="3">
        <f>[2]หน้าผ้า!DN240</f>
        <v>45980</v>
      </c>
      <c r="AK231" s="3">
        <f>[2]หน้าผ้า!DQ240</f>
        <v>45976</v>
      </c>
      <c r="AL231" s="3">
        <f>[2]หน้าผ้า!DR240</f>
        <v>45970</v>
      </c>
      <c r="AM231" s="3">
        <f>[2]หน้าผ้า!DS240</f>
        <v>45977</v>
      </c>
      <c r="AN231" s="3">
        <f>[2]หน้าผ้า!DT240</f>
        <v>45978</v>
      </c>
      <c r="AO231" s="3">
        <f>[2]หน้าผ้า!DU240</f>
        <v>45978</v>
      </c>
      <c r="AP231" s="3">
        <f>[2]หน้าผ้า!DP240</f>
        <v>45975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งานเคลือบ+พิมพ์</v>
      </c>
      <c r="AX231" s="2" t="str">
        <f>[2]หน้าผ้า!ED240</f>
        <v xml:space="preserve"> /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WRWT21670/WRWT21670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45965</v>
      </c>
      <c r="B232" s="14" t="str">
        <f>[2]หน้าผ้า!B241</f>
        <v>MK68-001328</v>
      </c>
      <c r="C232" s="9" t="str">
        <f>[2]หน้าผ้า!E241</f>
        <v>บจก.หนองบัวฟีดมิลล์</v>
      </c>
      <c r="D232" s="13" t="str">
        <f>[2]หน้าผ้า!F241</f>
        <v>ยูนิคอร์นฟีช 202</v>
      </c>
      <c r="E232" s="9">
        <f>[2]หน้าผ้า!G241</f>
        <v>21</v>
      </c>
      <c r="F232" s="9">
        <f>[2]หน้าผ้า!H241</f>
        <v>37</v>
      </c>
      <c r="G232" s="9" t="str">
        <f>[2]หน้าผ้า!I241</f>
        <v>ขาว</v>
      </c>
      <c r="H232" s="9" t="str">
        <f>[2]หน้าผ้า!J241</f>
        <v>ใส</v>
      </c>
      <c r="I232" s="9">
        <f>[2]หน้าผ้า!L241</f>
        <v>100</v>
      </c>
      <c r="J232" s="9" t="str">
        <f>[2]หน้าผ้า!M241</f>
        <v>±</v>
      </c>
      <c r="K232" s="9">
        <f>[2]หน้าผ้า!N241</f>
        <v>5</v>
      </c>
      <c r="L232" s="9" t="str">
        <f>[2]หน้าผ้า!R241</f>
        <v>บิด</v>
      </c>
      <c r="M232" s="10">
        <f>[2]หน้าผ้า!T241</f>
        <v>22</v>
      </c>
      <c r="N232" s="9">
        <f>[2]หน้าผ้า!U241</f>
        <v>40</v>
      </c>
      <c r="O232" s="9">
        <f>[2]หน้าผ้า!V241</f>
        <v>40</v>
      </c>
      <c r="P232" s="10">
        <f>[2]หน้าผ้า!AB241</f>
        <v>217.10408191999997</v>
      </c>
      <c r="Q232" s="10">
        <f>[2]หน้าผ้า!AC241</f>
        <v>0</v>
      </c>
      <c r="R232" s="10">
        <f>[2]หน้าผ้า!AD241</f>
        <v>217.10408191999997</v>
      </c>
      <c r="S232" s="9" t="str">
        <f>[2]หน้าผ้า!Z241</f>
        <v>500กระสอบ</v>
      </c>
      <c r="T232" s="12">
        <f>[2]หน้าผ้า!X241</f>
        <v>45981</v>
      </c>
      <c r="U232" s="11">
        <f>[2]หน้าผ้า!AA241</f>
        <v>10000</v>
      </c>
      <c r="V232" s="10">
        <f>[2]หน้าผ้า!AJ241</f>
        <v>0</v>
      </c>
      <c r="W232" s="10">
        <f>[2]หน้าผ้า!AL241</f>
        <v>10000</v>
      </c>
      <c r="X232" s="10">
        <f>[2]หน้าผ้า!AM241</f>
        <v>0</v>
      </c>
      <c r="Y232" s="10">
        <f>[2]หน้าผ้า!AN241</f>
        <v>10500</v>
      </c>
      <c r="Z232" s="9" t="str">
        <f>[2]หน้าผ้า!AO241</f>
        <v>WSWT2121670SM</v>
      </c>
      <c r="AA232" s="8">
        <f>[2]หน้าผ้า!AQ241</f>
        <v>10756.900000000001</v>
      </c>
      <c r="AB232" s="8">
        <f>[2]หน้าผ้า!AR241</f>
        <v>6000</v>
      </c>
      <c r="AC232" s="8">
        <f>[2]หน้าผ้า!AS241</f>
        <v>4756.9000000000015</v>
      </c>
      <c r="AD232" s="8">
        <f>[2]หน้าผ้า!AT241</f>
        <v>6000</v>
      </c>
      <c r="AE232" s="8">
        <f>[2]หน้าผ้า!AU241</f>
        <v>4756.9000000000015</v>
      </c>
      <c r="AF232" s="8">
        <f>[2]หน้าผ้า!AI241</f>
        <v>0</v>
      </c>
      <c r="AG232" s="1" t="str">
        <f>[3]หน้าผ้า!DC244</f>
        <v>ยังไม่ได้พิมพ์</v>
      </c>
      <c r="AH232" s="1" t="str">
        <f>[2]หน้าผ้า!DL241</f>
        <v>P8</v>
      </c>
      <c r="AI232" s="1">
        <f>[2]หน้าผ้า!DM241</f>
        <v>4</v>
      </c>
      <c r="AJ232" s="3">
        <f>[2]หน้าผ้า!DN241</f>
        <v>45981</v>
      </c>
      <c r="AK232" s="3">
        <f>[2]หน้าผ้า!DQ241</f>
        <v>45977</v>
      </c>
      <c r="AL232" s="3">
        <f>[2]หน้าผ้า!DR241</f>
        <v>45971</v>
      </c>
      <c r="AM232" s="3">
        <f>[2]หน้าผ้า!DS241</f>
        <v>45978</v>
      </c>
      <c r="AN232" s="3">
        <f>[2]หน้าผ้า!DT241</f>
        <v>45979</v>
      </c>
      <c r="AO232" s="3">
        <f>[2]หน้าผ้า!DU241</f>
        <v>45979</v>
      </c>
      <c r="AP232" s="3">
        <f>[2]หน้าผ้า!DP241</f>
        <v>45976</v>
      </c>
      <c r="AQ232" s="3">
        <f>[2]หน้าผ้า!DW241</f>
        <v>45980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 t="str">
        <f>[2]หน้าผ้า!ED241</f>
        <v xml:space="preserve"> /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WRWT21670/WRWT21670</v>
      </c>
      <c r="BD232" s="56">
        <f>[2]หน้าผ้า!CA241</f>
        <v>342.08453533333335</v>
      </c>
    </row>
    <row r="233" spans="1:56" ht="27.75" customHeight="1" x14ac:dyDescent="0.45">
      <c r="A233" s="3">
        <f>[2]หน้าผ้า!C242</f>
        <v>45958</v>
      </c>
      <c r="B233" s="14" t="str">
        <f>[2]หน้าผ้า!B242</f>
        <v>MK68-001294</v>
      </c>
      <c r="C233" s="9" t="str">
        <f>[2]หน้าผ้า!E242</f>
        <v>บจก.เอสพีเอ็ม อาหารสัตว์</v>
      </c>
      <c r="D233" s="13" t="str">
        <f>[2]หน้าผ้า!F242</f>
        <v>มาซู ฟีดพี040</v>
      </c>
      <c r="E233" s="9">
        <f>[2]หน้าผ้า!G242</f>
        <v>21</v>
      </c>
      <c r="F233" s="9">
        <f>[2]หน้าผ้า!H242</f>
        <v>38</v>
      </c>
      <c r="G233" s="9" t="str">
        <f>[2]หน้าผ้า!I242</f>
        <v>ขาว</v>
      </c>
      <c r="H233" s="9" t="str">
        <f>[2]หน้าผ้า!J242</f>
        <v>ด้าน</v>
      </c>
      <c r="I233" s="9">
        <f>[2]หน้าผ้า!L242</f>
        <v>102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บิด</v>
      </c>
      <c r="M233" s="10">
        <f>[2]หน้าผ้า!T242</f>
        <v>22</v>
      </c>
      <c r="N233" s="9">
        <f>[2]หน้าผ้า!U242</f>
        <v>40</v>
      </c>
      <c r="O233" s="9">
        <f>[2]หน้าผ้า!V242</f>
        <v>60</v>
      </c>
      <c r="P233" s="10">
        <f>[2]หน้าผ้า!AB242</f>
        <v>97.696836863999991</v>
      </c>
      <c r="Q233" s="10">
        <f>[2]หน้าผ้า!AC242</f>
        <v>0</v>
      </c>
      <c r="R233" s="10">
        <f>[2]หน้าผ้า!AD242</f>
        <v>97.696836863999991</v>
      </c>
      <c r="S233" s="9" t="str">
        <f>[2]หน้าผ้า!Z242</f>
        <v>500กระสอบแบน</v>
      </c>
      <c r="T233" s="12">
        <f>[2]หน้าผ้า!X242</f>
        <v>45990</v>
      </c>
      <c r="U233" s="11">
        <f>[2]หน้าผ้า!AA242</f>
        <v>3000</v>
      </c>
      <c r="V233" s="10">
        <f>[2]หน้าผ้า!AJ242</f>
        <v>0</v>
      </c>
      <c r="W233" s="10">
        <f>[2]หน้าผ้า!AL242</f>
        <v>3000</v>
      </c>
      <c r="X233" s="10">
        <f>[2]หน้าผ้า!AM242</f>
        <v>0</v>
      </c>
      <c r="Y233" s="10">
        <f>[2]หน้าผ้า!AN242</f>
        <v>3150</v>
      </c>
      <c r="Z233" s="9" t="str">
        <f>[2]หน้าผ้า!AO242</f>
        <v>WSWT2121670SM</v>
      </c>
      <c r="AA233" s="8">
        <f>[2]หน้าผ้า!AQ242</f>
        <v>3310.89</v>
      </c>
      <c r="AB233" s="8">
        <f>[2]หน้าผ้า!AR242</f>
        <v>3310.89</v>
      </c>
      <c r="AC233" s="8">
        <f>[2]หน้าผ้า!AS242</f>
        <v>0</v>
      </c>
      <c r="AD233" s="8">
        <f>[2]หน้าผ้า!AT242</f>
        <v>1905</v>
      </c>
      <c r="AE233" s="8">
        <f>[2]หน้าผ้า!AU242</f>
        <v>1405.8899999999999</v>
      </c>
      <c r="AF233" s="8">
        <f>[2]หน้าผ้า!AI242</f>
        <v>0</v>
      </c>
      <c r="AG233" s="1" t="str">
        <f>[3]หน้าผ้า!DC245</f>
        <v>ยังไม่ได้พิมพ์</v>
      </c>
      <c r="AH233" s="1" t="str">
        <f>[2]หน้าผ้า!DL242</f>
        <v>P8</v>
      </c>
      <c r="AI233" s="1">
        <f>[2]หน้าผ้า!DM242</f>
        <v>4</v>
      </c>
      <c r="AJ233" s="3">
        <f>[2]หน้าผ้า!DN242</f>
        <v>45990</v>
      </c>
      <c r="AK233" s="3">
        <f>[2]หน้าผ้า!DQ242</f>
        <v>45986</v>
      </c>
      <c r="AL233" s="3">
        <f>[2]หน้าผ้า!DR242</f>
        <v>45980</v>
      </c>
      <c r="AM233" s="3">
        <f>[2]หน้าผ้า!DS242</f>
        <v>45987</v>
      </c>
      <c r="AN233" s="3">
        <f>[2]หน้าผ้า!DT242</f>
        <v>45988</v>
      </c>
      <c r="AO233" s="3">
        <f>[2]หน้าผ้า!DU242</f>
        <v>45988</v>
      </c>
      <c r="AP233" s="3">
        <f>[2]หน้าผ้า!DP242</f>
        <v>45985</v>
      </c>
      <c r="AQ233" s="3">
        <f>[2]หน้าผ้า!DW242</f>
        <v>45989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งานเคลือบ+พิมพ์</v>
      </c>
      <c r="AX233" s="2" t="str">
        <f>[2]หน้าผ้า!ED242</f>
        <v xml:space="preserve"> /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WRWT21670/WRWT21670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45962</v>
      </c>
      <c r="B234" s="14" t="str">
        <f>[2]หน้าผ้า!B243</f>
        <v>MK68-001321</v>
      </c>
      <c r="C234" s="9" t="str">
        <f>[2]หน้าผ้า!E243</f>
        <v>บจก.เอพีเอ็ม อะโกร</v>
      </c>
      <c r="D234" s="13" t="str">
        <f>[2]หน้าผ้า!F243</f>
        <v>ฟีล กู๊ด 892</v>
      </c>
      <c r="E234" s="9">
        <f>[2]หน้าผ้า!G243</f>
        <v>21</v>
      </c>
      <c r="F234" s="9">
        <f>[2]หน้าผ้า!H243</f>
        <v>38</v>
      </c>
      <c r="G234" s="9" t="str">
        <f>[2]หน้าผ้า!I243</f>
        <v>ขาว</v>
      </c>
      <c r="H234" s="9" t="str">
        <f>[2]หน้าผ้า!J243</f>
        <v>ใส</v>
      </c>
      <c r="I234" s="9">
        <f>[2]หน้าผ้า!L243</f>
        <v>102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บิด</v>
      </c>
      <c r="M234" s="10">
        <f>[2]หน้าผ้า!T243</f>
        <v>22</v>
      </c>
      <c r="N234" s="9">
        <f>[2]หน้าผ้า!U243</f>
        <v>40</v>
      </c>
      <c r="O234" s="9">
        <f>[2]หน้าผ้า!V243</f>
        <v>60</v>
      </c>
      <c r="P234" s="10">
        <f>[2]หน้าผ้า!AB243</f>
        <v>97.696836863999991</v>
      </c>
      <c r="Q234" s="10">
        <f>[2]หน้าผ้า!AC243</f>
        <v>0</v>
      </c>
      <c r="R234" s="10">
        <f>[2]หน้าผ้า!AD243</f>
        <v>97.696836863999991</v>
      </c>
      <c r="S234" s="9" t="str">
        <f>[2]หน้าผ้า!Z243</f>
        <v>500กระสอบแบน</v>
      </c>
      <c r="T234" s="12" t="str">
        <f>[2]หน้าผ้า!X243</f>
        <v>รอแจ้ง</v>
      </c>
      <c r="U234" s="11">
        <f>[2]หน้าผ้า!AA243</f>
        <v>3000</v>
      </c>
      <c r="V234" s="10">
        <f>[2]หน้าผ้า!AJ243</f>
        <v>0</v>
      </c>
      <c r="W234" s="10">
        <f>[2]หน้าผ้า!AL243</f>
        <v>3000</v>
      </c>
      <c r="X234" s="10">
        <f>[2]หน้าผ้า!AM243</f>
        <v>0</v>
      </c>
      <c r="Y234" s="10">
        <f>[2]หน้าผ้า!AN243</f>
        <v>3150</v>
      </c>
      <c r="Z234" s="9" t="str">
        <f>[2]หน้าผ้า!AO243</f>
        <v>WSWT2121670SM</v>
      </c>
      <c r="AA234" s="8">
        <f>[2]หน้าผ้า!AQ243</f>
        <v>3310.89</v>
      </c>
      <c r="AB234" s="8">
        <f>[2]หน้าผ้า!AR243</f>
        <v>0</v>
      </c>
      <c r="AC234" s="8">
        <f>[2]หน้าผ้า!AS243</f>
        <v>3310.89</v>
      </c>
      <c r="AD234" s="8">
        <f>[2]หน้าผ้า!AT243</f>
        <v>0</v>
      </c>
      <c r="AE234" s="8">
        <f>[2]หน้าผ้า!AU243</f>
        <v>3310.89</v>
      </c>
      <c r="AF234" s="8">
        <f>[2]หน้าผ้า!AI243</f>
        <v>0</v>
      </c>
      <c r="AG234" s="1" t="str">
        <f>[3]หน้าผ้า!DC246</f>
        <v>รอแบบ</v>
      </c>
      <c r="AH234" s="1" t="str">
        <f>[2]หน้าผ้า!DL243</f>
        <v>P8</v>
      </c>
      <c r="AI234" s="1">
        <f>[2]หน้าผ้า!DM243</f>
        <v>4</v>
      </c>
      <c r="AJ234" s="3" t="str">
        <f>[2]หน้าผ้า!DN243</f>
        <v>รอแจ้ง</v>
      </c>
      <c r="AK234" s="3" t="e">
        <f>[2]หน้าผ้า!DQ243</f>
        <v>#VALUE!</v>
      </c>
      <c r="AL234" s="3" t="e">
        <f>[2]หน้าผ้า!DR243</f>
        <v>#VALUE!</v>
      </c>
      <c r="AM234" s="3" t="e">
        <f>[2]หน้าผ้า!DS243</f>
        <v>#VALUE!</v>
      </c>
      <c r="AN234" s="3" t="e">
        <f>[2]หน้าผ้า!DT243</f>
        <v>#VALUE!</v>
      </c>
      <c r="AO234" s="3" t="e">
        <f>[2]หน้าผ้า!DU243</f>
        <v>#VALUE!</v>
      </c>
      <c r="AP234" s="3" t="e">
        <f>[2]หน้าผ้า!DP243</f>
        <v>#VALUE!</v>
      </c>
      <c r="AQ234" s="3" t="e">
        <f>[2]หน้าผ้า!DW243</f>
        <v>#VALUE!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งานเคลือบ+พิมพ์</v>
      </c>
      <c r="AX234" s="2" t="str">
        <f>[2]หน้าผ้า!ED243</f>
        <v xml:space="preserve"> /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WRWT21670/WRWT21670</v>
      </c>
      <c r="BD234" s="56">
        <f>[2]หน้าผ้า!CA243</f>
        <v>238.09713619999999</v>
      </c>
    </row>
    <row r="235" spans="1:56" ht="27.75" customHeight="1" x14ac:dyDescent="0.45">
      <c r="A235" s="3">
        <f>[2]หน้าผ้า!C244</f>
        <v>45962</v>
      </c>
      <c r="B235" s="14" t="str">
        <f>[2]หน้าผ้า!B244</f>
        <v>MK68-001318</v>
      </c>
      <c r="C235" s="9" t="str">
        <f>[2]หน้าผ้า!E244</f>
        <v>บจก.เอพีเอ็ม อะโกร</v>
      </c>
      <c r="D235" s="13" t="str">
        <f>[2]หน้าผ้า!F244</f>
        <v>โมโม่ 401</v>
      </c>
      <c r="E235" s="9">
        <f>[2]หน้าผ้า!G244</f>
        <v>21</v>
      </c>
      <c r="F235" s="9">
        <f>[2]หน้าผ้า!H244</f>
        <v>38</v>
      </c>
      <c r="G235" s="9" t="str">
        <f>[2]หน้าผ้า!I244</f>
        <v>ขาว</v>
      </c>
      <c r="H235" s="9" t="str">
        <f>[2]หน้าผ้า!J244</f>
        <v>ใส</v>
      </c>
      <c r="I235" s="9">
        <f>[2]หน้าผ้า!L244</f>
        <v>102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จับจีบ</v>
      </c>
      <c r="M235" s="10">
        <f>[2]หน้าผ้า!T244</f>
        <v>22</v>
      </c>
      <c r="N235" s="9">
        <f>[2]หน้าผ้า!U244</f>
        <v>40</v>
      </c>
      <c r="O235" s="9">
        <f>[2]หน้าผ้า!V244</f>
        <v>60</v>
      </c>
      <c r="P235" s="10">
        <f>[2]หน้าผ้า!AB244</f>
        <v>97.696836863999991</v>
      </c>
      <c r="Q235" s="10">
        <f>[2]หน้าผ้า!AC244</f>
        <v>0</v>
      </c>
      <c r="R235" s="10">
        <f>[2]หน้าผ้า!AD244</f>
        <v>97.696836863999991</v>
      </c>
      <c r="S235" s="9" t="str">
        <f>[2]หน้าผ้า!Z244</f>
        <v>500กระสอบแบน</v>
      </c>
      <c r="T235" s="12" t="str">
        <f>[2]หน้าผ้า!X244</f>
        <v>รอแจ้ง</v>
      </c>
      <c r="U235" s="11">
        <f>[2]หน้าผ้า!AA244</f>
        <v>3000</v>
      </c>
      <c r="V235" s="10">
        <f>[2]หน้าผ้า!AJ244</f>
        <v>0</v>
      </c>
      <c r="W235" s="10">
        <f>[2]หน้าผ้า!AL244</f>
        <v>3000</v>
      </c>
      <c r="X235" s="10">
        <f>[2]หน้าผ้า!AM244</f>
        <v>0</v>
      </c>
      <c r="Y235" s="10">
        <f>[2]หน้าผ้า!AN244</f>
        <v>3150</v>
      </c>
      <c r="Z235" s="9" t="str">
        <f>[2]หน้าผ้า!AO244</f>
        <v>WSWT2121670SM</v>
      </c>
      <c r="AA235" s="8">
        <f>[2]หน้าผ้า!AQ244</f>
        <v>3310.89</v>
      </c>
      <c r="AB235" s="8">
        <f>[2]หน้าผ้า!AR244</f>
        <v>0</v>
      </c>
      <c r="AC235" s="8">
        <f>[2]หน้าผ้า!AS244</f>
        <v>3310.89</v>
      </c>
      <c r="AD235" s="8">
        <f>[2]หน้าผ้า!AT244</f>
        <v>0</v>
      </c>
      <c r="AE235" s="8">
        <f>[2]หน้าผ้า!AU244</f>
        <v>3310.89</v>
      </c>
      <c r="AF235" s="8">
        <f>[2]หน้าผ้า!AI244</f>
        <v>0</v>
      </c>
      <c r="AG235" s="1" t="str">
        <f>[3]หน้าผ้า!DC247</f>
        <v>ยังไม่ได้พิมพ์</v>
      </c>
      <c r="AH235" s="1" t="str">
        <f>[2]หน้าผ้า!DL244</f>
        <v>P8</v>
      </c>
      <c r="AI235" s="1">
        <f>[2]หน้าผ้า!DM244</f>
        <v>4</v>
      </c>
      <c r="AJ235" s="3" t="str">
        <f>[2]หน้าผ้า!DN244</f>
        <v>รอแจ้ง</v>
      </c>
      <c r="AK235" s="3" t="e">
        <f>[2]หน้าผ้า!DQ244</f>
        <v>#VALUE!</v>
      </c>
      <c r="AL235" s="3" t="e">
        <f>[2]หน้าผ้า!DR244</f>
        <v>#VALUE!</v>
      </c>
      <c r="AM235" s="3" t="e">
        <f>[2]หน้าผ้า!DS244</f>
        <v>#VALUE!</v>
      </c>
      <c r="AN235" s="3" t="e">
        <f>[2]หน้าผ้า!DT244</f>
        <v>#VALUE!</v>
      </c>
      <c r="AO235" s="3" t="e">
        <f>[2]หน้าผ้า!DU244</f>
        <v>#VALUE!</v>
      </c>
      <c r="AP235" s="3" t="e">
        <f>[2]หน้าผ้า!DP244</f>
        <v>#VALUE!</v>
      </c>
      <c r="AQ235" s="3" t="e">
        <f>[2]หน้าผ้า!DW244</f>
        <v>#VALUE!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งานเคลือบ+พิมพ์</v>
      </c>
      <c r="AX235" s="2" t="str">
        <f>[2]หน้าผ้า!ED244</f>
        <v xml:space="preserve"> /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WRWT21670/WRWT21670</v>
      </c>
      <c r="BD235" s="56">
        <f>[2]หน้าผ้า!CA244</f>
        <v>238.09713619999999</v>
      </c>
    </row>
    <row r="236" spans="1:56" ht="27.75" customHeight="1" x14ac:dyDescent="0.45">
      <c r="A236" s="3">
        <f>[2]หน้าผ้า!C245</f>
        <v>45962</v>
      </c>
      <c r="B236" s="14" t="str">
        <f>[2]หน้าผ้า!B245</f>
        <v>MK68-001319</v>
      </c>
      <c r="C236" s="9" t="str">
        <f>[2]หน้าผ้า!E245</f>
        <v>บจก.เอพีเอ็ม อะโกร</v>
      </c>
      <c r="D236" s="13" t="str">
        <f>[2]หน้าผ้า!F245</f>
        <v>โมโม่ 492</v>
      </c>
      <c r="E236" s="9">
        <f>[2]หน้าผ้า!G245</f>
        <v>21</v>
      </c>
      <c r="F236" s="9">
        <f>[2]หน้าผ้า!H245</f>
        <v>38</v>
      </c>
      <c r="G236" s="9" t="str">
        <f>[2]หน้าผ้า!I245</f>
        <v>ขาว</v>
      </c>
      <c r="H236" s="9" t="str">
        <f>[2]หน้าผ้า!J245</f>
        <v>ใส</v>
      </c>
      <c r="I236" s="9">
        <f>[2]หน้าผ้า!L245</f>
        <v>102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จับจีบ</v>
      </c>
      <c r="M236" s="10">
        <f>[2]หน้าผ้า!T245</f>
        <v>22</v>
      </c>
      <c r="N236" s="9">
        <f>[2]หน้าผ้า!U245</f>
        <v>40</v>
      </c>
      <c r="O236" s="9">
        <f>[2]หน้าผ้า!V245</f>
        <v>60</v>
      </c>
      <c r="P236" s="10">
        <f>[2]หน้าผ้า!AB245</f>
        <v>97.696836863999991</v>
      </c>
      <c r="Q236" s="10">
        <f>[2]หน้าผ้า!AC245</f>
        <v>0</v>
      </c>
      <c r="R236" s="10">
        <f>[2]หน้าผ้า!AD245</f>
        <v>97.696836863999991</v>
      </c>
      <c r="S236" s="9" t="str">
        <f>[2]หน้าผ้า!Z245</f>
        <v>500กระสอบแบน</v>
      </c>
      <c r="T236" s="12" t="str">
        <f>[2]หน้าผ้า!X245</f>
        <v>รอแจ้ง</v>
      </c>
      <c r="U236" s="11">
        <f>[2]หน้าผ้า!AA245</f>
        <v>3000</v>
      </c>
      <c r="V236" s="10">
        <f>[2]หน้าผ้า!AJ245</f>
        <v>0</v>
      </c>
      <c r="W236" s="10">
        <f>[2]หน้าผ้า!AL245</f>
        <v>3000</v>
      </c>
      <c r="X236" s="10">
        <f>[2]หน้าผ้า!AM245</f>
        <v>0</v>
      </c>
      <c r="Y236" s="10">
        <f>[2]หน้าผ้า!AN245</f>
        <v>3150</v>
      </c>
      <c r="Z236" s="9" t="str">
        <f>[2]หน้าผ้า!AO245</f>
        <v>WSWT2121670SM</v>
      </c>
      <c r="AA236" s="8">
        <f>[2]หน้าผ้า!AQ245</f>
        <v>3310.89</v>
      </c>
      <c r="AB236" s="8">
        <f>[2]หน้าผ้า!AR245</f>
        <v>0</v>
      </c>
      <c r="AC236" s="8">
        <f>[2]หน้าผ้า!AS245</f>
        <v>3310.89</v>
      </c>
      <c r="AD236" s="8">
        <f>[2]หน้าผ้า!AT245</f>
        <v>0</v>
      </c>
      <c r="AE236" s="8">
        <f>[2]หน้าผ้า!AU245</f>
        <v>3310.89</v>
      </c>
      <c r="AF236" s="8">
        <f>[2]หน้าผ้า!AI245</f>
        <v>0</v>
      </c>
      <c r="AG236" s="1" t="str">
        <f>[3]หน้าผ้า!DC248</f>
        <v>ยังไม่ได้พิมพ์</v>
      </c>
      <c r="AH236" s="1" t="str">
        <f>[2]หน้าผ้า!DL245</f>
        <v>P8</v>
      </c>
      <c r="AI236" s="1">
        <f>[2]หน้าผ้า!DM245</f>
        <v>4</v>
      </c>
      <c r="AJ236" s="3" t="str">
        <f>[2]หน้าผ้า!DN245</f>
        <v>รอแจ้ง</v>
      </c>
      <c r="AK236" s="3" t="e">
        <f>[2]หน้าผ้า!DQ245</f>
        <v>#VALUE!</v>
      </c>
      <c r="AL236" s="3" t="e">
        <f>[2]หน้าผ้า!DR245</f>
        <v>#VALUE!</v>
      </c>
      <c r="AM236" s="3" t="e">
        <f>[2]หน้าผ้า!DS245</f>
        <v>#VALUE!</v>
      </c>
      <c r="AN236" s="3" t="e">
        <f>[2]หน้าผ้า!DT245</f>
        <v>#VALUE!</v>
      </c>
      <c r="AO236" s="3" t="e">
        <f>[2]หน้าผ้า!DU245</f>
        <v>#VALUE!</v>
      </c>
      <c r="AP236" s="3" t="e">
        <f>[2]หน้าผ้า!DP245</f>
        <v>#VALUE!</v>
      </c>
      <c r="AQ236" s="3" t="e">
        <f>[2]หน้าผ้า!DW245</f>
        <v>#VALUE!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งานเคลือบ+พิมพ์</v>
      </c>
      <c r="AX236" s="2" t="str">
        <f>[2]หน้าผ้า!ED245</f>
        <v xml:space="preserve"> /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WRWT21670/WRWT21670</v>
      </c>
      <c r="BD236" s="56">
        <f>[2]หน้าผ้า!CA245</f>
        <v>238.09713619999999</v>
      </c>
    </row>
    <row r="237" spans="1:56" ht="27.75" customHeight="1" x14ac:dyDescent="0.45">
      <c r="A237" s="3" t="str">
        <f>[2]หน้าผ้า!C246</f>
        <v>ประมาณการ</v>
      </c>
      <c r="B237" s="14" t="str">
        <f>[2]หน้าผ้า!B246</f>
        <v>ประมาณการ</v>
      </c>
      <c r="C237" s="9" t="str">
        <f>[2]หน้าผ้า!E246</f>
        <v>บจก.แอมโก้เวท</v>
      </c>
      <c r="D237" s="13" t="str">
        <f>[2]หน้าผ้า!F246</f>
        <v>รอแบบ</v>
      </c>
      <c r="E237" s="9">
        <f>[2]หน้าผ้า!G246</f>
        <v>21</v>
      </c>
      <c r="F237" s="9">
        <f>[2]หน้าผ้า!H246</f>
        <v>37</v>
      </c>
      <c r="G237" s="9" t="str">
        <f>[2]หน้าผ้า!I246</f>
        <v>ขาว</v>
      </c>
      <c r="H237" s="9" t="str">
        <f>[2]หน้าผ้า!J246</f>
        <v>ใส</v>
      </c>
      <c r="I237" s="9">
        <f>[2]หน้าผ้า!L246</f>
        <v>100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บิด</v>
      </c>
      <c r="M237" s="10" t="str">
        <f>[2]หน้าผ้า!T246</f>
        <v>ไม่สวมถุงใน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>500กระสอบแบน</v>
      </c>
      <c r="T237" s="12" t="str">
        <f>[2]หน้าผ้า!X246</f>
        <v>รอแจ้ง</v>
      </c>
      <c r="U237" s="11">
        <f>[2]หน้าผ้า!AA246</f>
        <v>100000</v>
      </c>
      <c r="V237" s="10">
        <f>[2]หน้าผ้า!AJ246</f>
        <v>0</v>
      </c>
      <c r="W237" s="10">
        <f>[2]หน้าผ้า!AL246</f>
        <v>100000</v>
      </c>
      <c r="X237" s="10">
        <f>[2]หน้าผ้า!AM246</f>
        <v>0</v>
      </c>
      <c r="Y237" s="10">
        <f>[2]หน้าผ้า!AN246</f>
        <v>105000</v>
      </c>
      <c r="Z237" s="9" t="str">
        <f>[2]หน้าผ้า!AO246</f>
        <v>WSWT2121670SM</v>
      </c>
      <c r="AA237" s="8">
        <f>[2]หน้าผ้า!AQ246</f>
        <v>107569.00000000001</v>
      </c>
      <c r="AB237" s="8">
        <f>[2]หน้าผ้า!AR246</f>
        <v>0</v>
      </c>
      <c r="AC237" s="8">
        <f>[2]หน้าผ้า!AS246</f>
        <v>107569.00000000001</v>
      </c>
      <c r="AD237" s="8">
        <f>[2]หน้าผ้า!AT246</f>
        <v>0</v>
      </c>
      <c r="AE237" s="8">
        <f>[2]หน้าผ้า!AU246</f>
        <v>107569.00000000001</v>
      </c>
      <c r="AF237" s="8">
        <f>[2]หน้าผ้า!AI246</f>
        <v>0</v>
      </c>
      <c r="AG237" s="1" t="str">
        <f>[3]หน้าผ้า!DC249</f>
        <v>ยังไม่ได้พิมพ์</v>
      </c>
      <c r="AH237" s="1" t="str">
        <f>[2]หน้าผ้า!DL246</f>
        <v>P8</v>
      </c>
      <c r="AI237" s="1">
        <f>[2]หน้าผ้า!DM246</f>
        <v>4</v>
      </c>
      <c r="AJ237" s="3" t="str">
        <f>[2]หน้าผ้า!DN246</f>
        <v>รอแจ้ง</v>
      </c>
      <c r="AK237" s="3" t="e">
        <f>[2]หน้าผ้า!DQ246</f>
        <v>#VALUE!</v>
      </c>
      <c r="AL237" s="3" t="e">
        <f>[2]หน้าผ้า!DR246</f>
        <v>#VALUE!</v>
      </c>
      <c r="AM237" s="3" t="e">
        <f>[2]หน้าผ้า!DS246</f>
        <v>#VALUE!</v>
      </c>
      <c r="AN237" s="3" t="e">
        <f>[2]หน้าผ้า!DT246</f>
        <v>#VALUE!</v>
      </c>
      <c r="AO237" s="3" t="e">
        <f>[2]หน้าผ้า!DU246</f>
        <v>#VALUE!</v>
      </c>
      <c r="AP237" s="3" t="e">
        <f>[2]หน้าผ้า!DP246</f>
        <v>#VALUE!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WRWT21670/WRWT21670</v>
      </c>
      <c r="BD237" s="56">
        <f>[2]หน้าผ้า!CA246</f>
        <v>7735.6453533333333</v>
      </c>
    </row>
    <row r="238" spans="1:56" ht="27.75" customHeight="1" x14ac:dyDescent="0.45">
      <c r="A238" s="3">
        <f>[2]หน้าผ้า!C247</f>
        <v>45958</v>
      </c>
      <c r="B238" s="14" t="str">
        <f>[2]หน้าผ้า!B247</f>
        <v>MK68-001283</v>
      </c>
      <c r="C238" s="9" t="str">
        <f>[2]หน้าผ้า!E247</f>
        <v>บจก.เอพีเอ็ม อะโกร</v>
      </c>
      <c r="D238" s="13" t="str">
        <f>[2]หน้าผ้า!F247</f>
        <v>ฟีล กู๊ด 822</v>
      </c>
      <c r="E238" s="9">
        <f>[2]หน้าผ้า!G247</f>
        <v>21</v>
      </c>
      <c r="F238" s="9">
        <f>[2]หน้าผ้า!H247</f>
        <v>38</v>
      </c>
      <c r="G238" s="9" t="str">
        <f>[2]หน้าผ้า!I247</f>
        <v>ขาว</v>
      </c>
      <c r="H238" s="9" t="str">
        <f>[2]หน้าผ้า!J247</f>
        <v>ใส</v>
      </c>
      <c r="I238" s="9">
        <f>[2]หน้าผ้า!L247</f>
        <v>102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จับจีบ</v>
      </c>
      <c r="M238" s="10">
        <f>[2]หน้าผ้า!T247</f>
        <v>22</v>
      </c>
      <c r="N238" s="9">
        <f>[2]หน้าผ้า!U247</f>
        <v>40</v>
      </c>
      <c r="O238" s="9">
        <f>[2]หน้าผ้า!V247</f>
        <v>60</v>
      </c>
      <c r="P238" s="10">
        <f>[2]หน้าผ้า!AB247</f>
        <v>97.696836863999991</v>
      </c>
      <c r="Q238" s="10">
        <f>[2]หน้าผ้า!AC247</f>
        <v>0</v>
      </c>
      <c r="R238" s="10">
        <f>[2]หน้าผ้า!AD247</f>
        <v>97.696836863999991</v>
      </c>
      <c r="S238" s="9" t="str">
        <f>[2]หน้าผ้า!Z247</f>
        <v>500กระสอบแบน</v>
      </c>
      <c r="T238" s="12" t="str">
        <f>[2]หน้าผ้า!X247</f>
        <v>รอแจ้ง</v>
      </c>
      <c r="U238" s="11">
        <f>[2]หน้าผ้า!AA247</f>
        <v>3000</v>
      </c>
      <c r="V238" s="10">
        <f>[2]หน้าผ้า!AJ247</f>
        <v>0</v>
      </c>
      <c r="W238" s="10">
        <f>[2]หน้าผ้า!AL247</f>
        <v>3000</v>
      </c>
      <c r="X238" s="10">
        <f>[2]หน้าผ้า!AM247</f>
        <v>0</v>
      </c>
      <c r="Y238" s="10">
        <f>[2]หน้าผ้า!AN247</f>
        <v>3150</v>
      </c>
      <c r="Z238" s="9" t="str">
        <f>[2]หน้าผ้า!AO247</f>
        <v>WSWT2121670SM</v>
      </c>
      <c r="AA238" s="8">
        <f>[2]หน้าผ้า!AQ247</f>
        <v>3310.89</v>
      </c>
      <c r="AB238" s="8">
        <f>[2]หน้าผ้า!AR247</f>
        <v>0</v>
      </c>
      <c r="AC238" s="8">
        <f>[2]หน้าผ้า!AS247</f>
        <v>3310.89</v>
      </c>
      <c r="AD238" s="8">
        <f>[2]หน้าผ้า!AT247</f>
        <v>0</v>
      </c>
      <c r="AE238" s="8">
        <f>[2]หน้าผ้า!AU247</f>
        <v>3310.89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P8</v>
      </c>
      <c r="AI238" s="1">
        <f>[2]หน้าผ้า!DM247</f>
        <v>4</v>
      </c>
      <c r="AJ238" s="3" t="str">
        <f>[2]หน้าผ้า!DN247</f>
        <v>รอแจ้ง</v>
      </c>
      <c r="AK238" s="3" t="e">
        <f>[2]หน้าผ้า!DQ247</f>
        <v>#VALUE!</v>
      </c>
      <c r="AL238" s="3" t="e">
        <f>[2]หน้าผ้า!DR247</f>
        <v>#VALUE!</v>
      </c>
      <c r="AM238" s="3" t="e">
        <f>[2]หน้าผ้า!DS247</f>
        <v>#VALUE!</v>
      </c>
      <c r="AN238" s="3" t="e">
        <f>[2]หน้าผ้า!DT247</f>
        <v>#VALUE!</v>
      </c>
      <c r="AO238" s="3" t="e">
        <f>[2]หน้าผ้า!DU247</f>
        <v>#VALUE!</v>
      </c>
      <c r="AP238" s="3" t="e">
        <f>[2]หน้าผ้า!DP247</f>
        <v>#VALUE!</v>
      </c>
      <c r="AQ238" s="3" t="e">
        <f>[2]หน้าผ้า!DW247</f>
        <v>#VALUE!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งานเคลือบ+พิมพ์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WRWT21670/WRWT21670</v>
      </c>
      <c r="BD238" s="56">
        <f>[2]หน้าผ้า!CA247</f>
        <v>238.09713619999999</v>
      </c>
    </row>
    <row r="239" spans="1:56" ht="27.75" customHeight="1" x14ac:dyDescent="0.45">
      <c r="A239" s="3">
        <f>[2]หน้าผ้า!C248</f>
        <v>45958</v>
      </c>
      <c r="B239" s="14" t="str">
        <f>[2]หน้าผ้า!B248</f>
        <v>MK68-001286</v>
      </c>
      <c r="C239" s="9" t="str">
        <f>[2]หน้าผ้า!E248</f>
        <v>บจก.เอพีเอ็ม อะโกร</v>
      </c>
      <c r="D239" s="13" t="str">
        <f>[2]หน้าผ้า!F248</f>
        <v>โมโม่ 4131</v>
      </c>
      <c r="E239" s="9">
        <f>[2]หน้าผ้า!G248</f>
        <v>21</v>
      </c>
      <c r="F239" s="9">
        <f>[2]หน้าผ้า!H248</f>
        <v>38</v>
      </c>
      <c r="G239" s="9" t="str">
        <f>[2]หน้าผ้า!I248</f>
        <v>ขาว</v>
      </c>
      <c r="H239" s="9" t="str">
        <f>[2]หน้าผ้า!J248</f>
        <v>ใส</v>
      </c>
      <c r="I239" s="9">
        <f>[2]หน้าผ้า!L248</f>
        <v>102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จับจีบ4"</v>
      </c>
      <c r="M239" s="10">
        <f>[2]หน้าผ้า!T248</f>
        <v>22</v>
      </c>
      <c r="N239" s="9">
        <f>[2]หน้าผ้า!U248</f>
        <v>40</v>
      </c>
      <c r="O239" s="9">
        <f>[2]หน้าผ้า!V248</f>
        <v>60</v>
      </c>
      <c r="P239" s="10">
        <f>[2]หน้าผ้า!AB248</f>
        <v>97.696836863999991</v>
      </c>
      <c r="Q239" s="10">
        <f>[2]หน้าผ้า!AC248</f>
        <v>0</v>
      </c>
      <c r="R239" s="10">
        <f>[2]หน้าผ้า!AD248</f>
        <v>97.696836863999991</v>
      </c>
      <c r="S239" s="9" t="str">
        <f>[2]หน้าผ้า!Z248</f>
        <v>500กระสอบแบน</v>
      </c>
      <c r="T239" s="12" t="str">
        <f>[2]หน้าผ้า!X248</f>
        <v>รอแจ้ง</v>
      </c>
      <c r="U239" s="11">
        <f>[2]หน้าผ้า!AA248</f>
        <v>3000</v>
      </c>
      <c r="V239" s="10">
        <f>[2]หน้าผ้า!AJ248</f>
        <v>0</v>
      </c>
      <c r="W239" s="10">
        <f>[2]หน้าผ้า!AL248</f>
        <v>3000</v>
      </c>
      <c r="X239" s="10">
        <f>[2]หน้าผ้า!AM248</f>
        <v>0</v>
      </c>
      <c r="Y239" s="10">
        <f>[2]หน้าผ้า!AN248</f>
        <v>3150</v>
      </c>
      <c r="Z239" s="9" t="str">
        <f>[2]หน้าผ้า!AO248</f>
        <v>WSWT2121670SM</v>
      </c>
      <c r="AA239" s="8">
        <f>[2]หน้าผ้า!AQ248</f>
        <v>3310.89</v>
      </c>
      <c r="AB239" s="8">
        <f>[2]หน้าผ้า!AR248</f>
        <v>0</v>
      </c>
      <c r="AC239" s="8">
        <f>[2]หน้าผ้า!AS248</f>
        <v>3310.89</v>
      </c>
      <c r="AD239" s="8">
        <f>[2]หน้าผ้า!AT248</f>
        <v>0</v>
      </c>
      <c r="AE239" s="8">
        <f>[2]หน้าผ้า!AU248</f>
        <v>3310.89</v>
      </c>
      <c r="AF239" s="8">
        <f>[2]หน้าผ้า!AI248</f>
        <v>0</v>
      </c>
      <c r="AG239" s="1" t="str">
        <f>[3]หน้าผ้า!DC251</f>
        <v>ยังไม่ได้พิมพ์</v>
      </c>
      <c r="AH239" s="1" t="str">
        <f>[2]หน้าผ้า!DL248</f>
        <v>P8</v>
      </c>
      <c r="AI239" s="1">
        <f>[2]หน้าผ้า!DM248</f>
        <v>4</v>
      </c>
      <c r="AJ239" s="3" t="str">
        <f>[2]หน้าผ้า!DN248</f>
        <v>รอแจ้ง</v>
      </c>
      <c r="AK239" s="3" t="e">
        <f>[2]หน้าผ้า!DQ248</f>
        <v>#VALUE!</v>
      </c>
      <c r="AL239" s="3" t="e">
        <f>[2]หน้าผ้า!DR248</f>
        <v>#VALUE!</v>
      </c>
      <c r="AM239" s="3" t="e">
        <f>[2]หน้าผ้า!DS248</f>
        <v>#VALUE!</v>
      </c>
      <c r="AN239" s="3" t="e">
        <f>[2]หน้าผ้า!DT248</f>
        <v>#VALUE!</v>
      </c>
      <c r="AO239" s="3" t="e">
        <f>[2]หน้าผ้า!DU248</f>
        <v>#VALUE!</v>
      </c>
      <c r="AP239" s="3" t="e">
        <f>[2]หน้าผ้า!DP248</f>
        <v>#VALUE!</v>
      </c>
      <c r="AQ239" s="3" t="e">
        <f>[2]หน้าผ้า!DW248</f>
        <v>#VALUE!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งานเคลือบ+พิมพ์</v>
      </c>
      <c r="AX239" s="2" t="str">
        <f>[2]หน้าผ้า!ED248</f>
        <v xml:space="preserve"> /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WRWT21670/WRWT21670</v>
      </c>
      <c r="BD239" s="56">
        <f>[2]หน้าผ้า!CA248</f>
        <v>238.09713619999999</v>
      </c>
    </row>
    <row r="240" spans="1:56" ht="27.75" customHeight="1" x14ac:dyDescent="0.45">
      <c r="A240" s="3">
        <f>[2]หน้าผ้า!C249</f>
        <v>45631</v>
      </c>
      <c r="B240" s="14" t="str">
        <f>[2]หน้าผ้า!B249</f>
        <v>MK67-001642</v>
      </c>
      <c r="C240" s="9" t="str">
        <f>[2]หน้าผ้า!E249</f>
        <v>บจก.ที.ซี.ยูเนี่ยน อโกรเทค</v>
      </c>
      <c r="D240" s="13" t="str">
        <f>[2]หน้าผ้า!F249</f>
        <v>Zhejiang UN</v>
      </c>
      <c r="E240" s="9">
        <f>[2]หน้าผ้า!G249</f>
        <v>21</v>
      </c>
      <c r="F240" s="9">
        <f>[2]หน้าผ้า!H249</f>
        <v>37</v>
      </c>
      <c r="G240" s="9" t="str">
        <f>[2]หน้าผ้า!I249</f>
        <v>ขาว</v>
      </c>
      <c r="H240" s="9" t="str">
        <f>[2]หน้าผ้า!J249</f>
        <v>ใส</v>
      </c>
      <c r="I240" s="9">
        <f>[2]หน้าผ้า!L249</f>
        <v>100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ไม่</v>
      </c>
      <c r="M240" s="10" t="str">
        <f>[2]หน้าผ้า!T249</f>
        <v>ไม่สวมถุงใน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 xml:space="preserve">300กระสอบแบนเต็มใบ </v>
      </c>
      <c r="T240" s="12" t="str">
        <f>[2]หน้าผ้า!X249</f>
        <v>รอแจ้ง</v>
      </c>
      <c r="U240" s="11">
        <f>[2]หน้าผ้า!AA249</f>
        <v>9000</v>
      </c>
      <c r="V240" s="10">
        <f>[2]หน้าผ้า!AJ249</f>
        <v>1182</v>
      </c>
      <c r="W240" s="10">
        <f>[2]หน้าผ้า!AL249</f>
        <v>7818</v>
      </c>
      <c r="X240" s="10">
        <f>[2]หน้าผ้า!AM249</f>
        <v>0</v>
      </c>
      <c r="Y240" s="10">
        <f>[2]หน้าผ้า!AN249</f>
        <v>8208.9</v>
      </c>
      <c r="Z240" s="9" t="str">
        <f>[2]หน้าผ้า!AO249</f>
        <v>WSWT2121670SM</v>
      </c>
      <c r="AA240" s="8">
        <f>[2]หน้าผ้า!AQ249</f>
        <v>8409.7444200000009</v>
      </c>
      <c r="AB240" s="8">
        <f>[2]หน้าผ้า!AR249</f>
        <v>0</v>
      </c>
      <c r="AC240" s="8">
        <f>[2]หน้าผ้า!AS249</f>
        <v>8409.7444200000009</v>
      </c>
      <c r="AD240" s="8">
        <f>[2]หน้าผ้า!AT249</f>
        <v>0</v>
      </c>
      <c r="AE240" s="8">
        <f>[2]หน้าผ้า!AU249</f>
        <v>8409.7444200000009</v>
      </c>
      <c r="AF240" s="8">
        <f>[2]หน้าผ้า!AI249</f>
        <v>0</v>
      </c>
      <c r="AG240" s="1" t="str">
        <f>[3]หน้าผ้า!DC252</f>
        <v>ยังไม่ได้พิมพ์</v>
      </c>
      <c r="AH240" s="1" t="str">
        <f>[2]หน้าผ้า!DL249</f>
        <v>P8</v>
      </c>
      <c r="AI240" s="1">
        <f>[2]หน้าผ้า!DM249</f>
        <v>4</v>
      </c>
      <c r="AJ240" s="3" t="str">
        <f>[2]หน้าผ้า!DN249</f>
        <v>รอแจ้ง</v>
      </c>
      <c r="AK240" s="3" t="e">
        <f>[2]หน้าผ้า!DQ249</f>
        <v>#VALUE!</v>
      </c>
      <c r="AL240" s="3" t="e">
        <f>[2]หน้าผ้า!DR249</f>
        <v>#VALUE!</v>
      </c>
      <c r="AM240" s="3" t="e">
        <f>[2]หน้าผ้า!DS249</f>
        <v>#VALUE!</v>
      </c>
      <c r="AN240" s="3" t="e">
        <f>[2]หน้าผ้า!DT249</f>
        <v>#VALUE!</v>
      </c>
      <c r="AO240" s="3" t="e">
        <f>[2]หน้าผ้า!DU249</f>
        <v>#VALUE!</v>
      </c>
      <c r="AP240" s="3" t="e">
        <f>[2]หน้าผ้า!DP249</f>
        <v>#VALUE!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งานเคลือบ+พิมพ์</v>
      </c>
      <c r="AX240" s="2" t="str">
        <f>[2]หน้าผ้า!ED249</f>
        <v xml:space="preserve"> /</v>
      </c>
      <c r="AY240" s="2" t="str">
        <f>[2]หน้าผ้า!AG249</f>
        <v>3/2---19/3 ลูกค้าแจ้งเลื่อน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WRWT21670/WRWT21670</v>
      </c>
      <c r="BD240" s="56">
        <f>[2]หน้าผ้า!CA249</f>
        <v>604.77275372359998</v>
      </c>
    </row>
    <row r="241" spans="1:56" ht="27.75" customHeight="1" x14ac:dyDescent="0.45">
      <c r="A241" s="3">
        <f>[2]หน้าผ้า!C250</f>
        <v>45896</v>
      </c>
      <c r="B241" s="14" t="str">
        <f>[2]หน้าผ้า!B250</f>
        <v>MK68-001036</v>
      </c>
      <c r="C241" s="9" t="str">
        <f>[2]หน้าผ้า!E250</f>
        <v>บจก.เอพีเอ็ม อะโกร</v>
      </c>
      <c r="D241" s="13" t="str">
        <f>[2]หน้าผ้า!F250</f>
        <v>โมโม่ 491</v>
      </c>
      <c r="E241" s="9">
        <f>[2]หน้าผ้า!G250</f>
        <v>21</v>
      </c>
      <c r="F241" s="9">
        <f>[2]หน้าผ้า!H250</f>
        <v>38</v>
      </c>
      <c r="G241" s="9" t="str">
        <f>[2]หน้าผ้า!I250</f>
        <v>ขาว</v>
      </c>
      <c r="H241" s="9" t="str">
        <f>[2]หน้าผ้า!J250</f>
        <v>ใส</v>
      </c>
      <c r="I241" s="9">
        <f>[2]หน้าผ้า!L250</f>
        <v>102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จับจีบ</v>
      </c>
      <c r="M241" s="10">
        <f>[2]หน้าผ้า!T250</f>
        <v>22</v>
      </c>
      <c r="N241" s="9">
        <f>[2]หน้าผ้า!U250</f>
        <v>40</v>
      </c>
      <c r="O241" s="9">
        <f>[2]หน้าผ้า!V250</f>
        <v>40</v>
      </c>
      <c r="P241" s="10">
        <f>[2]หน้าผ้า!AB250</f>
        <v>65.13122457599998</v>
      </c>
      <c r="Q241" s="10">
        <f>[2]หน้าผ้า!AC250</f>
        <v>0</v>
      </c>
      <c r="R241" s="10">
        <f>[2]หน้าผ้า!AD250</f>
        <v>65.13122457599998</v>
      </c>
      <c r="S241" s="9" t="str">
        <f>[2]หน้าผ้า!Z250</f>
        <v>500กระสอบแบน</v>
      </c>
      <c r="T241" s="12" t="str">
        <f>[2]หน้าผ้า!X250</f>
        <v>รอแจ้ง</v>
      </c>
      <c r="U241" s="11">
        <f>[2]หน้าผ้า!AA250</f>
        <v>3000</v>
      </c>
      <c r="V241" s="10">
        <f>[2]หน้าผ้า!AJ250</f>
        <v>0</v>
      </c>
      <c r="W241" s="10">
        <f>[2]หน้าผ้า!AL250</f>
        <v>3000</v>
      </c>
      <c r="X241" s="10">
        <f>[2]หน้าผ้า!AM250</f>
        <v>0</v>
      </c>
      <c r="Y241" s="10">
        <f>[2]หน้าผ้า!AN250</f>
        <v>3150</v>
      </c>
      <c r="Z241" s="9" t="str">
        <f>[2]หน้าผ้า!AO250</f>
        <v>WSWT2121670SM</v>
      </c>
      <c r="AA241" s="8">
        <f>[2]หน้าผ้า!AQ250</f>
        <v>3310.89</v>
      </c>
      <c r="AB241" s="8">
        <f>[2]หน้าผ้า!AR250</f>
        <v>0</v>
      </c>
      <c r="AC241" s="8">
        <f>[2]หน้าผ้า!AS250</f>
        <v>3310.89</v>
      </c>
      <c r="AD241" s="8">
        <f>[2]หน้าผ้า!AT250</f>
        <v>0</v>
      </c>
      <c r="AE241" s="8">
        <f>[2]หน้าผ้า!AU250</f>
        <v>3310.89</v>
      </c>
      <c r="AF241" s="8">
        <f>[2]หน้าผ้า!AI250</f>
        <v>0</v>
      </c>
      <c r="AG241" s="1" t="str">
        <f>[3]หน้าผ้า!DC253</f>
        <v>ยังไม่ได้พิมพ์</v>
      </c>
      <c r="AH241" s="1" t="str">
        <f>[2]หน้าผ้า!DL250</f>
        <v>P8</v>
      </c>
      <c r="AI241" s="1">
        <f>[2]หน้าผ้า!DM250</f>
        <v>4</v>
      </c>
      <c r="AJ241" s="3" t="str">
        <f>[2]หน้าผ้า!DN250</f>
        <v>รอแจ้ง</v>
      </c>
      <c r="AK241" s="3" t="e">
        <f>[2]หน้าผ้า!DQ250</f>
        <v>#VALUE!</v>
      </c>
      <c r="AL241" s="3" t="e">
        <f>[2]หน้าผ้า!DR250</f>
        <v>#VALUE!</v>
      </c>
      <c r="AM241" s="3" t="e">
        <f>[2]หน้าผ้า!DS250</f>
        <v>#VALUE!</v>
      </c>
      <c r="AN241" s="3" t="e">
        <f>[2]หน้าผ้า!DT250</f>
        <v>#VALUE!</v>
      </c>
      <c r="AO241" s="3" t="e">
        <f>[2]หน้าผ้า!DU250</f>
        <v>#VALUE!</v>
      </c>
      <c r="AP241" s="3" t="e">
        <f>[2]หน้าผ้า!DP250</f>
        <v>#VALUE!</v>
      </c>
      <c r="AQ241" s="3" t="e">
        <f>[2]หน้าผ้า!DW250</f>
        <v>#VALUE!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งานเคลือบ+พิมพ์</v>
      </c>
      <c r="AX241" s="2" t="str">
        <f>[2]หน้าผ้า!ED250</f>
        <v xml:space="preserve"> /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WRWT21670/WRWT21670</v>
      </c>
      <c r="BD241" s="56">
        <f>[2]หน้าผ้า!CA250</f>
        <v>238.09713619999999</v>
      </c>
    </row>
    <row r="242" spans="1:56" ht="27.75" customHeight="1" x14ac:dyDescent="0.45">
      <c r="A242" s="3">
        <f>[2]หน้าผ้า!C251</f>
        <v>45896</v>
      </c>
      <c r="B242" s="14" t="str">
        <f>[2]หน้าผ้า!B251</f>
        <v>MK68-001038</v>
      </c>
      <c r="C242" s="9" t="str">
        <f>[2]หน้าผ้า!E251</f>
        <v>บจก.เอพีเอ็ม อะโกร</v>
      </c>
      <c r="D242" s="13" t="str">
        <f>[2]หน้าผ้า!F251</f>
        <v>โมโม่ 492</v>
      </c>
      <c r="E242" s="9">
        <f>[2]หน้าผ้า!G251</f>
        <v>21</v>
      </c>
      <c r="F242" s="9">
        <f>[2]หน้าผ้า!H251</f>
        <v>38</v>
      </c>
      <c r="G242" s="9" t="str">
        <f>[2]หน้าผ้า!I251</f>
        <v>ขาว</v>
      </c>
      <c r="H242" s="9" t="str">
        <f>[2]หน้าผ้า!J251</f>
        <v>ใส</v>
      </c>
      <c r="I242" s="9">
        <f>[2]หน้าผ้า!L251</f>
        <v>102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จับจีบ</v>
      </c>
      <c r="M242" s="10">
        <f>[2]หน้าผ้า!T251</f>
        <v>22</v>
      </c>
      <c r="N242" s="9">
        <f>[2]หน้าผ้า!U251</f>
        <v>40</v>
      </c>
      <c r="O242" s="9">
        <f>[2]หน้าผ้า!V251</f>
        <v>40</v>
      </c>
      <c r="P242" s="10">
        <f>[2]หน้าผ้า!AB251</f>
        <v>108.55204095999999</v>
      </c>
      <c r="Q242" s="10">
        <f>[2]หน้าผ้า!AC251</f>
        <v>0</v>
      </c>
      <c r="R242" s="10">
        <f>[2]หน้าผ้า!AD251</f>
        <v>108.55204095999999</v>
      </c>
      <c r="S242" s="9" t="str">
        <f>[2]หน้าผ้า!Z251</f>
        <v>500กระสอบแบน</v>
      </c>
      <c r="T242" s="12" t="str">
        <f>[2]หน้าผ้า!X251</f>
        <v>รอแจ้ง</v>
      </c>
      <c r="U242" s="11">
        <f>[2]หน้าผ้า!AA251</f>
        <v>5000</v>
      </c>
      <c r="V242" s="10">
        <f>[2]หน้าผ้า!AJ251</f>
        <v>0</v>
      </c>
      <c r="W242" s="10">
        <f>[2]หน้าผ้า!AL251</f>
        <v>5000</v>
      </c>
      <c r="X242" s="10">
        <f>[2]หน้าผ้า!AM251</f>
        <v>0</v>
      </c>
      <c r="Y242" s="10">
        <f>[2]หน้าผ้า!AN251</f>
        <v>5250</v>
      </c>
      <c r="Z242" s="9" t="str">
        <f>[2]หน้าผ้า!AO251</f>
        <v>WSWT2121670SM</v>
      </c>
      <c r="AA242" s="8">
        <f>[2]หน้าผ้า!AQ251</f>
        <v>5518.15</v>
      </c>
      <c r="AB242" s="8">
        <f>[2]หน้าผ้า!AR251</f>
        <v>0</v>
      </c>
      <c r="AC242" s="8">
        <f>[2]หน้าผ้า!AS251</f>
        <v>5518.15</v>
      </c>
      <c r="AD242" s="8">
        <f>[2]หน้าผ้า!AT251</f>
        <v>0</v>
      </c>
      <c r="AE242" s="8">
        <f>[2]หน้าผ้า!AU251</f>
        <v>5518.15</v>
      </c>
      <c r="AF242" s="8">
        <f>[2]หน้าผ้า!AI251</f>
        <v>0</v>
      </c>
      <c r="AG242" s="1" t="str">
        <f>[3]หน้าผ้า!DC254</f>
        <v>ยังไม่ได้พิมพ์</v>
      </c>
      <c r="AH242" s="1" t="str">
        <f>[2]หน้าผ้า!DL251</f>
        <v>P8</v>
      </c>
      <c r="AI242" s="1">
        <f>[2]หน้าผ้า!DM251</f>
        <v>4</v>
      </c>
      <c r="AJ242" s="3" t="str">
        <f>[2]หน้าผ้า!DN251</f>
        <v>รอแจ้ง</v>
      </c>
      <c r="AK242" s="3" t="e">
        <f>[2]หน้าผ้า!DQ251</f>
        <v>#VALUE!</v>
      </c>
      <c r="AL242" s="3" t="e">
        <f>[2]หน้าผ้า!DR251</f>
        <v>#VALUE!</v>
      </c>
      <c r="AM242" s="3" t="e">
        <f>[2]หน้าผ้า!DS251</f>
        <v>#VALUE!</v>
      </c>
      <c r="AN242" s="3" t="e">
        <f>[2]หน้าผ้า!DT251</f>
        <v>#VALUE!</v>
      </c>
      <c r="AO242" s="3" t="e">
        <f>[2]หน้าผ้า!DU251</f>
        <v>#VALUE!</v>
      </c>
      <c r="AP242" s="3" t="e">
        <f>[2]หน้าผ้า!DP251</f>
        <v>#VALUE!</v>
      </c>
      <c r="AQ242" s="3" t="e">
        <f>[2]หน้าผ้า!DW251</f>
        <v>#VALUE!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งานเคลือบ+พิมพ์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WRWT21670/WRWT21670</v>
      </c>
      <c r="BD242" s="56">
        <f>[2]หน้าผ้า!CA251</f>
        <v>396.82856033333326</v>
      </c>
    </row>
    <row r="243" spans="1:56" ht="27.75" customHeight="1" x14ac:dyDescent="0.45">
      <c r="A243" s="3">
        <f>[2]หน้าผ้า!C252</f>
        <v>45896</v>
      </c>
      <c r="B243" s="14" t="str">
        <f>[2]หน้าผ้า!B252</f>
        <v>MK68-001037</v>
      </c>
      <c r="C243" s="9" t="str">
        <f>[2]หน้าผ้า!E252</f>
        <v>บจก.เอพีเอ็ม อะโกร</v>
      </c>
      <c r="D243" s="13" t="str">
        <f>[2]หน้าผ้า!F252</f>
        <v>โมโม่ 401</v>
      </c>
      <c r="E243" s="9">
        <f>[2]หน้าผ้า!G252</f>
        <v>21</v>
      </c>
      <c r="F243" s="9">
        <f>[2]หน้าผ้า!H252</f>
        <v>38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102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จับจีบ</v>
      </c>
      <c r="M243" s="10">
        <f>[2]หน้าผ้า!T252</f>
        <v>22</v>
      </c>
      <c r="N243" s="9">
        <f>[2]หน้าผ้า!U252</f>
        <v>40</v>
      </c>
      <c r="O243" s="9">
        <f>[2]หน้าผ้า!V252</f>
        <v>40</v>
      </c>
      <c r="P243" s="10">
        <f>[2]หน้าผ้า!AB252</f>
        <v>65.13122457599998</v>
      </c>
      <c r="Q243" s="10">
        <f>[2]หน้าผ้า!AC252</f>
        <v>0</v>
      </c>
      <c r="R243" s="10">
        <f>[2]หน้าผ้า!AD252</f>
        <v>65.13122457599998</v>
      </c>
      <c r="S243" s="9" t="str">
        <f>[2]หน้าผ้า!Z252</f>
        <v>500กระสอบแบน</v>
      </c>
      <c r="T243" s="12" t="str">
        <f>[2]หน้าผ้า!X252</f>
        <v>รอแจ้ง</v>
      </c>
      <c r="U243" s="11">
        <f>[2]หน้าผ้า!AA252</f>
        <v>3000</v>
      </c>
      <c r="V243" s="10">
        <f>[2]หน้าผ้า!AJ252</f>
        <v>0</v>
      </c>
      <c r="W243" s="10">
        <f>[2]หน้าผ้า!AL252</f>
        <v>3000</v>
      </c>
      <c r="X243" s="10">
        <f>[2]หน้าผ้า!AM252</f>
        <v>0</v>
      </c>
      <c r="Y243" s="10">
        <f>[2]หน้าผ้า!AN252</f>
        <v>3150</v>
      </c>
      <c r="Z243" s="9" t="str">
        <f>[2]หน้าผ้า!AO252</f>
        <v>WSWT2121670SM</v>
      </c>
      <c r="AA243" s="8">
        <f>[2]หน้าผ้า!AQ252</f>
        <v>3310.89</v>
      </c>
      <c r="AB243" s="8">
        <f>[2]หน้าผ้า!AR252</f>
        <v>0</v>
      </c>
      <c r="AC243" s="8">
        <f>[2]หน้าผ้า!AS252</f>
        <v>3310.89</v>
      </c>
      <c r="AD243" s="8">
        <f>[2]หน้าผ้า!AT252</f>
        <v>0</v>
      </c>
      <c r="AE243" s="8">
        <f>[2]หน้าผ้า!AU252</f>
        <v>3310.89</v>
      </c>
      <c r="AF243" s="8">
        <f>[2]หน้าผ้า!AI252</f>
        <v>0</v>
      </c>
      <c r="AG243" s="1" t="str">
        <f>[3]หน้าผ้า!DC255</f>
        <v>ยังไม่ได้พิมพ์</v>
      </c>
      <c r="AH243" s="1" t="str">
        <f>[2]หน้าผ้า!DL252</f>
        <v>P8</v>
      </c>
      <c r="AI243" s="1">
        <f>[2]หน้าผ้า!DM252</f>
        <v>4</v>
      </c>
      <c r="AJ243" s="3" t="str">
        <f>[2]หน้าผ้า!DN252</f>
        <v>รอแจ้ง</v>
      </c>
      <c r="AK243" s="3" t="e">
        <f>[2]หน้าผ้า!DQ252</f>
        <v>#VALUE!</v>
      </c>
      <c r="AL243" s="3" t="e">
        <f>[2]หน้าผ้า!DR252</f>
        <v>#VALUE!</v>
      </c>
      <c r="AM243" s="3" t="e">
        <f>[2]หน้าผ้า!DS252</f>
        <v>#VALUE!</v>
      </c>
      <c r="AN243" s="3" t="e">
        <f>[2]หน้าผ้า!DT252</f>
        <v>#VALUE!</v>
      </c>
      <c r="AO243" s="3" t="e">
        <f>[2]หน้าผ้า!DU252</f>
        <v>#VALUE!</v>
      </c>
      <c r="AP243" s="3" t="e">
        <f>[2]หน้าผ้า!DP252</f>
        <v>#VALUE!</v>
      </c>
      <c r="AQ243" s="3" t="e">
        <f>[2]หน้าผ้า!DW252</f>
        <v>#VALUE!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WRWT21670/WRWT21670</v>
      </c>
      <c r="BD243" s="56">
        <f>[2]หน้าผ้า!CA252</f>
        <v>238.09713619999999</v>
      </c>
    </row>
    <row r="244" spans="1:56" ht="27.75" customHeight="1" x14ac:dyDescent="0.45">
      <c r="A244" s="3">
        <f>[2]หน้าผ้า!C253</f>
        <v>45911</v>
      </c>
      <c r="B244" s="14" t="str">
        <f>[2]หน้าผ้า!B253</f>
        <v>MK68-001103</v>
      </c>
      <c r="C244" s="9" t="str">
        <f>[2]หน้าผ้า!E253</f>
        <v>บจก.เอพีเอ็ม อะโกร</v>
      </c>
      <c r="D244" s="13" t="str">
        <f>[2]หน้าผ้า!F253</f>
        <v>ฟีล กู๊ด 892</v>
      </c>
      <c r="E244" s="9">
        <f>[2]หน้าผ้า!G253</f>
        <v>21</v>
      </c>
      <c r="F244" s="9">
        <f>[2]หน้าผ้า!H253</f>
        <v>38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102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บิด</v>
      </c>
      <c r="M244" s="10">
        <f>[2]หน้าผ้า!T253</f>
        <v>22</v>
      </c>
      <c r="N244" s="9">
        <f>[2]หน้าผ้า!U253</f>
        <v>40</v>
      </c>
      <c r="O244" s="9">
        <f>[2]หน้าผ้า!V253</f>
        <v>40</v>
      </c>
      <c r="P244" s="10">
        <f>[2]หน้าผ้า!AB253</f>
        <v>65.13122457599998</v>
      </c>
      <c r="Q244" s="10">
        <f>[2]หน้าผ้า!AC253</f>
        <v>0</v>
      </c>
      <c r="R244" s="10">
        <f>[2]หน้าผ้า!AD253</f>
        <v>65.13122457599998</v>
      </c>
      <c r="S244" s="9" t="str">
        <f>[2]หน้าผ้า!Z253</f>
        <v>500กระสอบแบน</v>
      </c>
      <c r="T244" s="12" t="str">
        <f>[2]หน้าผ้า!X253</f>
        <v>รอแจ้ง</v>
      </c>
      <c r="U244" s="11">
        <f>[2]หน้าผ้า!AA253</f>
        <v>3000</v>
      </c>
      <c r="V244" s="10">
        <f>[2]หน้าผ้า!AJ253</f>
        <v>0</v>
      </c>
      <c r="W244" s="10">
        <f>[2]หน้าผ้า!AL253</f>
        <v>3000</v>
      </c>
      <c r="X244" s="10">
        <f>[2]หน้าผ้า!AM253</f>
        <v>0</v>
      </c>
      <c r="Y244" s="10">
        <f>[2]หน้าผ้า!AN253</f>
        <v>3150</v>
      </c>
      <c r="Z244" s="9" t="str">
        <f>[2]หน้าผ้า!AO253</f>
        <v>WSWT2121670SM</v>
      </c>
      <c r="AA244" s="8">
        <f>[2]หน้าผ้า!AQ253</f>
        <v>3310.89</v>
      </c>
      <c r="AB244" s="8">
        <f>[2]หน้าผ้า!AR253</f>
        <v>0</v>
      </c>
      <c r="AC244" s="8">
        <f>[2]หน้าผ้า!AS253</f>
        <v>3310.89</v>
      </c>
      <c r="AD244" s="8">
        <f>[2]หน้าผ้า!AT253</f>
        <v>0</v>
      </c>
      <c r="AE244" s="8">
        <f>[2]หน้าผ้า!AU253</f>
        <v>3310.89</v>
      </c>
      <c r="AF244" s="8">
        <f>[2]หน้าผ้า!AI253</f>
        <v>0</v>
      </c>
      <c r="AG244" s="1" t="str">
        <f>[3]หน้าผ้า!DC256</f>
        <v>ยังไม่ได้พิมพ์</v>
      </c>
      <c r="AH244" s="1" t="str">
        <f>[2]หน้าผ้า!DL253</f>
        <v>P8</v>
      </c>
      <c r="AI244" s="1">
        <f>[2]หน้าผ้า!DM253</f>
        <v>4</v>
      </c>
      <c r="AJ244" s="3" t="str">
        <f>[2]หน้าผ้า!DN253</f>
        <v>รอแจ้ง</v>
      </c>
      <c r="AK244" s="3" t="e">
        <f>[2]หน้าผ้า!DQ253</f>
        <v>#VALUE!</v>
      </c>
      <c r="AL244" s="3" t="e">
        <f>[2]หน้าผ้า!DR253</f>
        <v>#VALUE!</v>
      </c>
      <c r="AM244" s="3" t="e">
        <f>[2]หน้าผ้า!DS253</f>
        <v>#VALUE!</v>
      </c>
      <c r="AN244" s="3" t="e">
        <f>[2]หน้าผ้า!DT253</f>
        <v>#VALUE!</v>
      </c>
      <c r="AO244" s="3" t="e">
        <f>[2]หน้าผ้า!DU253</f>
        <v>#VALUE!</v>
      </c>
      <c r="AP244" s="3" t="e">
        <f>[2]หน้าผ้า!DP253</f>
        <v>#VALUE!</v>
      </c>
      <c r="AQ244" s="3" t="e">
        <f>[2]หน้าผ้า!DW253</f>
        <v>#VALUE!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WRWT21670/WRWT21670</v>
      </c>
      <c r="BD244" s="56">
        <f>[2]หน้าผ้า!CA253</f>
        <v>238.09713619999999</v>
      </c>
    </row>
    <row r="245" spans="1:56" ht="27.75" customHeight="1" x14ac:dyDescent="0.45">
      <c r="A245" s="3" t="str">
        <f>[2]หน้าผ้า!C254</f>
        <v>ประมาณการ</v>
      </c>
      <c r="B245" s="14" t="str">
        <f>[2]หน้าผ้า!B254</f>
        <v>ประมาณการ</v>
      </c>
      <c r="C245" s="9" t="str">
        <f>[2]หน้าผ้า!E254</f>
        <v>บจก.ที.ซี.ยูเนี่ยน อโกรเทค</v>
      </c>
      <c r="D245" s="13" t="str">
        <f>[2]หน้าผ้า!F254</f>
        <v>Zhejiang UN</v>
      </c>
      <c r="E245" s="9">
        <f>[2]หน้าผ้า!G254</f>
        <v>21</v>
      </c>
      <c r="F245" s="9">
        <f>[2]หน้าผ้า!H254</f>
        <v>37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100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ไม่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 xml:space="preserve">300กระสอบแบนเต็มใบ </v>
      </c>
      <c r="T245" s="12" t="str">
        <f>[2]หน้าผ้า!X254</f>
        <v>รอแจ้ง</v>
      </c>
      <c r="U245" s="11">
        <f>[2]หน้าผ้า!AA254</f>
        <v>10000</v>
      </c>
      <c r="V245" s="10">
        <f>[2]หน้าผ้า!AJ254</f>
        <v>0</v>
      </c>
      <c r="W245" s="10">
        <f>[2]หน้าผ้า!AL254</f>
        <v>10000</v>
      </c>
      <c r="X245" s="10">
        <f>[2]หน้าผ้า!AM254</f>
        <v>0</v>
      </c>
      <c r="Y245" s="10">
        <f>[2]หน้าผ้า!AN254</f>
        <v>10500</v>
      </c>
      <c r="Z245" s="9" t="str">
        <f>[2]หน้าผ้า!AO254</f>
        <v>WSWT2121670SM</v>
      </c>
      <c r="AA245" s="8">
        <f>[2]หน้าผ้า!AQ254</f>
        <v>10756.900000000001</v>
      </c>
      <c r="AB245" s="8">
        <f>[2]หน้าผ้า!AR254</f>
        <v>0</v>
      </c>
      <c r="AC245" s="8">
        <f>[2]หน้าผ้า!AS254</f>
        <v>10756.900000000001</v>
      </c>
      <c r="AD245" s="8">
        <f>[2]หน้าผ้า!AT254</f>
        <v>0</v>
      </c>
      <c r="AE245" s="8">
        <f>[2]หน้าผ้า!AU254</f>
        <v>10756.900000000001</v>
      </c>
      <c r="AF245" s="8">
        <f>[2]หน้าผ้า!AI254</f>
        <v>0</v>
      </c>
      <c r="AG245" s="1" t="str">
        <f>[3]หน้าผ้า!DC257</f>
        <v>ยังไม่ได้พิมพ์</v>
      </c>
      <c r="AH245" s="1" t="str">
        <f>[2]หน้าผ้า!DL254</f>
        <v>P8</v>
      </c>
      <c r="AI245" s="1">
        <f>[2]หน้าผ้า!DM254</f>
        <v>4</v>
      </c>
      <c r="AJ245" s="3" t="str">
        <f>[2]หน้าผ้า!DN254</f>
        <v>รอแจ้ง</v>
      </c>
      <c r="AK245" s="3" t="e">
        <f>[2]หน้าผ้า!DQ254</f>
        <v>#VALUE!</v>
      </c>
      <c r="AL245" s="3" t="e">
        <f>[2]หน้าผ้า!DR254</f>
        <v>#VALUE!</v>
      </c>
      <c r="AM245" s="3" t="e">
        <f>[2]หน้าผ้า!DS254</f>
        <v>#VALUE!</v>
      </c>
      <c r="AN245" s="3" t="e">
        <f>[2]หน้าผ้า!DT254</f>
        <v>#VALUE!</v>
      </c>
      <c r="AO245" s="3" t="e">
        <f>[2]หน้าผ้า!DU254</f>
        <v>#VALUE!</v>
      </c>
      <c r="AP245" s="3" t="e">
        <f>[2]หน้าผ้า!DP254</f>
        <v>#VALUE!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 t="str">
        <f>[2]หน้าผ้า!ED254</f>
        <v xml:space="preserve"> /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WRWT21670/WRWT21670</v>
      </c>
      <c r="BD245" s="56">
        <f>[2]หน้าผ้า!CA254</f>
        <v>773.56453533333331</v>
      </c>
    </row>
    <row r="246" spans="1:56" ht="27.75" customHeight="1" x14ac:dyDescent="0.45">
      <c r="A246" s="3">
        <f>[2]หน้าผ้า!C255</f>
        <v>45854</v>
      </c>
      <c r="B246" s="14" t="str">
        <f>[2]หน้าผ้า!B255</f>
        <v>MK68-000893</v>
      </c>
      <c r="C246" s="9" t="str">
        <f>[2]หน้าผ้า!E255</f>
        <v>บจก.เอสพีเอ็ม อาหารสัตว์</v>
      </c>
      <c r="D246" s="13" t="str">
        <f>[2]หน้าผ้า!F255</f>
        <v>มาซู ฟีดจี041</v>
      </c>
      <c r="E246" s="9">
        <f>[2]หน้าผ้า!G255</f>
        <v>21</v>
      </c>
      <c r="F246" s="9">
        <f>[2]หน้าผ้า!H255</f>
        <v>38</v>
      </c>
      <c r="G246" s="9" t="str">
        <f>[2]หน้าผ้า!I255</f>
        <v>ขาว</v>
      </c>
      <c r="H246" s="9" t="str">
        <f>[2]หน้าผ้า!J255</f>
        <v>ด้าน</v>
      </c>
      <c r="I246" s="9">
        <f>[2]หน้าผ้า!L255</f>
        <v>102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บิด</v>
      </c>
      <c r="M246" s="10">
        <f>[2]หน้าผ้า!T255</f>
        <v>22</v>
      </c>
      <c r="N246" s="9">
        <f>[2]หน้าผ้า!U255</f>
        <v>40</v>
      </c>
      <c r="O246" s="9">
        <f>[2]หน้าผ้า!V255</f>
        <v>40</v>
      </c>
      <c r="P246" s="10">
        <f>[2]หน้าผ้า!AB255</f>
        <v>65.13122457599998</v>
      </c>
      <c r="Q246" s="10">
        <f>[2]หน้าผ้า!AC255</f>
        <v>0</v>
      </c>
      <c r="R246" s="10">
        <f>[2]หน้าผ้า!AD255</f>
        <v>65.13122457599998</v>
      </c>
      <c r="S246" s="9" t="str">
        <f>[2]หน้าผ้า!Z255</f>
        <v>500กระสอบแบน</v>
      </c>
      <c r="T246" s="12" t="str">
        <f>[2]หน้าผ้า!X255</f>
        <v>รอแจ้ง</v>
      </c>
      <c r="U246" s="11">
        <f>[2]หน้าผ้า!AA255</f>
        <v>3000</v>
      </c>
      <c r="V246" s="10">
        <f>[2]หน้าผ้า!AJ255</f>
        <v>0</v>
      </c>
      <c r="W246" s="10">
        <f>[2]หน้าผ้า!AL255</f>
        <v>3000</v>
      </c>
      <c r="X246" s="10">
        <f>[2]หน้าผ้า!AM255</f>
        <v>0</v>
      </c>
      <c r="Y246" s="10">
        <f>[2]หน้าผ้า!AN255</f>
        <v>3150</v>
      </c>
      <c r="Z246" s="9" t="str">
        <f>[2]หน้าผ้า!AO255</f>
        <v>WSWT2121670SM</v>
      </c>
      <c r="AA246" s="8">
        <f>[2]หน้าผ้า!AQ255</f>
        <v>3310.89</v>
      </c>
      <c r="AB246" s="8">
        <f>[2]หน้าผ้า!AR255</f>
        <v>0</v>
      </c>
      <c r="AC246" s="8">
        <f>[2]หน้าผ้า!AS255</f>
        <v>3310.89</v>
      </c>
      <c r="AD246" s="8">
        <f>[2]หน้าผ้า!AT255</f>
        <v>0</v>
      </c>
      <c r="AE246" s="8">
        <f>[2]หน้าผ้า!AU255</f>
        <v>3310.89</v>
      </c>
      <c r="AF246" s="8">
        <f>[2]หน้าผ้า!AI255</f>
        <v>0</v>
      </c>
      <c r="AG246" s="1" t="str">
        <f>[3]หน้าผ้า!DC258</f>
        <v>พร้อมส่ง</v>
      </c>
      <c r="AH246" s="1" t="str">
        <f>[2]หน้าผ้า!DL255</f>
        <v>P8</v>
      </c>
      <c r="AI246" s="1">
        <f>[2]หน้าผ้า!DM255</f>
        <v>4</v>
      </c>
      <c r="AJ246" s="3" t="str">
        <f>[2]หน้าผ้า!DN255</f>
        <v>รอแจ้ง</v>
      </c>
      <c r="AK246" s="3" t="e">
        <f>[2]หน้าผ้า!DQ255</f>
        <v>#VALUE!</v>
      </c>
      <c r="AL246" s="3" t="e">
        <f>[2]หน้าผ้า!DR255</f>
        <v>#VALUE!</v>
      </c>
      <c r="AM246" s="3" t="e">
        <f>[2]หน้าผ้า!DS255</f>
        <v>#VALUE!</v>
      </c>
      <c r="AN246" s="3" t="e">
        <f>[2]หน้าผ้า!DT255</f>
        <v>#VALUE!</v>
      </c>
      <c r="AO246" s="3" t="e">
        <f>[2]หน้าผ้า!DU255</f>
        <v>#VALUE!</v>
      </c>
      <c r="AP246" s="3" t="e">
        <f>[2]หน้าผ้า!DP255</f>
        <v>#VALUE!</v>
      </c>
      <c r="AQ246" s="3" t="e">
        <f>[2]หน้าผ้า!DW255</f>
        <v>#VALUE!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งานเคลือบ+พิมพ์</v>
      </c>
      <c r="AX246" s="2" t="str">
        <f>[2]หน้าผ้า!ED255</f>
        <v xml:space="preserve"> /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WRWT21670/WRWT21670</v>
      </c>
      <c r="BD246" s="56">
        <f>[2]หน้าผ้า!CA255</f>
        <v>238.09713619999999</v>
      </c>
    </row>
    <row r="247" spans="1:56" ht="27.75" customHeight="1" x14ac:dyDescent="0.45">
      <c r="A247" s="3">
        <f>[2]หน้าผ้า!C256</f>
        <v>45826</v>
      </c>
      <c r="B247" s="14" t="str">
        <f>[2]หน้าผ้า!B256</f>
        <v>MK68-000804</v>
      </c>
      <c r="C247" s="9" t="str">
        <f>[2]หน้าผ้า!E256</f>
        <v>บจก.เอพีเอ็ม อะโกร</v>
      </c>
      <c r="D247" s="13" t="str">
        <f>[2]หน้าผ้า!F256</f>
        <v>ฟีล กู๊ด 802</v>
      </c>
      <c r="E247" s="9">
        <f>[2]หน้าผ้า!G256</f>
        <v>21</v>
      </c>
      <c r="F247" s="9">
        <f>[2]หน้าผ้า!H256</f>
        <v>38</v>
      </c>
      <c r="G247" s="9" t="str">
        <f>[2]หน้าผ้า!I256</f>
        <v>ขาว</v>
      </c>
      <c r="H247" s="9" t="str">
        <f>[2]หน้าผ้า!J256</f>
        <v>ใส</v>
      </c>
      <c r="I247" s="9">
        <f>[2]หน้าผ้า!L256</f>
        <v>102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บิด</v>
      </c>
      <c r="M247" s="10">
        <f>[2]หน้าผ้า!T256</f>
        <v>22</v>
      </c>
      <c r="N247" s="9">
        <f>[2]หน้าผ้า!U256</f>
        <v>40</v>
      </c>
      <c r="O247" s="9">
        <f>[2]หน้าผ้า!V256</f>
        <v>40</v>
      </c>
      <c r="P247" s="10">
        <f>[2]หน้าผ้า!AB256</f>
        <v>163.47937368575995</v>
      </c>
      <c r="Q247" s="10">
        <f>[2]หน้าผ้า!AC256</f>
        <v>0</v>
      </c>
      <c r="R247" s="10">
        <f>[2]หน้าผ้า!AD256</f>
        <v>163.47937368575995</v>
      </c>
      <c r="S247" s="9" t="str">
        <f>[2]หน้าผ้า!Z256</f>
        <v>500กระสอบแบน</v>
      </c>
      <c r="T247" s="12" t="str">
        <f>[2]หน้าผ้า!X256</f>
        <v>รอแจ้ง</v>
      </c>
      <c r="U247" s="11">
        <f>[2]หน้าผ้า!AA256</f>
        <v>8000</v>
      </c>
      <c r="V247" s="10">
        <f>[2]หน้าผ้า!AJ256</f>
        <v>470</v>
      </c>
      <c r="W247" s="10">
        <f>[2]หน้าผ้า!AL256</f>
        <v>7530</v>
      </c>
      <c r="X247" s="10">
        <f>[2]หน้าผ้า!AM256</f>
        <v>0</v>
      </c>
      <c r="Y247" s="10">
        <f>[2]หน้าผ้า!AN256</f>
        <v>7906.5</v>
      </c>
      <c r="Z247" s="9" t="str">
        <f>[2]หน้าผ้า!AO256</f>
        <v>WSWT2121670SM</v>
      </c>
      <c r="AA247" s="8">
        <f>[2]หน้าผ้า!AQ256</f>
        <v>8310.3338999999996</v>
      </c>
      <c r="AB247" s="8">
        <f>[2]หน้าผ้า!AR256</f>
        <v>0</v>
      </c>
      <c r="AC247" s="8">
        <f>[2]หน้าผ้า!AS256</f>
        <v>8310.3338999999996</v>
      </c>
      <c r="AD247" s="8">
        <f>[2]หน้าผ้า!AT256</f>
        <v>0</v>
      </c>
      <c r="AE247" s="8">
        <f>[2]หน้าผ้า!AU256</f>
        <v>8310.3338999999996</v>
      </c>
      <c r="AF247" s="8">
        <f>[2]หน้าผ้า!AI256</f>
        <v>0</v>
      </c>
      <c r="AG247" s="1" t="str">
        <f>[3]หน้าผ้า!DC259</f>
        <v>พร้อมส่ง</v>
      </c>
      <c r="AH247" s="1" t="str">
        <f>[2]หน้าผ้า!DL256</f>
        <v>P8</v>
      </c>
      <c r="AI247" s="1">
        <f>[2]หน้าผ้า!DM256</f>
        <v>4</v>
      </c>
      <c r="AJ247" s="3" t="str">
        <f>[2]หน้าผ้า!DN256</f>
        <v>รอแจ้ง</v>
      </c>
      <c r="AK247" s="3" t="e">
        <f>[2]หน้าผ้า!DQ256</f>
        <v>#VALUE!</v>
      </c>
      <c r="AL247" s="3" t="e">
        <f>[2]หน้าผ้า!DR256</f>
        <v>#VALUE!</v>
      </c>
      <c r="AM247" s="3" t="e">
        <f>[2]หน้าผ้า!DS256</f>
        <v>#VALUE!</v>
      </c>
      <c r="AN247" s="3" t="e">
        <f>[2]หน้าผ้า!DT256</f>
        <v>#VALUE!</v>
      </c>
      <c r="AO247" s="3" t="e">
        <f>[2]หน้าผ้า!DU256</f>
        <v>#VALUE!</v>
      </c>
      <c r="AP247" s="3" t="e">
        <f>[2]หน้าผ้า!DP256</f>
        <v>#VALUE!</v>
      </c>
      <c r="AQ247" s="3" t="e">
        <f>[2]หน้าผ้า!DW256</f>
        <v>#VALUE!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งานเคลือบ+พิมพ์</v>
      </c>
      <c r="AX247" s="2" t="str">
        <f>[2]หน้าผ้า!ED256</f>
        <v xml:space="preserve"> /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WRWT21670/WRWT21670</v>
      </c>
      <c r="BD247" s="56">
        <f>[2]หน้าผ้า!CA256</f>
        <v>597.62381186199991</v>
      </c>
    </row>
    <row r="248" spans="1:56" ht="27.75" customHeight="1" x14ac:dyDescent="0.45">
      <c r="A248" s="3">
        <f>[2]หน้าผ้า!C257</f>
        <v>45066</v>
      </c>
      <c r="B248" s="14" t="str">
        <f>[2]หน้าผ้า!B257</f>
        <v>MK66-000701</v>
      </c>
      <c r="C248" s="9" t="str">
        <f>[2]หน้าผ้า!E257</f>
        <v>บจก.เอสพีเอ็ม อาหารสัตว์</v>
      </c>
      <c r="D248" s="13" t="str">
        <f>[2]หน้าผ้า!F257</f>
        <v>มาซูฟีด ซี041</v>
      </c>
      <c r="E248" s="9">
        <f>[2]หน้าผ้า!G257</f>
        <v>21</v>
      </c>
      <c r="F248" s="9">
        <f>[2]หน้าผ้า!H257</f>
        <v>38</v>
      </c>
      <c r="G248" s="9" t="str">
        <f>[2]หน้าผ้า!I257</f>
        <v>ขาว</v>
      </c>
      <c r="H248" s="9" t="str">
        <f>[2]หน้าผ้า!J257</f>
        <v>ด้าน</v>
      </c>
      <c r="I248" s="9">
        <f>[2]หน้าผ้า!L257</f>
        <v>102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บิด</v>
      </c>
      <c r="M248" s="10">
        <f>[2]หน้าผ้า!T257</f>
        <v>22</v>
      </c>
      <c r="N248" s="9">
        <f>[2]หน้าผ้า!U257</f>
        <v>40</v>
      </c>
      <c r="O248" s="9">
        <f>[2]หน้าผ้า!V257</f>
        <v>40</v>
      </c>
      <c r="P248" s="10">
        <f>[2]หน้าผ้า!AB257</f>
        <v>108.55204095999999</v>
      </c>
      <c r="Q248" s="10">
        <f>[2]หน้าผ้า!AC257</f>
        <v>0</v>
      </c>
      <c r="R248" s="10">
        <f>[2]หน้าผ้า!AD257</f>
        <v>108.55204095999999</v>
      </c>
      <c r="S248" s="9" t="str">
        <f>[2]หน้าผ้า!Z257</f>
        <v>500กระสอบแบน</v>
      </c>
      <c r="T248" s="12" t="str">
        <f>[2]หน้าผ้า!X257</f>
        <v>รอแจ้ง</v>
      </c>
      <c r="U248" s="11">
        <f>[2]หน้าผ้า!AA257</f>
        <v>5000</v>
      </c>
      <c r="V248" s="10">
        <f>[2]หน้าผ้า!AJ257</f>
        <v>0</v>
      </c>
      <c r="W248" s="10">
        <f>[2]หน้าผ้า!AL257</f>
        <v>5000</v>
      </c>
      <c r="X248" s="10">
        <f>[2]หน้าผ้า!AM257</f>
        <v>0</v>
      </c>
      <c r="Y248" s="10">
        <f>[2]หน้าผ้า!AN257</f>
        <v>5250</v>
      </c>
      <c r="Z248" s="9" t="str">
        <f>[2]หน้าผ้า!AO257</f>
        <v>WSWT2121670SM</v>
      </c>
      <c r="AA248" s="8">
        <f>[2]หน้าผ้า!AQ257</f>
        <v>5518.15</v>
      </c>
      <c r="AB248" s="8">
        <f>[2]หน้าผ้า!AR257</f>
        <v>0</v>
      </c>
      <c r="AC248" s="8">
        <f>[2]หน้าผ้า!AS257</f>
        <v>5518.15</v>
      </c>
      <c r="AD248" s="8">
        <f>[2]หน้าผ้า!AT257</f>
        <v>0</v>
      </c>
      <c r="AE248" s="8">
        <f>[2]หน้าผ้า!AU257</f>
        <v>5518.15</v>
      </c>
      <c r="AF248" s="8">
        <f>[2]หน้าผ้า!AI257</f>
        <v>0</v>
      </c>
      <c r="AG248" s="1" t="str">
        <f>[3]หน้าผ้า!DC260</f>
        <v>รอตัด</v>
      </c>
      <c r="AH248" s="1" t="str">
        <f>[2]หน้าผ้า!DL257</f>
        <v>P8</v>
      </c>
      <c r="AI248" s="1">
        <f>[2]หน้าผ้า!DM257</f>
        <v>4</v>
      </c>
      <c r="AJ248" s="3" t="str">
        <f>[2]หน้าผ้า!DN257</f>
        <v>รอแจ้ง</v>
      </c>
      <c r="AK248" s="3" t="e">
        <f>[2]หน้าผ้า!DQ257</f>
        <v>#VALUE!</v>
      </c>
      <c r="AL248" s="3" t="e">
        <f>[2]หน้าผ้า!DR257</f>
        <v>#VALUE!</v>
      </c>
      <c r="AM248" s="3" t="e">
        <f>[2]หน้าผ้า!DS257</f>
        <v>#VALUE!</v>
      </c>
      <c r="AN248" s="3" t="e">
        <f>[2]หน้าผ้า!DT257</f>
        <v>#VALUE!</v>
      </c>
      <c r="AO248" s="3" t="e">
        <f>[2]หน้าผ้า!DU257</f>
        <v>#VALUE!</v>
      </c>
      <c r="AP248" s="3" t="e">
        <f>[2]หน้าผ้า!DP257</f>
        <v>#VALUE!</v>
      </c>
      <c r="AQ248" s="3" t="e">
        <f>[2]หน้าผ้า!DW257</f>
        <v>#VALUE!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งานเคลือบ+พิมพ์</v>
      </c>
      <c r="AX248" s="2" t="str">
        <f>[2]หน้าผ้า!ED257</f>
        <v xml:space="preserve"> /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WRWT21670/WRWT21670</v>
      </c>
      <c r="BD248" s="56">
        <f>[2]หน้าผ้า!CA257</f>
        <v>396.82856033333326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21</v>
      </c>
      <c r="F249" s="9">
        <f>[2]หน้าผ้า!H258</f>
        <v>37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74</v>
      </c>
      <c r="J249" s="9" t="str">
        <f>[2]หน้าผ้า!M258</f>
        <v>±</v>
      </c>
      <c r="K249" s="9">
        <f>[2]หน้าผ้า!N258</f>
        <v>5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 t="str">
        <f>[2]หน้าผ้า!AC258</f>
        <v>ว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 t="str">
        <f>[2]หน้าผ้า!AO258</f>
        <v>WSWT2121670SM</v>
      </c>
      <c r="AA249" s="8">
        <f>[2]หน้าผ้า!AQ258</f>
        <v>249208.64718750009</v>
      </c>
      <c r="AB249" s="8">
        <f>[2]หน้าผ้า!AR258</f>
        <v>68571.458867500012</v>
      </c>
      <c r="AC249" s="8">
        <f>[2]หน้าผ้า!AS258</f>
        <v>180637.18832000004</v>
      </c>
      <c r="AD249" s="8">
        <f>[2]หน้าผ้า!AT258</f>
        <v>67165.568867499998</v>
      </c>
      <c r="AE249" s="8">
        <f>[2]หน้าผ้า!AU258</f>
        <v>182043.07832000006</v>
      </c>
      <c r="AF249" s="8" t="str">
        <f>[2]หน้าผ้า!AI258</f>
        <v>ระบุในSD</v>
      </c>
      <c r="AG249" s="1" t="str">
        <f>[3]หน้าผ้า!DC261</f>
        <v>ผ้าขาว</v>
      </c>
      <c r="AH249" s="1">
        <f>[2]หน้าผ้า!DL258</f>
        <v>0</v>
      </c>
      <c r="AI249" s="1" t="str">
        <f>[2]หน้าผ้า!DM258</f>
        <v>Lead time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WRWT210670/WRWT21670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21.6</v>
      </c>
      <c r="F250" s="9">
        <f>[2]หน้าผ้า!H259</f>
        <v>34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97</v>
      </c>
      <c r="J250" s="9" t="str">
        <f>[2]หน้าผ้า!M259</f>
        <v>±</v>
      </c>
      <c r="K250" s="9">
        <f>[2]หน้าผ้า!N259</f>
        <v>5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WSWT2221940</v>
      </c>
      <c r="AA250" s="8" t="e">
        <f>[2]หน้าผ้า!AQ259</f>
        <v>#REF!</v>
      </c>
      <c r="AB250" s="8" t="e">
        <f>[2]หน้าผ้า!AR259</f>
        <v>#REF!</v>
      </c>
      <c r="AC250" s="8" t="e">
        <f>[2]หน้าผ้า!AS259</f>
        <v>#REF!</v>
      </c>
      <c r="AD250" s="8" t="e">
        <f>[2]หน้าผ้า!AT259</f>
        <v>#REF!</v>
      </c>
      <c r="AE250" s="8" t="e">
        <f>[2]หน้าผ้า!AU259</f>
        <v>#REF!</v>
      </c>
      <c r="AF250" s="8" t="str">
        <f>[2]หน้าผ้า!AI259</f>
        <v>ระบุในSD</v>
      </c>
      <c r="AG250" s="1" t="str">
        <f>[3]หน้าผ้า!DC262</f>
        <v>ยังไม่ได้พิมพ์</v>
      </c>
      <c r="AH250" s="1">
        <f>[2]หน้าผ้า!DL259</f>
        <v>0</v>
      </c>
      <c r="AI250" s="1" t="str">
        <f>[2]หน้าผ้า!DM259</f>
        <v>Lead time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WRWT21940/WRWT21940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45965</v>
      </c>
      <c r="B251" s="14" t="str">
        <f>[2]หน้าผ้า!B260</f>
        <v>MK68-001326</v>
      </c>
      <c r="C251" s="9" t="str">
        <f>[2]หน้าผ้า!E260</f>
        <v>บจก.เกษตรสุริยาพันธุ์ข้าว</v>
      </c>
      <c r="D251" s="13" t="str">
        <f>[2]หน้าผ้า!F260</f>
        <v>เกษตรสุริยา(แดง)</v>
      </c>
      <c r="E251" s="9">
        <f>[2]หน้าผ้า!G260</f>
        <v>23</v>
      </c>
      <c r="F251" s="9">
        <f>[2]หน้าผ้า!H260</f>
        <v>34</v>
      </c>
      <c r="G251" s="9" t="str">
        <f>[2]หน้าผ้า!I260</f>
        <v>ขาว</v>
      </c>
      <c r="H251" s="9">
        <f>[2]หน้าผ้า!J260</f>
        <v>0</v>
      </c>
      <c r="I251" s="9">
        <f>[2]หน้าผ้า!L260</f>
        <v>68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บิด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>500กระสอบ</v>
      </c>
      <c r="T251" s="12">
        <f>[2]หน้าผ้า!X260</f>
        <v>45973</v>
      </c>
      <c r="U251" s="11">
        <f>[2]หน้าผ้า!AA260</f>
        <v>30000</v>
      </c>
      <c r="V251" s="10">
        <f>[2]หน้าผ้า!AJ260</f>
        <v>16000</v>
      </c>
      <c r="W251" s="10">
        <f>[2]หน้าผ้า!AL260</f>
        <v>14000</v>
      </c>
      <c r="X251" s="10">
        <f>[2]หน้าผ้า!AM260</f>
        <v>31060</v>
      </c>
      <c r="Y251" s="10">
        <f>[2]หน้าผ้า!AN260</f>
        <v>0</v>
      </c>
      <c r="Z251" s="9" t="str">
        <f>[2]หน้าผ้า!AO260</f>
        <v>WSWT2325650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ยังไม่ได้พิมพ์</v>
      </c>
      <c r="AH251" s="1" t="str">
        <f>[2]หน้าผ้า!DL260</f>
        <v>P7</v>
      </c>
      <c r="AI251" s="1">
        <f>[2]หน้าผ้า!DM260</f>
        <v>2</v>
      </c>
      <c r="AJ251" s="3">
        <f>[2]หน้าผ้า!DN260</f>
        <v>45973</v>
      </c>
      <c r="AK251" s="3">
        <f>[2]หน้าผ้า!DQ260</f>
        <v>0</v>
      </c>
      <c r="AL251" s="3">
        <f>[2]หน้าผ้า!DR260</f>
        <v>45964</v>
      </c>
      <c r="AM251" s="3">
        <f>[2]หน้าผ้า!DS260</f>
        <v>45971</v>
      </c>
      <c r="AN251" s="3">
        <f>[2]หน้าผ้า!DT260</f>
        <v>45972</v>
      </c>
      <c r="AO251" s="3">
        <f>[2]หน้าผ้า!DU260</f>
        <v>45972</v>
      </c>
      <c r="AP251" s="3">
        <f>[2]หน้าผ้า!DP260</f>
        <v>45968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งานพิมพ์</v>
      </c>
      <c r="AX251" s="2" t="str">
        <f>[2]หน้าผ้า!ED260</f>
        <v xml:space="preserve"> /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WRWT25650/WRWT25650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45965</v>
      </c>
      <c r="B252" s="14" t="str">
        <f>[2]หน้าผ้า!B261</f>
        <v>MK68-001327</v>
      </c>
      <c r="C252" s="9" t="str">
        <f>[2]หน้าผ้า!E261</f>
        <v>บจก.เกษตรสุริยาพันธุ์ข้าว</v>
      </c>
      <c r="D252" s="13" t="str">
        <f>[2]หน้าผ้า!F261</f>
        <v>ไม่พิมพ์</v>
      </c>
      <c r="E252" s="9">
        <f>[2]หน้าผ้า!G261</f>
        <v>23</v>
      </c>
      <c r="F252" s="9">
        <f>[2]หน้าผ้า!H261</f>
        <v>34</v>
      </c>
      <c r="G252" s="9" t="str">
        <f>[2]หน้าผ้า!I261</f>
        <v>ขาว</v>
      </c>
      <c r="H252" s="9">
        <f>[2]หน้าผ้า!J261</f>
        <v>0</v>
      </c>
      <c r="I252" s="9">
        <f>[2]หน้าผ้า!L261</f>
        <v>68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ไม่</v>
      </c>
      <c r="M252" s="10" t="str">
        <f>[2]หน้าผ้า!T261</f>
        <v>ไม่สวมถุงใน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 t="str">
        <f>[2]หน้าผ้า!Z261</f>
        <v>500กระสอบ</v>
      </c>
      <c r="T252" s="12">
        <f>[2]หน้าผ้า!X261</f>
        <v>45973</v>
      </c>
      <c r="U252" s="11">
        <f>[2]หน้าผ้า!AA261</f>
        <v>10000</v>
      </c>
      <c r="V252" s="10">
        <f>[2]หน้าผ้า!AJ261</f>
        <v>4000</v>
      </c>
      <c r="W252" s="10">
        <f>[2]หน้าผ้า!AL261</f>
        <v>6000</v>
      </c>
      <c r="X252" s="10">
        <f>[2]หน้าผ้า!AM261</f>
        <v>0</v>
      </c>
      <c r="Y252" s="10">
        <f>[2]หน้าผ้า!AN261</f>
        <v>0</v>
      </c>
      <c r="Z252" s="9" t="str">
        <f>[2]หน้าผ้า!AO261</f>
        <v>WSWT2325650</v>
      </c>
      <c r="AA252" s="8">
        <f>[2]หน้าผ้า!AQ261</f>
        <v>5951.22</v>
      </c>
      <c r="AB252" s="8">
        <f>[2]หน้าผ้า!AR261</f>
        <v>5951.22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 t="str">
        <f>[3]หน้าผ้า!DC264</f>
        <v>ยังไม่ได้พิมพ์</v>
      </c>
      <c r="AH252" s="1" t="str">
        <f>[2]หน้าผ้า!DL261</f>
        <v>P7</v>
      </c>
      <c r="AI252" s="1">
        <f>[2]หน้าผ้า!DM261</f>
        <v>2</v>
      </c>
      <c r="AJ252" s="3">
        <f>[2]หน้าผ้า!DN261</f>
        <v>45973</v>
      </c>
      <c r="AK252" s="3">
        <f>[2]หน้าผ้า!DQ261</f>
        <v>0</v>
      </c>
      <c r="AL252" s="3">
        <f>[2]หน้าผ้า!DR261</f>
        <v>45964</v>
      </c>
      <c r="AM252" s="3">
        <f>[2]หน้าผ้า!DS261</f>
        <v>45971</v>
      </c>
      <c r="AN252" s="3">
        <f>[2]หน้าผ้า!DT261</f>
        <v>45972</v>
      </c>
      <c r="AO252" s="3">
        <f>[2]หน้าผ้า!DU261</f>
        <v>45972</v>
      </c>
      <c r="AP252" s="3">
        <f>[2]หน้าผ้า!DP261</f>
        <v>45968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ตัด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WRWT25650/WRWT25650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45965</v>
      </c>
      <c r="B253" s="14" t="str">
        <f>[2]หน้าผ้า!B262</f>
        <v>MK68-001334</v>
      </c>
      <c r="C253" s="9" t="str">
        <f>[2]หน้าผ้า!E262</f>
        <v>บจก.ซิเบลโก้(บางเลน)</v>
      </c>
      <c r="D253" s="13" t="str">
        <f>[2]หน้าผ้า!F262</f>
        <v>FELDSPAR SP SPAR A</v>
      </c>
      <c r="E253" s="9">
        <f>[2]หน้าผ้า!G262</f>
        <v>23</v>
      </c>
      <c r="F253" s="9">
        <f>[2]หน้าผ้า!H262</f>
        <v>38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100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ไม่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>500กระสอบแบนเต็มใบ</v>
      </c>
      <c r="T253" s="12">
        <f>[2]หน้าผ้า!X262</f>
        <v>45994</v>
      </c>
      <c r="U253" s="11">
        <f>[2]หน้าผ้า!AA262</f>
        <v>5000</v>
      </c>
      <c r="V253" s="10">
        <f>[2]หน้าผ้า!AJ262</f>
        <v>0</v>
      </c>
      <c r="W253" s="10">
        <f>[2]หน้าผ้า!AL262</f>
        <v>5000</v>
      </c>
      <c r="X253" s="10">
        <f>[2]หน้าผ้า!AM262</f>
        <v>0</v>
      </c>
      <c r="Y253" s="10">
        <f>[2]หน้าผ้า!AN262</f>
        <v>5250</v>
      </c>
      <c r="Z253" s="9" t="str">
        <f>[2]หน้าผ้า!AO262</f>
        <v>WSWT2325650</v>
      </c>
      <c r="AA253" s="8">
        <f>[2]หน้าผ้า!AQ262</f>
        <v>5518.15</v>
      </c>
      <c r="AB253" s="8">
        <f>[2]หน้าผ้า!AR262</f>
        <v>1627</v>
      </c>
      <c r="AC253" s="8">
        <f>[2]หน้าผ้า!AS262</f>
        <v>3891.1499999999996</v>
      </c>
      <c r="AD253" s="8">
        <f>[2]หน้าผ้า!AT262</f>
        <v>1627</v>
      </c>
      <c r="AE253" s="8">
        <f>[2]หน้าผ้า!AU262</f>
        <v>3891.1499999999996</v>
      </c>
      <c r="AF253" s="8" t="str">
        <f>[2]หน้าผ้า!AI262</f>
        <v>ห้ามเกิน-ขาดได้5%</v>
      </c>
      <c r="AG253" s="1" t="str">
        <f>[3]หน้าผ้า!DC265</f>
        <v>ยังไม่ได้พิมพ์</v>
      </c>
      <c r="AH253" s="1" t="str">
        <f>[2]หน้าผ้า!DL262</f>
        <v>P8</v>
      </c>
      <c r="AI253" s="1">
        <f>[2]หน้าผ้า!DM262</f>
        <v>4</v>
      </c>
      <c r="AJ253" s="3">
        <f>[2]หน้าผ้า!DN262</f>
        <v>45994</v>
      </c>
      <c r="AK253" s="3">
        <f>[2]หน้าผ้า!DQ262</f>
        <v>45990</v>
      </c>
      <c r="AL253" s="3">
        <f>[2]หน้าผ้า!DR262</f>
        <v>45984</v>
      </c>
      <c r="AM253" s="3">
        <f>[2]หน้าผ้า!DS262</f>
        <v>45991</v>
      </c>
      <c r="AN253" s="3">
        <f>[2]หน้าผ้า!DT262</f>
        <v>45992</v>
      </c>
      <c r="AO253" s="3">
        <f>[2]หน้าผ้า!DU262</f>
        <v>45992</v>
      </c>
      <c r="AP253" s="3">
        <f>[2]หน้าผ้า!DP262</f>
        <v>45989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 t="str">
        <f>[2]หน้าผ้า!ED262</f>
        <v xml:space="preserve"> /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WRWT25650/WRWT25650</v>
      </c>
      <c r="BD253" s="56">
        <f>[2]หน้าผ้า!CA262</f>
        <v>290.86346249999997</v>
      </c>
    </row>
    <row r="254" spans="1:56" ht="27.75" customHeight="1" x14ac:dyDescent="0.45">
      <c r="A254" s="3">
        <f>[2]หน้าผ้า!C263</f>
        <v>45965</v>
      </c>
      <c r="B254" s="14" t="str">
        <f>[2]หน้าผ้า!B263</f>
        <v>MK68-001335</v>
      </c>
      <c r="C254" s="9" t="str">
        <f>[2]หน้าผ้า!E263</f>
        <v>บจก.ซิเบลโก้(บางเลน)</v>
      </c>
      <c r="D254" s="13" t="str">
        <f>[2]หน้าผ้า!F263</f>
        <v>FELDSPAR N15</v>
      </c>
      <c r="E254" s="9">
        <f>[2]หน้าผ้า!G263</f>
        <v>23</v>
      </c>
      <c r="F254" s="9">
        <f>[2]หน้าผ้า!H263</f>
        <v>38</v>
      </c>
      <c r="G254" s="9" t="str">
        <f>[2]หน้าผ้า!I263</f>
        <v>ขาว</v>
      </c>
      <c r="H254" s="9" t="str">
        <f>[2]หน้าผ้า!J263</f>
        <v>ใส</v>
      </c>
      <c r="I254" s="9">
        <f>[2]หน้าผ้า!L263</f>
        <v>100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ไม่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>500กระสอบแบนเต็มใบ</v>
      </c>
      <c r="T254" s="12">
        <f>[2]หน้าผ้า!X263</f>
        <v>46027</v>
      </c>
      <c r="U254" s="11">
        <f>[2]หน้าผ้า!AA263</f>
        <v>5000</v>
      </c>
      <c r="V254" s="10">
        <f>[2]หน้าผ้า!AJ263</f>
        <v>0</v>
      </c>
      <c r="W254" s="10">
        <f>[2]หน้าผ้า!AL263</f>
        <v>5000</v>
      </c>
      <c r="X254" s="10">
        <f>[2]หน้าผ้า!AM263</f>
        <v>0</v>
      </c>
      <c r="Y254" s="10">
        <f>[2]หน้าผ้า!AN263</f>
        <v>5250</v>
      </c>
      <c r="Z254" s="9" t="str">
        <f>[2]หน้าผ้า!AO263</f>
        <v>WSWT2325650</v>
      </c>
      <c r="AA254" s="8">
        <f>[2]หน้าผ้า!AQ263</f>
        <v>5518.15</v>
      </c>
      <c r="AB254" s="8">
        <f>[2]หน้าผ้า!AR263</f>
        <v>0</v>
      </c>
      <c r="AC254" s="8">
        <f>[2]หน้าผ้า!AS263</f>
        <v>5518.15</v>
      </c>
      <c r="AD254" s="8">
        <f>[2]หน้าผ้า!AT263</f>
        <v>0</v>
      </c>
      <c r="AE254" s="8">
        <f>[2]หน้าผ้า!AU263</f>
        <v>5518.15</v>
      </c>
      <c r="AF254" s="8" t="str">
        <f>[2]หน้าผ้า!AI263</f>
        <v>ห้ามเกิน-ขาดได้5%</v>
      </c>
      <c r="AG254" s="1" t="str">
        <f>[3]หน้าผ้า!DC266</f>
        <v>รอแบบ</v>
      </c>
      <c r="AH254" s="1" t="str">
        <f>[2]หน้าผ้า!DL263</f>
        <v>P8</v>
      </c>
      <c r="AI254" s="1">
        <f>[2]หน้าผ้า!DM263</f>
        <v>4</v>
      </c>
      <c r="AJ254" s="3">
        <f>[2]หน้าผ้า!DN263</f>
        <v>46027</v>
      </c>
      <c r="AK254" s="3">
        <f>[2]หน้าผ้า!DQ263</f>
        <v>46023</v>
      </c>
      <c r="AL254" s="3">
        <f>[2]หน้าผ้า!DR263</f>
        <v>46017</v>
      </c>
      <c r="AM254" s="3">
        <f>[2]หน้าผ้า!DS263</f>
        <v>46024</v>
      </c>
      <c r="AN254" s="3">
        <f>[2]หน้าผ้า!DT263</f>
        <v>46025</v>
      </c>
      <c r="AO254" s="3">
        <f>[2]หน้าผ้า!DU263</f>
        <v>46025</v>
      </c>
      <c r="AP254" s="3">
        <f>[2]หน้าผ้า!DP263</f>
        <v>46022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WRWT25650/WRWT25650</v>
      </c>
      <c r="BD254" s="56">
        <f>[2]หน้าผ้า!CA263</f>
        <v>412.4817124999999</v>
      </c>
    </row>
    <row r="255" spans="1:56" ht="27.75" customHeight="1" x14ac:dyDescent="0.45">
      <c r="A255" s="3">
        <f>[2]หน้าผ้า!C264</f>
        <v>45965</v>
      </c>
      <c r="B255" s="14" t="str">
        <f>[2]หน้าผ้า!B264</f>
        <v>MK68-001334</v>
      </c>
      <c r="C255" s="9" t="str">
        <f>[2]หน้าผ้า!E264</f>
        <v>บจก.ซิเบลโก้(บางเลน)</v>
      </c>
      <c r="D255" s="13" t="str">
        <f>[2]หน้าผ้า!F264</f>
        <v>FELDSPAR K200BL</v>
      </c>
      <c r="E255" s="9">
        <f>[2]หน้าผ้า!G264</f>
        <v>23</v>
      </c>
      <c r="F255" s="9">
        <f>[2]หน้าผ้า!H264</f>
        <v>38</v>
      </c>
      <c r="G255" s="9" t="str">
        <f>[2]หน้าผ้า!I264</f>
        <v>ขาว</v>
      </c>
      <c r="H255" s="9" t="str">
        <f>[2]หน้าผ้า!J264</f>
        <v>ใส</v>
      </c>
      <c r="I255" s="9">
        <f>[2]หน้าผ้า!L264</f>
        <v>100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ไม่</v>
      </c>
      <c r="M255" s="10" t="str">
        <f>[2]หน้าผ้า!T264</f>
        <v>ไม่สวมถุงใน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 t="str">
        <f>[2]หน้าผ้า!Z264</f>
        <v>500กระสอบแบนเต็มใบ</v>
      </c>
      <c r="T255" s="12">
        <f>[2]หน้าผ้า!X264</f>
        <v>46027</v>
      </c>
      <c r="U255" s="11">
        <f>[2]หน้าผ้า!AA264</f>
        <v>5000</v>
      </c>
      <c r="V255" s="10">
        <f>[2]หน้าผ้า!AJ264</f>
        <v>0</v>
      </c>
      <c r="W255" s="10">
        <f>[2]หน้าผ้า!AL264</f>
        <v>5000</v>
      </c>
      <c r="X255" s="10">
        <f>[2]หน้าผ้า!AM264</f>
        <v>0</v>
      </c>
      <c r="Y255" s="10">
        <f>[2]หน้าผ้า!AN264</f>
        <v>5250</v>
      </c>
      <c r="Z255" s="9" t="str">
        <f>[2]หน้าผ้า!AO264</f>
        <v>WSWT2325650</v>
      </c>
      <c r="AA255" s="8">
        <f>[2]หน้าผ้า!AQ264</f>
        <v>5518.15</v>
      </c>
      <c r="AB255" s="8">
        <f>[2]หน้าผ้า!AR264</f>
        <v>0</v>
      </c>
      <c r="AC255" s="8">
        <f>[2]หน้าผ้า!AS264</f>
        <v>5518.15</v>
      </c>
      <c r="AD255" s="8">
        <f>[2]หน้าผ้า!AT264</f>
        <v>0</v>
      </c>
      <c r="AE255" s="8">
        <f>[2]หน้าผ้า!AU264</f>
        <v>5518.15</v>
      </c>
      <c r="AF255" s="8" t="str">
        <f>[2]หน้าผ้า!AI264</f>
        <v>ห้ามเกิน-ขาดได้5%</v>
      </c>
      <c r="AG255" s="1" t="str">
        <f>[3]หน้าผ้า!DC267</f>
        <v>พร้อมส่ง</v>
      </c>
      <c r="AH255" s="1" t="str">
        <f>[2]หน้าผ้า!DL264</f>
        <v>P8</v>
      </c>
      <c r="AI255" s="1">
        <f>[2]หน้าผ้า!DM264</f>
        <v>4</v>
      </c>
      <c r="AJ255" s="3">
        <f>[2]หน้าผ้า!DN264</f>
        <v>46027</v>
      </c>
      <c r="AK255" s="3">
        <f>[2]หน้าผ้า!DQ264</f>
        <v>46023</v>
      </c>
      <c r="AL255" s="3">
        <f>[2]หน้าผ้า!DR264</f>
        <v>46017</v>
      </c>
      <c r="AM255" s="3">
        <f>[2]หน้าผ้า!DS264</f>
        <v>46024</v>
      </c>
      <c r="AN255" s="3">
        <f>[2]หน้าผ้า!DT264</f>
        <v>46025</v>
      </c>
      <c r="AO255" s="3">
        <f>[2]หน้าผ้า!DU264</f>
        <v>46025</v>
      </c>
      <c r="AP255" s="3">
        <f>[2]หน้าผ้า!DP264</f>
        <v>46022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งานเคลือบ+พิมพ์</v>
      </c>
      <c r="AX255" s="2" t="str">
        <f>[2]หน้าผ้า!ED264</f>
        <v xml:space="preserve"> /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WRWT25650/WRWT25650</v>
      </c>
      <c r="BD255" s="56">
        <f>[2]หน้าผ้า!CA264</f>
        <v>412.4817124999999</v>
      </c>
    </row>
    <row r="256" spans="1:56" ht="27.75" customHeight="1" x14ac:dyDescent="0.45">
      <c r="A256" s="3" t="str">
        <f>[2]หน้าผ้า!C265</f>
        <v>ประมาณการ</v>
      </c>
      <c r="B256" s="14" t="str">
        <f>[2]หน้าผ้า!B265</f>
        <v>ประมาณการ</v>
      </c>
      <c r="C256" s="9" t="str">
        <f>[2]หน้าผ้า!E265</f>
        <v>พันธุ์ข้าว</v>
      </c>
      <c r="D256" s="13" t="str">
        <f>[2]หน้าผ้า!F265</f>
        <v>พันธุ์ข้าว</v>
      </c>
      <c r="E256" s="9">
        <f>[2]หน้าผ้า!G265</f>
        <v>23</v>
      </c>
      <c r="F256" s="9">
        <f>[2]หน้าผ้า!H265</f>
        <v>34</v>
      </c>
      <c r="G256" s="9" t="str">
        <f>[2]หน้าผ้า!I265</f>
        <v>ขาว</v>
      </c>
      <c r="H256" s="9">
        <f>[2]หน้าผ้า!J265</f>
        <v>0</v>
      </c>
      <c r="I256" s="9">
        <f>[2]หน้าผ้า!L265</f>
        <v>68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บิด</v>
      </c>
      <c r="M256" s="10" t="str">
        <f>[2]หน้าผ้า!T265</f>
        <v>ไม่สวมถุงใน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 t="str">
        <f>[2]หน้าผ้า!Z265</f>
        <v>500กระสอบ</v>
      </c>
      <c r="T256" s="12">
        <f>[2]หน้าผ้า!X265</f>
        <v>45991</v>
      </c>
      <c r="U256" s="11">
        <f>[2]หน้าผ้า!AA265</f>
        <v>30000</v>
      </c>
      <c r="V256" s="10">
        <f>[2]หน้าผ้า!AJ265</f>
        <v>0</v>
      </c>
      <c r="W256" s="10">
        <f>[2]หน้าผ้า!AL265</f>
        <v>30000</v>
      </c>
      <c r="X256" s="10">
        <f>[2]หน้าผ้า!AM265</f>
        <v>0</v>
      </c>
      <c r="Y256" s="10">
        <f>[2]หน้าผ้า!AN265</f>
        <v>31500</v>
      </c>
      <c r="Z256" s="9" t="str">
        <f>[2]หน้าผ้า!AO265</f>
        <v>WSWT2325650</v>
      </c>
      <c r="AA256" s="8">
        <f>[2]หน้าผ้า!AQ265</f>
        <v>29756.100000000002</v>
      </c>
      <c r="AB256" s="8">
        <f>[2]หน้าผ้า!AR265</f>
        <v>0</v>
      </c>
      <c r="AC256" s="8">
        <f>[2]หน้าผ้า!AS265</f>
        <v>29756.100000000002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 t="str">
        <f>[3]หน้าผ้า!DC268</f>
        <v>รอตัด</v>
      </c>
      <c r="AH256" s="1" t="str">
        <f>[2]หน้าผ้า!DL265</f>
        <v>P7</v>
      </c>
      <c r="AI256" s="1">
        <f>[2]หน้าผ้า!DM265</f>
        <v>2</v>
      </c>
      <c r="AJ256" s="3">
        <f>[2]หน้าผ้า!DN265</f>
        <v>45991</v>
      </c>
      <c r="AK256" s="3">
        <f>[2]หน้าผ้า!DQ265</f>
        <v>0</v>
      </c>
      <c r="AL256" s="3">
        <f>[2]หน้าผ้า!DR265</f>
        <v>45982</v>
      </c>
      <c r="AM256" s="3">
        <f>[2]หน้าผ้า!DS265</f>
        <v>45989</v>
      </c>
      <c r="AN256" s="3">
        <f>[2]หน้าผ้า!DT265</f>
        <v>45990</v>
      </c>
      <c r="AO256" s="3">
        <f>[2]หน้าผ้า!DU265</f>
        <v>45990</v>
      </c>
      <c r="AP256" s="3">
        <f>[2]หน้าผ้า!DP265</f>
        <v>45986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งานพิมพ์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WRWT25650/WRWT25650</v>
      </c>
      <c r="BD256" s="56">
        <f>[2]หน้าผ้า!CA265</f>
        <v>2224.2684750000003</v>
      </c>
    </row>
    <row r="257" spans="1:56" ht="27.75" customHeight="1" x14ac:dyDescent="0.45">
      <c r="A257" s="3" t="str">
        <f>[2]หน้าผ้า!C266</f>
        <v>ประมาณการ</v>
      </c>
      <c r="B257" s="14" t="str">
        <f>[2]หน้าผ้า!B266</f>
        <v>ประมาณการ</v>
      </c>
      <c r="C257" s="9" t="str">
        <f>[2]หน้าผ้า!E266</f>
        <v>บจก.ซิเบลโก้(สบปราบ)</v>
      </c>
      <c r="D257" s="13" t="str">
        <f>[2]หน้าผ้า!F266</f>
        <v>รอแบบ</v>
      </c>
      <c r="E257" s="9">
        <f>[2]หน้าผ้า!G266</f>
        <v>23</v>
      </c>
      <c r="F257" s="9">
        <f>[2]หน้าผ้า!H266</f>
        <v>34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68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ไม่</v>
      </c>
      <c r="M257" s="10">
        <f>[2]หน้าผ้า!T266</f>
        <v>24</v>
      </c>
      <c r="N257" s="9">
        <f>[2]หน้าผ้า!U266</f>
        <v>37</v>
      </c>
      <c r="O257" s="9">
        <f>[2]หน้าผ้า!V266</f>
        <v>50</v>
      </c>
      <c r="P257" s="10">
        <f>[2]หน้าผ้า!AB266</f>
        <v>821.54158271999995</v>
      </c>
      <c r="Q257" s="10">
        <f>[2]หน้าผ้า!AC266</f>
        <v>0</v>
      </c>
      <c r="R257" s="10">
        <f>[2]หน้าผ้า!AD266</f>
        <v>821.54158271999995</v>
      </c>
      <c r="S257" s="9" t="str">
        <f>[2]หน้าผ้า!Z266</f>
        <v>มัด100</v>
      </c>
      <c r="T257" s="12">
        <f>[2]หน้าผ้า!X266</f>
        <v>45991</v>
      </c>
      <c r="U257" s="11">
        <f>[2]หน้าผ้า!AA266</f>
        <v>30000</v>
      </c>
      <c r="V257" s="10">
        <f>[2]หน้าผ้า!AJ266</f>
        <v>0</v>
      </c>
      <c r="W257" s="10">
        <f>[2]หน้าผ้า!AL266</f>
        <v>30000</v>
      </c>
      <c r="X257" s="10">
        <f>[2]หน้าผ้า!AM266</f>
        <v>0</v>
      </c>
      <c r="Y257" s="10">
        <f>[2]หน้าผ้า!AN266</f>
        <v>31500</v>
      </c>
      <c r="Z257" s="9" t="str">
        <f>[2]หน้าผ้า!AO266</f>
        <v>WSWT2325650</v>
      </c>
      <c r="AA257" s="8">
        <f>[2]หน้าผ้า!AQ266</f>
        <v>29756.100000000002</v>
      </c>
      <c r="AB257" s="8">
        <f>[2]หน้าผ้า!AR266</f>
        <v>0</v>
      </c>
      <c r="AC257" s="8">
        <f>[2]หน้าผ้า!AS266</f>
        <v>29756.100000000002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พร้อมส่ง</v>
      </c>
      <c r="AH257" s="1" t="str">
        <f>[2]หน้าผ้า!DL266</f>
        <v>P9</v>
      </c>
      <c r="AI257" s="1">
        <f>[2]หน้าผ้า!DM266</f>
        <v>3</v>
      </c>
      <c r="AJ257" s="3">
        <f>[2]หน้าผ้า!DN266</f>
        <v>45991</v>
      </c>
      <c r="AK257" s="3">
        <f>[2]หน้าผ้า!DQ266</f>
        <v>0</v>
      </c>
      <c r="AL257" s="3">
        <f>[2]หน้าผ้า!DR266</f>
        <v>45981</v>
      </c>
      <c r="AM257" s="3">
        <f>[2]หน้าผ้า!DS266</f>
        <v>45988</v>
      </c>
      <c r="AN257" s="3">
        <f>[2]หน้าผ้า!DT266</f>
        <v>45989</v>
      </c>
      <c r="AO257" s="3">
        <f>[2]หน้าผ้า!DU266</f>
        <v>45989</v>
      </c>
      <c r="AP257" s="3">
        <f>[2]หน้าผ้า!DP266</f>
        <v>45986</v>
      </c>
      <c r="AQ257" s="3">
        <f>[2]หน้าผ้า!DW266</f>
        <v>45990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งานพิมพ์</v>
      </c>
      <c r="AX257" s="2" t="str">
        <f>[2]หน้าผ้า!ED266</f>
        <v>รอART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WRWT25650/WRWT25650</v>
      </c>
      <c r="BD257" s="56">
        <f>[2]หน้าผ้า!CA266</f>
        <v>2224.2684750000003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23</v>
      </c>
      <c r="F258" s="9">
        <f>[2]หน้าผ้า!H267</f>
        <v>34</v>
      </c>
      <c r="G258" s="9" t="str">
        <f>[2]หน้าผ้า!I267</f>
        <v>ขาว</v>
      </c>
      <c r="H258" s="9">
        <f>[2]หน้าผ้า!J267</f>
        <v>0</v>
      </c>
      <c r="I258" s="9">
        <f>[2]หน้าผ้า!L267</f>
        <v>68</v>
      </c>
      <c r="J258" s="9" t="str">
        <f>[2]หน้าผ้า!M267</f>
        <v>±</v>
      </c>
      <c r="K258" s="9">
        <f>[2]หน้าผ้า!N267</f>
        <v>5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 t="str">
        <f>[2]หน้าผ้า!AO267</f>
        <v>WSWT2325650</v>
      </c>
      <c r="AA258" s="8">
        <f>[2]หน้าผ้า!AQ267</f>
        <v>82017.87000000001</v>
      </c>
      <c r="AB258" s="8">
        <f>[2]หน้าผ้า!AR267</f>
        <v>7578.22</v>
      </c>
      <c r="AC258" s="8">
        <f>[2]หน้าผ้า!AS267</f>
        <v>74439.650000000009</v>
      </c>
      <c r="AD258" s="8">
        <f>[2]หน้าผ้า!AT267</f>
        <v>1627</v>
      </c>
      <c r="AE258" s="8">
        <f>[2]หน้าผ้า!AU267</f>
        <v>14927.449999999999</v>
      </c>
      <c r="AF258" s="8" t="str">
        <f>[2]หน้าผ้า!AI267</f>
        <v>ระบุในSD</v>
      </c>
      <c r="AG258" s="1" t="str">
        <f>[3]หน้าผ้า!DC270</f>
        <v>รอตัด</v>
      </c>
      <c r="AH258" s="1">
        <f>[2]หน้าผ้า!DL267</f>
        <v>0</v>
      </c>
      <c r="AI258" s="1" t="str">
        <f>[2]หน้าผ้า!DM267</f>
        <v>Lead time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WRWT25650/WRWT25650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45944</v>
      </c>
      <c r="B259" s="14" t="str">
        <f>[2]หน้าผ้า!B268</f>
        <v>MK68-001235</v>
      </c>
      <c r="C259" s="9" t="str">
        <f>[2]หน้าผ้า!E268</f>
        <v>คุณปราสาท เจริญธรรมรักษา</v>
      </c>
      <c r="D259" s="13" t="str">
        <f>[2]หน้าผ้า!F268</f>
        <v>พร้อมชน 25 กก.(เขียว)</v>
      </c>
      <c r="E259" s="9">
        <f>[2]หน้าผ้า!G268</f>
        <v>23</v>
      </c>
      <c r="F259" s="9">
        <f>[2]หน้าผ้า!H268</f>
        <v>34</v>
      </c>
      <c r="G259" s="9" t="str">
        <f>[2]หน้าผ้า!I268</f>
        <v>ขาวแถบใส5</v>
      </c>
      <c r="H259" s="9">
        <f>[2]หน้าผ้า!J268</f>
        <v>0</v>
      </c>
      <c r="I259" s="9">
        <f>[2]หน้าผ้า!L268</f>
        <v>68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บิด</v>
      </c>
      <c r="M259" s="10" t="str">
        <f>[2]หน้าผ้า!T268</f>
        <v>ไม่สวมถุงใน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 t="str">
        <f>[2]หน้าผ้า!Z268</f>
        <v>500กระสอบ</v>
      </c>
      <c r="T259" s="12">
        <f>[2]หน้าผ้า!X268</f>
        <v>45975</v>
      </c>
      <c r="U259" s="11">
        <f>[2]หน้าผ้า!AA268</f>
        <v>5000</v>
      </c>
      <c r="V259" s="10">
        <f>[2]หน้าผ้า!AJ268</f>
        <v>0</v>
      </c>
      <c r="W259" s="10">
        <f>[2]หน้าผ้า!AL268</f>
        <v>5000</v>
      </c>
      <c r="X259" s="10">
        <f>[2]หน้าผ้า!AM268</f>
        <v>5045</v>
      </c>
      <c r="Y259" s="10">
        <f>[2]หน้าผ้า!AN268</f>
        <v>0</v>
      </c>
      <c r="Z259" s="9" t="str">
        <f>[2]หน้าผ้า!AO268</f>
        <v>WSWTSCL052325650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 t="str">
        <f>[3]หน้าผ้า!DC271</f>
        <v>รอตัด</v>
      </c>
      <c r="AH259" s="1" t="str">
        <f>[2]หน้าผ้า!DL268</f>
        <v>P7</v>
      </c>
      <c r="AI259" s="1">
        <f>[2]หน้าผ้า!DM268</f>
        <v>2</v>
      </c>
      <c r="AJ259" s="3">
        <f>[2]หน้าผ้า!DN268</f>
        <v>45975</v>
      </c>
      <c r="AK259" s="3">
        <f>[2]หน้าผ้า!DQ268</f>
        <v>0</v>
      </c>
      <c r="AL259" s="3">
        <f>[2]หน้าผ้า!DR268</f>
        <v>45966</v>
      </c>
      <c r="AM259" s="3">
        <f>[2]หน้าผ้า!DS268</f>
        <v>45973</v>
      </c>
      <c r="AN259" s="3">
        <f>[2]หน้าผ้า!DT268</f>
        <v>45974</v>
      </c>
      <c r="AO259" s="3">
        <f>[2]หน้าผ้า!DU268</f>
        <v>45974</v>
      </c>
      <c r="AP259" s="3">
        <f>[2]หน้าผ้า!DP268</f>
        <v>45970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งานพิมพ์</v>
      </c>
      <c r="AX259" s="2" t="str">
        <f>[2]หน้าผ้า!ED268</f>
        <v xml:space="preserve"> /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WRWT25650/WRCL25680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23</v>
      </c>
      <c r="F260" s="9">
        <f>[2]หน้าผ้า!H269</f>
        <v>34</v>
      </c>
      <c r="G260" s="9" t="str">
        <f>[2]หน้าผ้า!I269</f>
        <v>ขาวแถบใส5</v>
      </c>
      <c r="H260" s="9">
        <f>[2]หน้าผ้า!J269</f>
        <v>0</v>
      </c>
      <c r="I260" s="9">
        <f>[2]หน้าผ้า!L269</f>
        <v>68</v>
      </c>
      <c r="J260" s="9" t="str">
        <f>[2]หน้าผ้า!M269</f>
        <v>±</v>
      </c>
      <c r="K260" s="9">
        <f>[2]หน้าผ้า!N269</f>
        <v>5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WSWTSCL052325650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 t="str">
        <f>[3]หน้าผ้า!DC272</f>
        <v>รอตัด</v>
      </c>
      <c r="AH260" s="1">
        <f>[2]หน้าผ้า!DL269</f>
        <v>0</v>
      </c>
      <c r="AI260" s="1" t="str">
        <f>[2]หน้าผ้า!DM269</f>
        <v>Lead time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WRWT25650/WRCL25680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45944</v>
      </c>
      <c r="B261" s="14" t="str">
        <f>[2]หน้าผ้า!B270</f>
        <v>MK68-001234</v>
      </c>
      <c r="C261" s="9" t="str">
        <f>[2]หน้าผ้า!E270</f>
        <v>คุณปราสาท เจริญธรรมรักษา</v>
      </c>
      <c r="D261" s="13" t="str">
        <f>[2]หน้าผ้า!F270</f>
        <v>ถุงเขียว(คัดพิเศษ)</v>
      </c>
      <c r="E261" s="9">
        <f>[2]หน้าผ้า!G270</f>
        <v>23</v>
      </c>
      <c r="F261" s="9">
        <f>[2]หน้าผ้า!H270</f>
        <v>34</v>
      </c>
      <c r="G261" s="9" t="str">
        <f>[2]หน้าผ้า!I270</f>
        <v>ขาวแถบใส2</v>
      </c>
      <c r="H261" s="9">
        <f>[2]หน้าผ้า!J270</f>
        <v>0</v>
      </c>
      <c r="I261" s="9">
        <f>[2]หน้าผ้า!L270</f>
        <v>68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บิด</v>
      </c>
      <c r="M261" s="10" t="str">
        <f>[2]หน้าผ้า!T270</f>
        <v>ไม่สวมถุงใน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 t="str">
        <f>[2]หน้าผ้า!Z270</f>
        <v>500กระสอบ</v>
      </c>
      <c r="T261" s="12">
        <f>[2]หน้าผ้า!X270</f>
        <v>45975</v>
      </c>
      <c r="U261" s="11">
        <f>[2]หน้าผ้า!AA270</f>
        <v>5000</v>
      </c>
      <c r="V261" s="10">
        <f>[2]หน้าผ้า!AJ270</f>
        <v>0</v>
      </c>
      <c r="W261" s="10">
        <f>[2]หน้าผ้า!AL270</f>
        <v>5000</v>
      </c>
      <c r="X261" s="10">
        <f>[2]หน้าผ้า!AM270</f>
        <v>5350</v>
      </c>
      <c r="Y261" s="10">
        <f>[2]หน้าผ้า!AN270</f>
        <v>0</v>
      </c>
      <c r="Z261" s="9" t="str">
        <f>[2]หน้าผ้า!AO270</f>
        <v>WSWTFCL022325650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 t="str">
        <f>[3]หน้าผ้า!DC273</f>
        <v>ยังไม่ได้พิมพ์</v>
      </c>
      <c r="AH261" s="1" t="str">
        <f>[2]หน้าผ้า!DL270</f>
        <v>P7</v>
      </c>
      <c r="AI261" s="1">
        <f>[2]หน้าผ้า!DM270</f>
        <v>2</v>
      </c>
      <c r="AJ261" s="3">
        <f>[2]หน้าผ้า!DN270</f>
        <v>45975</v>
      </c>
      <c r="AK261" s="3">
        <f>[2]หน้าผ้า!DQ270</f>
        <v>0</v>
      </c>
      <c r="AL261" s="3">
        <f>[2]หน้าผ้า!DR270</f>
        <v>45966</v>
      </c>
      <c r="AM261" s="3">
        <f>[2]หน้าผ้า!DS270</f>
        <v>45973</v>
      </c>
      <c r="AN261" s="3">
        <f>[2]หน้าผ้า!DT270</f>
        <v>45974</v>
      </c>
      <c r="AO261" s="3">
        <f>[2]หน้าผ้า!DU270</f>
        <v>45974</v>
      </c>
      <c r="AP261" s="3">
        <f>[2]หน้าผ้า!DP270</f>
        <v>45970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งานพิมพ์</v>
      </c>
      <c r="AX261" s="2" t="str">
        <f>[2]หน้าผ้า!ED270</f>
        <v xml:space="preserve"> /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WRWT25650/WRCL25680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45944</v>
      </c>
      <c r="B262" s="14" t="str">
        <f>[2]หน้าผ้า!B271</f>
        <v>MK68-001234</v>
      </c>
      <c r="C262" s="9" t="str">
        <f>[2]หน้าผ้า!E271</f>
        <v>คุณปราสาท เจริญธรรมรักษา</v>
      </c>
      <c r="D262" s="13" t="str">
        <f>[2]หน้าผ้า!F271</f>
        <v>ถุงชมพู</v>
      </c>
      <c r="E262" s="9">
        <f>[2]หน้าผ้า!G271</f>
        <v>23</v>
      </c>
      <c r="F262" s="9">
        <f>[2]หน้าผ้า!H271</f>
        <v>34</v>
      </c>
      <c r="G262" s="9" t="str">
        <f>[2]หน้าผ้า!I271</f>
        <v>ขาวแถบใส2</v>
      </c>
      <c r="H262" s="9">
        <f>[2]หน้าผ้า!J271</f>
        <v>0</v>
      </c>
      <c r="I262" s="9">
        <f>[2]หน้าผ้า!L271</f>
        <v>68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บิด</v>
      </c>
      <c r="M262" s="10" t="str">
        <f>[2]หน้าผ้า!T271</f>
        <v>ไม่สวมถุงใน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>500กระสอบ</v>
      </c>
      <c r="T262" s="12">
        <f>[2]หน้าผ้า!X271</f>
        <v>45975</v>
      </c>
      <c r="U262" s="11">
        <f>[2]หน้าผ้า!AA271</f>
        <v>3000</v>
      </c>
      <c r="V262" s="10">
        <f>[2]หน้าผ้า!AJ271</f>
        <v>0</v>
      </c>
      <c r="W262" s="10">
        <f>[2]หน้าผ้า!AL271</f>
        <v>3000</v>
      </c>
      <c r="X262" s="10">
        <f>[2]หน้าผ้า!AM271</f>
        <v>3200</v>
      </c>
      <c r="Y262" s="10">
        <f>[2]หน้าผ้า!AN271</f>
        <v>0</v>
      </c>
      <c r="Z262" s="9" t="str">
        <f>[2]หน้าผ้า!AO271</f>
        <v>WSWTFCL022325650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ยังไม่ได้พิมพ์</v>
      </c>
      <c r="AH262" s="1" t="str">
        <f>[2]หน้าผ้า!DL271</f>
        <v>P7</v>
      </c>
      <c r="AI262" s="1">
        <f>[2]หน้าผ้า!DM271</f>
        <v>2</v>
      </c>
      <c r="AJ262" s="3">
        <f>[2]หน้าผ้า!DN271</f>
        <v>45975</v>
      </c>
      <c r="AK262" s="3">
        <f>[2]หน้าผ้า!DQ271</f>
        <v>0</v>
      </c>
      <c r="AL262" s="3">
        <f>[2]หน้าผ้า!DR271</f>
        <v>45966</v>
      </c>
      <c r="AM262" s="3">
        <f>[2]หน้าผ้า!DS271</f>
        <v>45973</v>
      </c>
      <c r="AN262" s="3">
        <f>[2]หน้าผ้า!DT271</f>
        <v>45974</v>
      </c>
      <c r="AO262" s="3">
        <f>[2]หน้าผ้า!DU271</f>
        <v>45974</v>
      </c>
      <c r="AP262" s="3">
        <f>[2]หน้าผ้า!DP271</f>
        <v>45970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WRWT25650/WRCL25680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45944</v>
      </c>
      <c r="B263" s="14" t="str">
        <f>[2]หน้าผ้า!B272</f>
        <v>MK68-001234</v>
      </c>
      <c r="C263" s="9" t="str">
        <f>[2]หน้าผ้า!E272</f>
        <v>คุณปราสาท เจริญธรรมรักษา</v>
      </c>
      <c r="D263" s="13" t="str">
        <f>[2]หน้าผ้า!F272</f>
        <v>ถุงม่วง</v>
      </c>
      <c r="E263" s="9">
        <f>[2]หน้าผ้า!G272</f>
        <v>23</v>
      </c>
      <c r="F263" s="9">
        <f>[2]หน้าผ้า!H272</f>
        <v>34</v>
      </c>
      <c r="G263" s="9" t="str">
        <f>[2]หน้าผ้า!I272</f>
        <v>ขาวแถบใส2</v>
      </c>
      <c r="H263" s="9">
        <f>[2]หน้าผ้า!J272</f>
        <v>0</v>
      </c>
      <c r="I263" s="9">
        <f>[2]หน้าผ้า!L272</f>
        <v>68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บิด</v>
      </c>
      <c r="M263" s="10" t="str">
        <f>[2]หน้าผ้า!T272</f>
        <v>ไม่สวมถุงใน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 t="str">
        <f>[2]หน้าผ้า!Z272</f>
        <v>500กระสอบ</v>
      </c>
      <c r="T263" s="12">
        <f>[2]หน้าผ้า!X272</f>
        <v>45975</v>
      </c>
      <c r="U263" s="11">
        <f>[2]หน้าผ้า!AA272</f>
        <v>5000</v>
      </c>
      <c r="V263" s="10">
        <f>[2]หน้าผ้า!AJ272</f>
        <v>0</v>
      </c>
      <c r="W263" s="10">
        <f>[2]หน้าผ้า!AL272</f>
        <v>5000</v>
      </c>
      <c r="X263" s="10">
        <f>[2]หน้าผ้า!AM272</f>
        <v>5400</v>
      </c>
      <c r="Y263" s="10">
        <f>[2]หน้าผ้า!AN272</f>
        <v>0</v>
      </c>
      <c r="Z263" s="9" t="str">
        <f>[2]หน้าผ้า!AO272</f>
        <v>WSWTFCL022325650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 t="str">
        <f>[3]หน้าผ้า!DC275</f>
        <v>พร้อมส่ง</v>
      </c>
      <c r="AH263" s="1" t="str">
        <f>[2]หน้าผ้า!DL272</f>
        <v>P7</v>
      </c>
      <c r="AI263" s="1">
        <f>[2]หน้าผ้า!DM272</f>
        <v>2</v>
      </c>
      <c r="AJ263" s="3">
        <f>[2]หน้าผ้า!DN272</f>
        <v>45975</v>
      </c>
      <c r="AK263" s="3">
        <f>[2]หน้าผ้า!DQ272</f>
        <v>0</v>
      </c>
      <c r="AL263" s="3">
        <f>[2]หน้าผ้า!DR272</f>
        <v>45966</v>
      </c>
      <c r="AM263" s="3">
        <f>[2]หน้าผ้า!DS272</f>
        <v>45973</v>
      </c>
      <c r="AN263" s="3">
        <f>[2]หน้าผ้า!DT272</f>
        <v>45974</v>
      </c>
      <c r="AO263" s="3">
        <f>[2]หน้าผ้า!DU272</f>
        <v>45974</v>
      </c>
      <c r="AP263" s="3">
        <f>[2]หน้าผ้า!DP272</f>
        <v>45970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งานพิมพ์</v>
      </c>
      <c r="AX263" s="2" t="str">
        <f>[2]หน้าผ้า!ED272</f>
        <v xml:space="preserve"> /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WRWT25650/WRCL25680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45964</v>
      </c>
      <c r="B264" s="14" t="str">
        <f>[2]หน้าผ้า!B273</f>
        <v>MK68-001324</v>
      </c>
      <c r="C264" s="9" t="str">
        <f>[2]หน้าผ้า!E273</f>
        <v>คุณปราสาท เจริญธรรมรักษา</v>
      </c>
      <c r="D264" s="13" t="str">
        <f>[2]หน้าผ้า!F273</f>
        <v>ถุงม่วง(คัดพิเศษ)</v>
      </c>
      <c r="E264" s="9">
        <f>[2]หน้าผ้า!G273</f>
        <v>23</v>
      </c>
      <c r="F264" s="9">
        <f>[2]หน้าผ้า!H273</f>
        <v>34</v>
      </c>
      <c r="G264" s="9" t="str">
        <f>[2]หน้าผ้า!I273</f>
        <v>ขาวแถบใส2</v>
      </c>
      <c r="H264" s="9">
        <f>[2]หน้าผ้า!J273</f>
        <v>0</v>
      </c>
      <c r="I264" s="9">
        <f>[2]หน้าผ้า!L273</f>
        <v>68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บิด</v>
      </c>
      <c r="M264" s="10" t="str">
        <f>[2]หน้าผ้า!T273</f>
        <v>ไม่สวมถุงใน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>500กระสอบ</v>
      </c>
      <c r="T264" s="12">
        <f>[2]หน้าผ้า!X273</f>
        <v>45975</v>
      </c>
      <c r="U264" s="11">
        <f>[2]หน้าผ้า!AA273</f>
        <v>10000</v>
      </c>
      <c r="V264" s="10">
        <f>[2]หน้าผ้า!AJ273</f>
        <v>0</v>
      </c>
      <c r="W264" s="10">
        <f>[2]หน้าผ้า!AL273</f>
        <v>10000</v>
      </c>
      <c r="X264" s="10">
        <f>[2]หน้าผ้า!AM273</f>
        <v>0</v>
      </c>
      <c r="Y264" s="10">
        <f>[2]หน้าผ้า!AN273</f>
        <v>10500</v>
      </c>
      <c r="Z264" s="9" t="str">
        <f>[2]หน้าผ้า!AO273</f>
        <v>WSWTFCL022325650</v>
      </c>
      <c r="AA264" s="8">
        <f>[2]หน้าผ้า!AQ273</f>
        <v>9918.7000000000007</v>
      </c>
      <c r="AB264" s="8">
        <f>[2]หน้าผ้า!AR273</f>
        <v>9918.7000000000007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 t="str">
        <f>[3]หน้าผ้า!DC276</f>
        <v>พร้อมส่ง</v>
      </c>
      <c r="AH264" s="1" t="str">
        <f>[2]หน้าผ้า!DL273</f>
        <v>P7</v>
      </c>
      <c r="AI264" s="1">
        <f>[2]หน้าผ้า!DM273</f>
        <v>2</v>
      </c>
      <c r="AJ264" s="3">
        <f>[2]หน้าผ้า!DN273</f>
        <v>45975</v>
      </c>
      <c r="AK264" s="3">
        <f>[2]หน้าผ้า!DQ273</f>
        <v>0</v>
      </c>
      <c r="AL264" s="3">
        <f>[2]หน้าผ้า!DR273</f>
        <v>45966</v>
      </c>
      <c r="AM264" s="3">
        <f>[2]หน้าผ้า!DS273</f>
        <v>45973</v>
      </c>
      <c r="AN264" s="3">
        <f>[2]หน้าผ้า!DT273</f>
        <v>45974</v>
      </c>
      <c r="AO264" s="3">
        <f>[2]หน้าผ้า!DU273</f>
        <v>45974</v>
      </c>
      <c r="AP264" s="3">
        <f>[2]หน้าผ้า!DP273</f>
        <v>45970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งานพิมพ์</v>
      </c>
      <c r="AX264" s="2" t="str">
        <f>[2]หน้าผ้า!ED273</f>
        <v xml:space="preserve"> /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WRWT25650/WRCL25680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45964</v>
      </c>
      <c r="B265" s="14" t="str">
        <f>[2]หน้าผ้า!B274</f>
        <v>MK68-001324</v>
      </c>
      <c r="C265" s="9" t="str">
        <f>[2]หน้าผ้า!E274</f>
        <v>คุณปราสาท เจริญธรรมรักษา</v>
      </c>
      <c r="D265" s="13" t="str">
        <f>[2]หน้าผ้า!F274</f>
        <v>ถุงม่วง</v>
      </c>
      <c r="E265" s="9">
        <f>[2]หน้าผ้า!G274</f>
        <v>23</v>
      </c>
      <c r="F265" s="9">
        <f>[2]หน้าผ้า!H274</f>
        <v>34</v>
      </c>
      <c r="G265" s="9" t="str">
        <f>[2]หน้าผ้า!I274</f>
        <v>ขาวแถบใส2</v>
      </c>
      <c r="H265" s="9">
        <f>[2]หน้าผ้า!J274</f>
        <v>0</v>
      </c>
      <c r="I265" s="9">
        <f>[2]หน้าผ้า!L274</f>
        <v>68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บิด</v>
      </c>
      <c r="M265" s="10" t="str">
        <f>[2]หน้าผ้า!T274</f>
        <v>ไม่สวมถุงใน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 t="str">
        <f>[2]หน้าผ้า!Z274</f>
        <v>500กระสอบ</v>
      </c>
      <c r="T265" s="12">
        <f>[2]หน้าผ้า!X274</f>
        <v>45975</v>
      </c>
      <c r="U265" s="11">
        <f>[2]หน้าผ้า!AA274</f>
        <v>5000</v>
      </c>
      <c r="V265" s="10">
        <f>[2]หน้าผ้า!AJ274</f>
        <v>0</v>
      </c>
      <c r="W265" s="10">
        <f>[2]หน้าผ้า!AL274</f>
        <v>5000</v>
      </c>
      <c r="X265" s="10">
        <f>[2]หน้าผ้า!AM274</f>
        <v>0</v>
      </c>
      <c r="Y265" s="10">
        <f>[2]หน้าผ้า!AN274</f>
        <v>5250</v>
      </c>
      <c r="Z265" s="9" t="str">
        <f>[2]หน้าผ้า!AO274</f>
        <v>WSWTFCL022325650</v>
      </c>
      <c r="AA265" s="8">
        <f>[2]หน้าผ้า!AQ274</f>
        <v>4959.3500000000004</v>
      </c>
      <c r="AB265" s="8">
        <f>[2]หน้าผ้า!AR274</f>
        <v>1520</v>
      </c>
      <c r="AC265" s="8">
        <f>[2]หน้าผ้า!AS274</f>
        <v>3439.3500000000004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 t="str">
        <f>[3]หน้าผ้า!DC277</f>
        <v>พร้อมส่ง</v>
      </c>
      <c r="AH265" s="1" t="str">
        <f>[2]หน้าผ้า!DL274</f>
        <v>P7</v>
      </c>
      <c r="AI265" s="1">
        <f>[2]หน้าผ้า!DM274</f>
        <v>2</v>
      </c>
      <c r="AJ265" s="3">
        <f>[2]หน้าผ้า!DN274</f>
        <v>45975</v>
      </c>
      <c r="AK265" s="3">
        <f>[2]หน้าผ้า!DQ274</f>
        <v>0</v>
      </c>
      <c r="AL265" s="3">
        <f>[2]หน้าผ้า!DR274</f>
        <v>45966</v>
      </c>
      <c r="AM265" s="3">
        <f>[2]หน้าผ้า!DS274</f>
        <v>45973</v>
      </c>
      <c r="AN265" s="3">
        <f>[2]หน้าผ้า!DT274</f>
        <v>45974</v>
      </c>
      <c r="AO265" s="3">
        <f>[2]หน้าผ้า!DU274</f>
        <v>45974</v>
      </c>
      <c r="AP265" s="3">
        <f>[2]หน้าผ้า!DP274</f>
        <v>45970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งานพิมพ์</v>
      </c>
      <c r="AX265" s="2" t="str">
        <f>[2]หน้าผ้า!ED274</f>
        <v xml:space="preserve"> /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WRWT25650/WRCL25680</v>
      </c>
      <c r="BD265" s="56">
        <f>[2]หน้าผ้า!CA274</f>
        <v>277.54790200000002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23</v>
      </c>
      <c r="F266" s="9">
        <f>[2]หน้าผ้า!H275</f>
        <v>34</v>
      </c>
      <c r="G266" s="9" t="str">
        <f>[2]หน้าผ้า!I275</f>
        <v>ขาวแถบใส2</v>
      </c>
      <c r="H266" s="9">
        <f>[2]หน้าผ้า!J275</f>
        <v>0</v>
      </c>
      <c r="I266" s="9">
        <f>[2]หน้าผ้า!L275</f>
        <v>68</v>
      </c>
      <c r="J266" s="9" t="str">
        <f>[2]หน้าผ้า!M275</f>
        <v>±</v>
      </c>
      <c r="K266" s="9">
        <f>[2]หน้าผ้า!N275</f>
        <v>5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 t="str">
        <f>[2]หน้าผ้า!AO275</f>
        <v>WSWTFCL022325650</v>
      </c>
      <c r="AA266" s="8">
        <f>[2]หน้าผ้า!AQ275</f>
        <v>14878.050000000001</v>
      </c>
      <c r="AB266" s="8">
        <f>[2]หน้าผ้า!AR275</f>
        <v>11438.7</v>
      </c>
      <c r="AC266" s="8">
        <f>[2]หน้าผ้า!AS275</f>
        <v>3439.3500000000004</v>
      </c>
      <c r="AD266" s="8">
        <f>[2]หน้าผ้า!AT275</f>
        <v>0</v>
      </c>
      <c r="AE266" s="8">
        <f>[2]หน้าผ้า!AU275</f>
        <v>0</v>
      </c>
      <c r="AF266" s="8" t="str">
        <f>[2]หน้าผ้า!AI275</f>
        <v>ระบุในSD</v>
      </c>
      <c r="AG266" s="1" t="str">
        <f>[3]หน้าผ้า!DC278</f>
        <v>พร้อมส่ง</v>
      </c>
      <c r="AH266" s="1">
        <f>[2]หน้าผ้า!DL275</f>
        <v>0</v>
      </c>
      <c r="AI266" s="1" t="str">
        <f>[2]หน้าผ้า!DM275</f>
        <v>Lead time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WRWT25650/WRCL25680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23</v>
      </c>
      <c r="F267" s="9">
        <f>[2]หน้าผ้า!H276</f>
        <v>37</v>
      </c>
      <c r="G267" s="9" t="str">
        <f>[2]หน้าผ้า!I276</f>
        <v>ขาว</v>
      </c>
      <c r="H267" s="9">
        <f>[2]หน้าผ้า!J276</f>
        <v>0</v>
      </c>
      <c r="I267" s="9">
        <f>[2]หน้าผ้า!L276</f>
        <v>85</v>
      </c>
      <c r="J267" s="9" t="str">
        <f>[2]หน้าผ้า!M276</f>
        <v>±</v>
      </c>
      <c r="K267" s="9">
        <f>[2]หน้าผ้า!N276</f>
        <v>5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 t="str">
        <f>[2]หน้าผ้า!AO276</f>
        <v>WSWT2325800</v>
      </c>
      <c r="AA267" s="8" t="e">
        <f>[2]หน้าผ้า!AQ276</f>
        <v>#REF!</v>
      </c>
      <c r="AB267" s="8" t="e">
        <f>[2]หน้าผ้า!AR276</f>
        <v>#REF!</v>
      </c>
      <c r="AC267" s="8" t="e">
        <f>[2]หน้าผ้า!AS276</f>
        <v>#REF!</v>
      </c>
      <c r="AD267" s="8" t="e">
        <f>[2]หน้าผ้า!AT276</f>
        <v>#REF!</v>
      </c>
      <c r="AE267" s="8" t="e">
        <f>[2]หน้าผ้า!AU276</f>
        <v>#REF!</v>
      </c>
      <c r="AF267" s="8" t="str">
        <f>[2]หน้าผ้า!AI276</f>
        <v>ระบุในSD</v>
      </c>
      <c r="AG267" s="1" t="str">
        <f>[3]หน้าผ้า!DC279</f>
        <v>พร้อมส่ง</v>
      </c>
      <c r="AH267" s="1">
        <f>[2]หน้าผ้า!DL276</f>
        <v>0</v>
      </c>
      <c r="AI267" s="1" t="str">
        <f>[2]หน้าผ้า!DM276</f>
        <v>Lead time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WRWT25800/WRWT28750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23</v>
      </c>
      <c r="F268" s="9">
        <f>[2]หน้าผ้า!H277</f>
        <v>37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85</v>
      </c>
      <c r="J268" s="9" t="str">
        <f>[2]หน้าผ้า!M277</f>
        <v>±</v>
      </c>
      <c r="K268" s="9">
        <f>[2]หน้าผ้า!N277</f>
        <v>5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 t="str">
        <f>[2]หน้าผ้า!AO277</f>
        <v>WSWT2321750</v>
      </c>
      <c r="AA268" s="8" t="e">
        <f>[2]หน้าผ้า!AQ277</f>
        <v>#REF!</v>
      </c>
      <c r="AB268" s="8" t="e">
        <f>[2]หน้าผ้า!AR277</f>
        <v>#REF!</v>
      </c>
      <c r="AC268" s="8" t="e">
        <f>[2]หน้าผ้า!AS277</f>
        <v>#REF!</v>
      </c>
      <c r="AD268" s="8" t="e">
        <f>[2]หน้าผ้า!AT277</f>
        <v>#REF!</v>
      </c>
      <c r="AE268" s="8" t="e">
        <f>[2]หน้าผ้า!AU277</f>
        <v>#REF!</v>
      </c>
      <c r="AF268" s="8" t="str">
        <f>[2]หน้าผ้า!AI277</f>
        <v>ระบุในSD</v>
      </c>
      <c r="AG268" s="1" t="str">
        <f>[3]หน้าผ้า!DC280</f>
        <v>พร้อมส่ง</v>
      </c>
      <c r="AH268" s="1">
        <f>[2]หน้าผ้า!DL277</f>
        <v>0</v>
      </c>
      <c r="AI268" s="1" t="str">
        <f>[2]หน้าผ้า!DM277</f>
        <v>Lead time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WRWT230750/WRWT21750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23</v>
      </c>
      <c r="F269" s="9">
        <f>[2]หน้าผ้า!H278</f>
        <v>34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90</v>
      </c>
      <c r="J269" s="9" t="str">
        <f>[2]หน้าผ้า!M278</f>
        <v>±</v>
      </c>
      <c r="K269" s="9">
        <f>[2]หน้าผ้า!N278</f>
        <v>5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 t="str">
        <f>[2]หน้าผ้า!AO278</f>
        <v>WSWTSCL0223211125</v>
      </c>
      <c r="AA269" s="8" t="e">
        <f>[2]หน้าผ้า!AQ278</f>
        <v>#REF!</v>
      </c>
      <c r="AB269" s="8" t="e">
        <f>[2]หน้าผ้า!AR278</f>
        <v>#REF!</v>
      </c>
      <c r="AC269" s="8" t="e">
        <f>[2]หน้าผ้า!AS278</f>
        <v>#REF!</v>
      </c>
      <c r="AD269" s="8" t="e">
        <f>[2]หน้าผ้า!AT278</f>
        <v>#REF!</v>
      </c>
      <c r="AE269" s="8" t="e">
        <f>[2]หน้าผ้า!AU278</f>
        <v>#REF!</v>
      </c>
      <c r="AF269" s="8" t="str">
        <f>[2]หน้าผ้า!AI278</f>
        <v>ระบุในSD</v>
      </c>
      <c r="AG269" s="1" t="str">
        <f>[3]หน้าผ้า!DC281</f>
        <v>ยังไม่ได้พิมพ์</v>
      </c>
      <c r="AH269" s="1">
        <f>[2]หน้าผ้า!DL278</f>
        <v>0</v>
      </c>
      <c r="AI269" s="1" t="str">
        <f>[2]หน้าผ้า!DM278</f>
        <v>Lead time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WRWT230800/WRWT25650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23</v>
      </c>
      <c r="F270" s="9">
        <f>[2]หน้าผ้า!H279</f>
        <v>37</v>
      </c>
      <c r="G270" s="9" t="str">
        <f>[2]หน้าผ้า!I279</f>
        <v>ขาว</v>
      </c>
      <c r="H270" s="9">
        <f>[2]หน้าผ้า!J279</f>
        <v>0</v>
      </c>
      <c r="I270" s="9">
        <f>[2]หน้าผ้า!L279</f>
        <v>90</v>
      </c>
      <c r="J270" s="9" t="str">
        <f>[2]หน้าผ้า!M279</f>
        <v>±</v>
      </c>
      <c r="K270" s="9">
        <f>[2]หน้าผ้า!N279</f>
        <v>5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 t="str">
        <f>[2]หน้าผ้า!AO279</f>
        <v>WSWT2325800SM</v>
      </c>
      <c r="AA270" s="8" t="e">
        <f>[2]หน้าผ้า!AQ279</f>
        <v>#REF!</v>
      </c>
      <c r="AB270" s="8" t="e">
        <f>[2]หน้าผ้า!AR279</f>
        <v>#REF!</v>
      </c>
      <c r="AC270" s="8" t="e">
        <f>[2]หน้าผ้า!AS279</f>
        <v>#REF!</v>
      </c>
      <c r="AD270" s="8" t="e">
        <f>[2]หน้าผ้า!AT279</f>
        <v>#REF!</v>
      </c>
      <c r="AE270" s="8" t="e">
        <f>[2]หน้าผ้า!AU279</f>
        <v>#REF!</v>
      </c>
      <c r="AF270" s="8" t="str">
        <f>[2]หน้าผ้า!AI279</f>
        <v>ระบุในSD</v>
      </c>
      <c r="AG270" s="1" t="str">
        <f>[3]หน้าผ้า!DC282</f>
        <v>พร้อมส่ง</v>
      </c>
      <c r="AH270" s="1">
        <f>[2]หน้าผ้า!DL279</f>
        <v>0</v>
      </c>
      <c r="AI270" s="1" t="str">
        <f>[2]หน้าผ้า!DM279</f>
        <v>Lead time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WRWT21800/WRWT21800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23</v>
      </c>
      <c r="F271" s="9">
        <f>[2]หน้าผ้า!H280</f>
        <v>37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120</v>
      </c>
      <c r="J271" s="9" t="str">
        <f>[2]หน้าผ้า!M280</f>
        <v>+</v>
      </c>
      <c r="K271" s="9">
        <f>[2]หน้าผ้า!N280</f>
        <v>5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 t="str">
        <f>[2]หน้าผ้า!AO280</f>
        <v>WSWT23211125120SMFX</v>
      </c>
      <c r="AA271" s="8" t="e">
        <f>[2]หน้าผ้า!AQ280</f>
        <v>#REF!</v>
      </c>
      <c r="AB271" s="8" t="e">
        <f>[2]หน้าผ้า!AR280</f>
        <v>#REF!</v>
      </c>
      <c r="AC271" s="8" t="e">
        <f>[2]หน้าผ้า!AS280</f>
        <v>#REF!</v>
      </c>
      <c r="AD271" s="8" t="e">
        <f>[2]หน้าผ้า!AT280</f>
        <v>#REF!</v>
      </c>
      <c r="AE271" s="8" t="e">
        <f>[2]หน้าผ้า!AU280</f>
        <v>#REF!</v>
      </c>
      <c r="AF271" s="8" t="str">
        <f>[2]หน้าผ้า!AI280</f>
        <v>ระบุในSD</v>
      </c>
      <c r="AG271" s="1" t="str">
        <f>[3]หน้าผ้า!DC283</f>
        <v>พร้อมส่ง</v>
      </c>
      <c r="AH271" s="1">
        <f>[2]หน้าผ้า!DL280</f>
        <v>0</v>
      </c>
      <c r="AI271" s="1" t="str">
        <f>[2]หน้าผ้า!DM280</f>
        <v>Lead time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WROP2301125/WRBR21940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 t="str">
        <f>[2]หน้าผ้า!B281</f>
        <v>ใบรับคำสั่งซื้อ</v>
      </c>
      <c r="C272" s="9" t="str">
        <f>[2]หน้าผ้า!E281</f>
        <v>บจก.สหเรือง</v>
      </c>
      <c r="D272" s="13" t="str">
        <f>[2]หน้าผ้า!F281</f>
        <v>แถบฟ้า ภาษาอังกฤษ S-44(เย็บวนปาก)</v>
      </c>
      <c r="E272" s="9">
        <f>[2]หน้าผ้า!G281</f>
        <v>23</v>
      </c>
      <c r="F272" s="9">
        <f>[2]หน้าผ้า!H281</f>
        <v>37</v>
      </c>
      <c r="G272" s="9" t="str">
        <f>[2]หน้าผ้า!I281</f>
        <v>ขาว</v>
      </c>
      <c r="H272" s="9">
        <f>[2]หน้าผ้า!J281</f>
        <v>0</v>
      </c>
      <c r="I272" s="9">
        <f>[2]หน้าผ้า!L281</f>
        <v>130</v>
      </c>
      <c r="J272" s="9" t="str">
        <f>[2]หน้าผ้า!M281</f>
        <v>+</v>
      </c>
      <c r="K272" s="9">
        <f>[2]หน้าผ้า!N281</f>
        <v>3</v>
      </c>
      <c r="L272" s="9" t="str">
        <f>[2]หน้าผ้า!R281</f>
        <v>ไม่</v>
      </c>
      <c r="M272" s="10">
        <f>[2]หน้าผ้า!T281</f>
        <v>24</v>
      </c>
      <c r="N272" s="9">
        <f>[2]หน้าผ้า!U281</f>
        <v>40</v>
      </c>
      <c r="O272" s="9">
        <f>[2]หน้าผ้า!V281</f>
        <v>60</v>
      </c>
      <c r="P272" s="10">
        <f>[2]หน้าผ้า!AB281</f>
        <v>2842.089799679999</v>
      </c>
      <c r="Q272" s="10">
        <f>[2]หน้าผ้า!AC281</f>
        <v>0</v>
      </c>
      <c r="R272" s="10">
        <f>[2]หน้าผ้า!AD281</f>
        <v>2842.089799679999</v>
      </c>
      <c r="S272" s="9" t="str">
        <f>[2]หน้าผ้า!Z281</f>
        <v>500กระสอบแบน</v>
      </c>
      <c r="T272" s="12">
        <f>[2]หน้าผ้า!X281</f>
        <v>46011</v>
      </c>
      <c r="U272" s="11">
        <f>[2]หน้าผ้า!AA281</f>
        <v>80000</v>
      </c>
      <c r="V272" s="10">
        <f>[2]หน้าผ้า!AJ281</f>
        <v>0</v>
      </c>
      <c r="W272" s="10">
        <f>[2]หน้าผ้า!AL281</f>
        <v>80000</v>
      </c>
      <c r="X272" s="10">
        <f>[2]หน้าผ้า!AM281</f>
        <v>0</v>
      </c>
      <c r="Y272" s="10">
        <f>[2]หน้าผ้า!AN281</f>
        <v>84000</v>
      </c>
      <c r="Z272" s="9" t="str">
        <f>[2]หน้าผ้า!AO281</f>
        <v>WSWT23211125130</v>
      </c>
      <c r="AA272" s="8">
        <f>[2]หน้าผ้า!AQ281</f>
        <v>86055.200000000012</v>
      </c>
      <c r="AB272" s="8">
        <f>[2]หน้าผ้า!AR281</f>
        <v>0</v>
      </c>
      <c r="AC272" s="8">
        <f>[2]หน้าผ้า!AS281</f>
        <v>86055.200000000012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 t="str">
        <f>[3]หน้าผ้า!DC284</f>
        <v>พิมพ์ไม่ครบ</v>
      </c>
      <c r="AH272" s="1" t="str">
        <f>[2]หน้าผ้า!DL281</f>
        <v>P5.2</v>
      </c>
      <c r="AI272" s="1">
        <f>[2]หน้าผ้า!DM281</f>
        <v>4</v>
      </c>
      <c r="AJ272" s="3">
        <f>[2]หน้าผ้า!DN281</f>
        <v>46011</v>
      </c>
      <c r="AK272" s="3">
        <f>[2]หน้าผ้า!DQ281</f>
        <v>0</v>
      </c>
      <c r="AL272" s="3">
        <f>[2]หน้าผ้า!DR281</f>
        <v>46000</v>
      </c>
      <c r="AM272" s="3">
        <f>[2]หน้าผ้า!DS281</f>
        <v>46007</v>
      </c>
      <c r="AN272" s="3">
        <f>[2]หน้าผ้า!DT281</f>
        <v>46008</v>
      </c>
      <c r="AO272" s="3">
        <f>[2]หน้าผ้า!DU281</f>
        <v>46008</v>
      </c>
      <c r="AP272" s="3">
        <f>[2]หน้าผ้า!DP281</f>
        <v>45996</v>
      </c>
      <c r="AQ272" s="3">
        <f>[2]หน้าผ้า!DW281</f>
        <v>46009</v>
      </c>
      <c r="AR272" s="3">
        <f>[2]หน้าผ้า!DX281</f>
        <v>46010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งานพิมพ์</v>
      </c>
      <c r="AX272" s="2" t="str">
        <f>[2]หน้าผ้า!ED281</f>
        <v>รอART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WRWT211125/WRWT251080</v>
      </c>
      <c r="BD272" s="56">
        <f>[2]หน้าผ้า!CA281</f>
        <v>11514.400898000002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 t="str">
        <f>[2]หน้าผ้า!F282</f>
        <v xml:space="preserve">  </v>
      </c>
      <c r="E273" s="9">
        <f>[2]หน้าผ้า!G282</f>
        <v>23</v>
      </c>
      <c r="F273" s="9">
        <f>[2]หน้าผ้า!H282</f>
        <v>37</v>
      </c>
      <c r="G273" s="9" t="str">
        <f>[2]หน้าผ้า!I282</f>
        <v>ขาว</v>
      </c>
      <c r="H273" s="9">
        <f>[2]หน้าผ้า!J282</f>
        <v>0</v>
      </c>
      <c r="I273" s="9">
        <f>[2]หน้าผ้า!L282</f>
        <v>130</v>
      </c>
      <c r="J273" s="9" t="str">
        <f>[2]หน้าผ้า!M282</f>
        <v>+</v>
      </c>
      <c r="K273" s="9">
        <f>[2]หน้าผ้า!N282</f>
        <v>3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WSWT23211125130</v>
      </c>
      <c r="AA273" s="8">
        <f>[2]หน้าผ้า!AQ282</f>
        <v>86055.200000000012</v>
      </c>
      <c r="AB273" s="8">
        <f>[2]หน้าผ้า!AR282</f>
        <v>0</v>
      </c>
      <c r="AC273" s="8">
        <f>[2]หน้าผ้า!AS282</f>
        <v>86055.200000000012</v>
      </c>
      <c r="AD273" s="8">
        <f>[2]หน้าผ้า!AT282</f>
        <v>0</v>
      </c>
      <c r="AE273" s="8">
        <f>[2]หน้าผ้า!AU282</f>
        <v>0</v>
      </c>
      <c r="AF273" s="8" t="str">
        <f>[2]หน้าผ้า!AI282</f>
        <v>ระบุในSD</v>
      </c>
      <c r="AG273" s="1" t="str">
        <f>[3]หน้าผ้า!DC285</f>
        <v>ยังไม่ได้พิมพ์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WRWT211125/WRWT251080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23</v>
      </c>
      <c r="F274" s="9">
        <f>[2]หน้าผ้า!H283</f>
        <v>37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120</v>
      </c>
      <c r="J274" s="9" t="str">
        <f>[2]หน้าผ้า!M283</f>
        <v>±</v>
      </c>
      <c r="K274" s="9">
        <f>[2]หน้าผ้า!N283</f>
        <v>3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WSWT2321112512051</v>
      </c>
      <c r="AA274" s="8" t="e">
        <f>[2]หน้าผ้า!AQ283</f>
        <v>#REF!</v>
      </c>
      <c r="AB274" s="8" t="e">
        <f>[2]หน้าผ้า!AR283</f>
        <v>#REF!</v>
      </c>
      <c r="AC274" s="8" t="e">
        <f>[2]หน้าผ้า!AS283</f>
        <v>#REF!</v>
      </c>
      <c r="AD274" s="8" t="e">
        <f>[2]หน้าผ้า!AT283</f>
        <v>#REF!</v>
      </c>
      <c r="AE274" s="8" t="e">
        <f>[2]หน้าผ้า!AU283</f>
        <v>#REF!</v>
      </c>
      <c r="AF274" s="8" t="str">
        <f>[2]หน้าผ้า!AI283</f>
        <v>ระบุในSD</v>
      </c>
      <c r="AG274" s="1" t="str">
        <f>[3]หน้าผ้า!DC286</f>
        <v>ยังไม่ได้พิมพ์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WRWT211125/WRWT21900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45601</v>
      </c>
      <c r="B275" s="14" t="str">
        <f>[2]หน้าผ้า!B284</f>
        <v>MK67-001490</v>
      </c>
      <c r="C275" s="9" t="str">
        <f>[2]หน้าผ้า!E284</f>
        <v>บจก.น้ำตาลทิพย์สุโขทัย</v>
      </c>
      <c r="D275" s="13" t="str">
        <f>[2]หน้าผ้า!F284</f>
        <v>Green for white sugar</v>
      </c>
      <c r="E275" s="9">
        <f>[2]หน้าผ้า!G284</f>
        <v>23</v>
      </c>
      <c r="F275" s="9">
        <f>[2]หน้าผ้า!H284</f>
        <v>37</v>
      </c>
      <c r="G275" s="9" t="str">
        <f>[2]หน้าผ้า!I284</f>
        <v>ขาว</v>
      </c>
      <c r="H275" s="9">
        <f>[2]หน้าผ้า!J284</f>
        <v>0</v>
      </c>
      <c r="I275" s="9">
        <f>[2]หน้าผ้า!L284</f>
        <v>130</v>
      </c>
      <c r="J275" s="9" t="str">
        <f>[2]หน้าผ้า!M284</f>
        <v>±</v>
      </c>
      <c r="K275" s="9">
        <f>[2]หน้าผ้า!N284</f>
        <v>5</v>
      </c>
      <c r="L275" s="9" t="str">
        <f>[2]หน้าผ้า!R284</f>
        <v>บิด</v>
      </c>
      <c r="M275" s="10">
        <f>[2]หน้าผ้า!T284</f>
        <v>24</v>
      </c>
      <c r="N275" s="9">
        <f>[2]หน้าผ้า!U284</f>
        <v>40</v>
      </c>
      <c r="O275" s="9">
        <f>[2]หน้าผ้า!V284</f>
        <v>55</v>
      </c>
      <c r="P275" s="10">
        <f>[2]หน้าผ้า!AB284</f>
        <v>1582.6887571967998</v>
      </c>
      <c r="Q275" s="10">
        <f>[2]หน้าผ้า!AC284</f>
        <v>0</v>
      </c>
      <c r="R275" s="10">
        <f>[2]หน้าผ้า!AD284</f>
        <v>1582.6887571967998</v>
      </c>
      <c r="S275" s="9" t="str">
        <f>[2]หน้าผ้า!Z284</f>
        <v>400แบน</v>
      </c>
      <c r="T275" s="12">
        <f>[2]หน้าผ้า!X284</f>
        <v>45975</v>
      </c>
      <c r="U275" s="11">
        <f>[2]หน้าผ้า!AA284</f>
        <v>50100</v>
      </c>
      <c r="V275" s="10">
        <f>[2]หน้าผ้า!AJ284</f>
        <v>1500</v>
      </c>
      <c r="W275" s="10">
        <f>[2]หน้าผ้า!AL284</f>
        <v>48600</v>
      </c>
      <c r="X275" s="10">
        <f>[2]หน้าผ้า!AM284</f>
        <v>11270</v>
      </c>
      <c r="Y275" s="10">
        <f>[2]หน้าผ้า!AN284</f>
        <v>40771.5</v>
      </c>
      <c r="Z275" s="9" t="str">
        <f>[2]หน้าผ้า!AO284</f>
        <v>WSWT2321112512551</v>
      </c>
      <c r="AA275" s="8">
        <f>[2]หน้าผ้า!AQ284</f>
        <v>43857.494834999998</v>
      </c>
      <c r="AB275" s="8">
        <f>[2]หน้าผ้า!AR284</f>
        <v>9269</v>
      </c>
      <c r="AC275" s="8">
        <f>[2]หน้าผ้า!AS284</f>
        <v>34588.494834999998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 t="str">
        <f>[3]หน้าผ้า!DC287</f>
        <v>ยังไม่ได้พิมพ์</v>
      </c>
      <c r="AH275" s="1" t="str">
        <f>[2]หน้าผ้า!DL284</f>
        <v>P9</v>
      </c>
      <c r="AI275" s="1">
        <f>[2]หน้าผ้า!DM284</f>
        <v>3</v>
      </c>
      <c r="AJ275" s="3">
        <f>[2]หน้าผ้า!DN284</f>
        <v>45975</v>
      </c>
      <c r="AK275" s="3">
        <f>[2]หน้าผ้า!DQ284</f>
        <v>0</v>
      </c>
      <c r="AL275" s="3">
        <f>[2]หน้าผ้า!DR284</f>
        <v>45965</v>
      </c>
      <c r="AM275" s="3">
        <f>[2]หน้าผ้า!DS284</f>
        <v>45972</v>
      </c>
      <c r="AN275" s="3">
        <f>[2]หน้าผ้า!DT284</f>
        <v>45973</v>
      </c>
      <c r="AO275" s="3">
        <f>[2]หน้าผ้า!DU284</f>
        <v>45973</v>
      </c>
      <c r="AP275" s="3">
        <f>[2]หน้าผ้า!DP284</f>
        <v>45970</v>
      </c>
      <c r="AQ275" s="3">
        <f>[2]หน้าผ้า!DW284</f>
        <v>45974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งานพิมพ์</v>
      </c>
      <c r="AX275" s="2" t="str">
        <f>[2]หน้าผ้า!ED284</f>
        <v xml:space="preserve"> /</v>
      </c>
      <c r="AY275" s="2" t="str">
        <f>[2]หน้าผ้า!AG284</f>
        <v>เย็น13/11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WRWT211125/WRWT251030</v>
      </c>
      <c r="BD275" s="56">
        <f>[2]หน้าผ้า!CA284</f>
        <v>4430.9110912615142</v>
      </c>
    </row>
    <row r="276" spans="1:56" ht="27.75" customHeight="1" x14ac:dyDescent="0.45">
      <c r="A276" s="3">
        <f>[2]หน้าผ้า!C285</f>
        <v>45601</v>
      </c>
      <c r="B276" s="14" t="str">
        <f>[2]หน้าผ้า!B285</f>
        <v>MK67-001490</v>
      </c>
      <c r="C276" s="9" t="str">
        <f>[2]หน้าผ้า!E285</f>
        <v>บจก.น้ำตาลทิพย์สุโขทัย</v>
      </c>
      <c r="D276" s="13" t="str">
        <f>[2]หน้าผ้า!F285</f>
        <v>Green for white sugar</v>
      </c>
      <c r="E276" s="9">
        <f>[2]หน้าผ้า!G285</f>
        <v>23</v>
      </c>
      <c r="F276" s="9">
        <f>[2]หน้าผ้า!H285</f>
        <v>37</v>
      </c>
      <c r="G276" s="9" t="str">
        <f>[2]หน้าผ้า!I285</f>
        <v>ขาว</v>
      </c>
      <c r="H276" s="9">
        <f>[2]หน้าผ้า!J285</f>
        <v>0</v>
      </c>
      <c r="I276" s="9">
        <f>[2]หน้าผ้า!L285</f>
        <v>130</v>
      </c>
      <c r="J276" s="9" t="str">
        <f>[2]หน้าผ้า!M285</f>
        <v>±</v>
      </c>
      <c r="K276" s="9">
        <f>[2]หน้าผ้า!N285</f>
        <v>5</v>
      </c>
      <c r="L276" s="9" t="str">
        <f>[2]หน้าผ้า!R285</f>
        <v>บิด</v>
      </c>
      <c r="M276" s="10">
        <f>[2]หน้าผ้า!T285</f>
        <v>24</v>
      </c>
      <c r="N276" s="9">
        <f>[2]หน้าผ้า!U285</f>
        <v>40</v>
      </c>
      <c r="O276" s="9">
        <f>[2]หน้าผ้า!V285</f>
        <v>55</v>
      </c>
      <c r="P276" s="10">
        <f>[2]หน้าผ้า!AB285</f>
        <v>1631.5371756288</v>
      </c>
      <c r="Q276" s="10">
        <f>[2]หน้าผ้า!AC285</f>
        <v>0</v>
      </c>
      <c r="R276" s="10">
        <f>[2]หน้าผ้า!AD285</f>
        <v>1631.5371756288</v>
      </c>
      <c r="S276" s="9" t="str">
        <f>[2]หน้าผ้า!Z285</f>
        <v>400แบน</v>
      </c>
      <c r="T276" s="12">
        <f>[2]หน้าผ้า!X285</f>
        <v>45982</v>
      </c>
      <c r="U276" s="11">
        <f>[2]หน้าผ้า!AA285</f>
        <v>50100</v>
      </c>
      <c r="V276" s="10">
        <f>[2]หน้าผ้า!AJ285</f>
        <v>0</v>
      </c>
      <c r="W276" s="10">
        <f>[2]หน้าผ้า!AL285</f>
        <v>50100</v>
      </c>
      <c r="X276" s="10">
        <f>[2]หน้าผ้า!AM285</f>
        <v>0</v>
      </c>
      <c r="Y276" s="10">
        <f>[2]หน้าผ้า!AN285</f>
        <v>52605</v>
      </c>
      <c r="Z276" s="9" t="str">
        <f>[2]หน้าผ้า!AO285</f>
        <v>WSWT2321112512551</v>
      </c>
      <c r="AA276" s="8">
        <f>[2]หน้าผ้า!AQ285</f>
        <v>53892.069000000003</v>
      </c>
      <c r="AB276" s="8">
        <f>[2]หน้าผ้า!AR285</f>
        <v>0</v>
      </c>
      <c r="AC276" s="8">
        <f>[2]หน้าผ้า!AS285</f>
        <v>53892.069000000003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 t="str">
        <f>[3]หน้าผ้า!DC288</f>
        <v>ยังไม่ได้พิมพ์</v>
      </c>
      <c r="AH276" s="1" t="str">
        <f>[2]หน้าผ้า!DL285</f>
        <v>P9</v>
      </c>
      <c r="AI276" s="1">
        <f>[2]หน้าผ้า!DM285</f>
        <v>3</v>
      </c>
      <c r="AJ276" s="3">
        <f>[2]หน้าผ้า!DN285</f>
        <v>45982</v>
      </c>
      <c r="AK276" s="3">
        <f>[2]หน้าผ้า!DQ285</f>
        <v>0</v>
      </c>
      <c r="AL276" s="3">
        <f>[2]หน้าผ้า!DR285</f>
        <v>45972</v>
      </c>
      <c r="AM276" s="3">
        <f>[2]หน้าผ้า!DS285</f>
        <v>45979</v>
      </c>
      <c r="AN276" s="3">
        <f>[2]หน้าผ้า!DT285</f>
        <v>45980</v>
      </c>
      <c r="AO276" s="3">
        <f>[2]หน้าผ้า!DU285</f>
        <v>45980</v>
      </c>
      <c r="AP276" s="3">
        <f>[2]หน้าผ้า!DP285</f>
        <v>45977</v>
      </c>
      <c r="AQ276" s="3">
        <f>[2]หน้าผ้า!DW285</f>
        <v>45981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งานพิมพ์</v>
      </c>
      <c r="AX276" s="2" t="str">
        <f>[2]หน้าผ้า!ED285</f>
        <v xml:space="preserve"> /</v>
      </c>
      <c r="AY276" s="2" t="str">
        <f>[2]หน้าผ้า!AG285</f>
        <v>เย็น20/11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WRWT211125/WRWT251030</v>
      </c>
      <c r="BD276" s="56">
        <f>[2]หน้าผ้า!CA285</f>
        <v>6903.7686491491677</v>
      </c>
    </row>
    <row r="277" spans="1:56" ht="27.75" customHeight="1" x14ac:dyDescent="0.45">
      <c r="A277" s="3">
        <f>[2]หน้าผ้า!C286</f>
        <v>45601</v>
      </c>
      <c r="B277" s="14" t="str">
        <f>[2]หน้าผ้า!B286</f>
        <v>MK67-001490</v>
      </c>
      <c r="C277" s="9" t="str">
        <f>[2]หน้าผ้า!E286</f>
        <v>บจก.น้ำตาลทิพย์สุโขทัย</v>
      </c>
      <c r="D277" s="13" t="str">
        <f>[2]หน้าผ้า!F286</f>
        <v>Green for white sugar</v>
      </c>
      <c r="E277" s="9">
        <f>[2]หน้าผ้า!G286</f>
        <v>23</v>
      </c>
      <c r="F277" s="9">
        <f>[2]หน้าผ้า!H286</f>
        <v>37</v>
      </c>
      <c r="G277" s="9" t="str">
        <f>[2]หน้าผ้า!I286</f>
        <v>ขาว</v>
      </c>
      <c r="H277" s="9">
        <f>[2]หน้าผ้า!J286</f>
        <v>0</v>
      </c>
      <c r="I277" s="9">
        <f>[2]หน้าผ้า!L286</f>
        <v>130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บิด</v>
      </c>
      <c r="M277" s="10">
        <f>[2]หน้าผ้า!T286</f>
        <v>24</v>
      </c>
      <c r="N277" s="9">
        <f>[2]หน้าผ้า!U286</f>
        <v>40</v>
      </c>
      <c r="O277" s="9">
        <f>[2]หน้าผ้า!V286</f>
        <v>55</v>
      </c>
      <c r="P277" s="10">
        <f>[2]หน้าผ้า!AB286</f>
        <v>1631.5371756288</v>
      </c>
      <c r="Q277" s="10">
        <f>[2]หน้าผ้า!AC286</f>
        <v>0</v>
      </c>
      <c r="R277" s="10">
        <f>[2]หน้าผ้า!AD286</f>
        <v>1631.5371756288</v>
      </c>
      <c r="S277" s="9" t="str">
        <f>[2]หน้าผ้า!Z286</f>
        <v>400แบน</v>
      </c>
      <c r="T277" s="12">
        <f>[2]หน้าผ้า!X286</f>
        <v>45989</v>
      </c>
      <c r="U277" s="11">
        <f>[2]หน้าผ้า!AA286</f>
        <v>50100</v>
      </c>
      <c r="V277" s="10">
        <f>[2]หน้าผ้า!AJ286</f>
        <v>0</v>
      </c>
      <c r="W277" s="10">
        <f>[2]หน้าผ้า!AL286</f>
        <v>50100</v>
      </c>
      <c r="X277" s="10">
        <f>[2]หน้าผ้า!AM286</f>
        <v>0</v>
      </c>
      <c r="Y277" s="10">
        <f>[2]หน้าผ้า!AN286</f>
        <v>52605</v>
      </c>
      <c r="Z277" s="9" t="str">
        <f>[2]หน้าผ้า!AO286</f>
        <v>WSWT2321112512551</v>
      </c>
      <c r="AA277" s="8">
        <f>[2]หน้าผ้า!AQ286</f>
        <v>53892.069000000003</v>
      </c>
      <c r="AB277" s="8">
        <f>[2]หน้าผ้า!AR286</f>
        <v>0</v>
      </c>
      <c r="AC277" s="8">
        <f>[2]หน้าผ้า!AS286</f>
        <v>53892.069000000003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 t="str">
        <f>[3]หน้าผ้า!DC289</f>
        <v>พร้อมส่ง</v>
      </c>
      <c r="AH277" s="1" t="str">
        <f>[2]หน้าผ้า!DL286</f>
        <v>P9</v>
      </c>
      <c r="AI277" s="1">
        <f>[2]หน้าผ้า!DM286</f>
        <v>3</v>
      </c>
      <c r="AJ277" s="3">
        <f>[2]หน้าผ้า!DN286</f>
        <v>45989</v>
      </c>
      <c r="AK277" s="3">
        <f>[2]หน้าผ้า!DQ286</f>
        <v>0</v>
      </c>
      <c r="AL277" s="3">
        <f>[2]หน้าผ้า!DR286</f>
        <v>45979</v>
      </c>
      <c r="AM277" s="3">
        <f>[2]หน้าผ้า!DS286</f>
        <v>45986</v>
      </c>
      <c r="AN277" s="3">
        <f>[2]หน้าผ้า!DT286</f>
        <v>45987</v>
      </c>
      <c r="AO277" s="3">
        <f>[2]หน้าผ้า!DU286</f>
        <v>45987</v>
      </c>
      <c r="AP277" s="3">
        <f>[2]หน้าผ้า!DP286</f>
        <v>45984</v>
      </c>
      <c r="AQ277" s="3">
        <f>[2]หน้าผ้า!DW286</f>
        <v>45988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งานพิมพ์</v>
      </c>
      <c r="AX277" s="2" t="str">
        <f>[2]หน้าผ้า!ED286</f>
        <v xml:space="preserve"> /</v>
      </c>
      <c r="AY277" s="2" t="str">
        <f>[2]หน้าผ้า!AG286</f>
        <v>เย็น27/11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WRWT211125/WRWT251030</v>
      </c>
      <c r="BD277" s="56">
        <f>[2]หน้าผ้า!CA286</f>
        <v>6903.7686491491677</v>
      </c>
    </row>
    <row r="278" spans="1:56" ht="27.75" customHeight="1" x14ac:dyDescent="0.45">
      <c r="A278" s="3">
        <f>[2]หน้าผ้า!C287</f>
        <v>45601</v>
      </c>
      <c r="B278" s="14" t="str">
        <f>[2]หน้าผ้า!B287</f>
        <v>MK67-001490</v>
      </c>
      <c r="C278" s="9" t="str">
        <f>[2]หน้าผ้า!E287</f>
        <v>บจก.น้ำตาลทิพย์สุโขทัย</v>
      </c>
      <c r="D278" s="13" t="str">
        <f>[2]หน้าผ้า!F287</f>
        <v>Green for white sugar</v>
      </c>
      <c r="E278" s="9">
        <f>[2]หน้าผ้า!G287</f>
        <v>23</v>
      </c>
      <c r="F278" s="9">
        <f>[2]หน้าผ้า!H287</f>
        <v>37</v>
      </c>
      <c r="G278" s="9" t="str">
        <f>[2]หน้าผ้า!I287</f>
        <v>ขาว</v>
      </c>
      <c r="H278" s="9">
        <f>[2]หน้าผ้า!J287</f>
        <v>0</v>
      </c>
      <c r="I278" s="9">
        <f>[2]หน้าผ้า!L287</f>
        <v>130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บิด</v>
      </c>
      <c r="M278" s="10">
        <f>[2]หน้าผ้า!T287</f>
        <v>24</v>
      </c>
      <c r="N278" s="9">
        <f>[2]หน้าผ้า!U287</f>
        <v>40</v>
      </c>
      <c r="O278" s="9">
        <f>[2]หน้าผ้า!V287</f>
        <v>55</v>
      </c>
      <c r="P278" s="10">
        <f>[2]หน้าผ้า!AB287</f>
        <v>1758.5430635519999</v>
      </c>
      <c r="Q278" s="10">
        <f>[2]หน้าผ้า!AC287</f>
        <v>0</v>
      </c>
      <c r="R278" s="10">
        <f>[2]หน้าผ้า!AD287</f>
        <v>1758.5430635519999</v>
      </c>
      <c r="S278" s="9" t="str">
        <f>[2]หน้าผ้า!Z287</f>
        <v>400แบน</v>
      </c>
      <c r="T278" s="12">
        <f>[2]หน้าผ้า!X287</f>
        <v>46011</v>
      </c>
      <c r="U278" s="11">
        <f>[2]หน้าผ้า!AA287</f>
        <v>54000</v>
      </c>
      <c r="V278" s="10">
        <f>[2]หน้าผ้า!AJ287</f>
        <v>0</v>
      </c>
      <c r="W278" s="10">
        <f>[2]หน้าผ้า!AL287</f>
        <v>54000</v>
      </c>
      <c r="X278" s="10">
        <f>[2]หน้าผ้า!AM287</f>
        <v>0</v>
      </c>
      <c r="Y278" s="10">
        <f>[2]หน้าผ้า!AN287</f>
        <v>56700</v>
      </c>
      <c r="Z278" s="9" t="str">
        <f>[2]หน้าผ้า!AO287</f>
        <v>WSWT2321112512551</v>
      </c>
      <c r="AA278" s="8">
        <f>[2]หน้าผ้า!AQ287</f>
        <v>58087.26</v>
      </c>
      <c r="AB278" s="8">
        <f>[2]หน้าผ้า!AR287</f>
        <v>0</v>
      </c>
      <c r="AC278" s="8">
        <f>[2]หน้าผ้า!AS287</f>
        <v>58087.26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 t="str">
        <f>[3]หน้าผ้า!DC290</f>
        <v>พร้อมส่ง</v>
      </c>
      <c r="AH278" s="1" t="str">
        <f>[2]หน้าผ้า!DL287</f>
        <v>P9</v>
      </c>
      <c r="AI278" s="1">
        <f>[2]หน้าผ้า!DM287</f>
        <v>3</v>
      </c>
      <c r="AJ278" s="3">
        <f>[2]หน้าผ้า!DN287</f>
        <v>46011</v>
      </c>
      <c r="AK278" s="3">
        <f>[2]หน้าผ้า!DQ287</f>
        <v>0</v>
      </c>
      <c r="AL278" s="3">
        <f>[2]หน้าผ้า!DR287</f>
        <v>46001</v>
      </c>
      <c r="AM278" s="3">
        <f>[2]หน้าผ้า!DS287</f>
        <v>46008</v>
      </c>
      <c r="AN278" s="3">
        <f>[2]หน้าผ้า!DT287</f>
        <v>46009</v>
      </c>
      <c r="AO278" s="3">
        <f>[2]หน้าผ้า!DU287</f>
        <v>46009</v>
      </c>
      <c r="AP278" s="3">
        <f>[2]หน้าผ้า!DP287</f>
        <v>46006</v>
      </c>
      <c r="AQ278" s="3">
        <f>[2]หน้าผ้า!DW287</f>
        <v>46010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งานพิมพ์</v>
      </c>
      <c r="AX278" s="2" t="str">
        <f>[2]หน้าผ้า!ED287</f>
        <v xml:space="preserve"> /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WRWT211125/WRWT251030</v>
      </c>
      <c r="BD278" s="56">
        <f>[2]หน้าผ้า!CA287</f>
        <v>7441.1877655499993</v>
      </c>
    </row>
    <row r="279" spans="1:56" ht="27.75" customHeight="1" x14ac:dyDescent="0.45">
      <c r="A279" s="3">
        <f>[2]หน้าผ้า!C288</f>
        <v>45601</v>
      </c>
      <c r="B279" s="14" t="str">
        <f>[2]หน้าผ้า!B288</f>
        <v>MK67-001490</v>
      </c>
      <c r="C279" s="9" t="str">
        <f>[2]หน้าผ้า!E288</f>
        <v>บจก.น้ำตาลทิพย์สุโขทัย</v>
      </c>
      <c r="D279" s="13" t="str">
        <f>[2]หน้าผ้า!F288</f>
        <v>Green for white sugar</v>
      </c>
      <c r="E279" s="9">
        <f>[2]หน้าผ้า!G288</f>
        <v>23</v>
      </c>
      <c r="F279" s="9">
        <f>[2]หน้าผ้า!H288</f>
        <v>37</v>
      </c>
      <c r="G279" s="9" t="str">
        <f>[2]หน้าผ้า!I288</f>
        <v>ขาว</v>
      </c>
      <c r="H279" s="9">
        <f>[2]หน้าผ้า!J288</f>
        <v>0</v>
      </c>
      <c r="I279" s="9">
        <f>[2]หน้าผ้า!L288</f>
        <v>130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บิด</v>
      </c>
      <c r="M279" s="10">
        <f>[2]หน้าผ้า!T288</f>
        <v>24</v>
      </c>
      <c r="N279" s="9">
        <f>[2]หน้าผ้า!U288</f>
        <v>40</v>
      </c>
      <c r="O279" s="9">
        <f>[2]หน้าผ้า!V288</f>
        <v>55</v>
      </c>
      <c r="P279" s="10">
        <f>[2]หน้าผ้า!AB288</f>
        <v>7225.5929232368635</v>
      </c>
      <c r="Q279" s="10">
        <f>[2]หน้าผ้า!AC288</f>
        <v>0</v>
      </c>
      <c r="R279" s="10">
        <f>[2]หน้าผ้า!AD288</f>
        <v>7225.5929232368635</v>
      </c>
      <c r="S279" s="9" t="str">
        <f>[2]หน้าผ้า!Z288</f>
        <v>300แบน</v>
      </c>
      <c r="T279" s="12" t="str">
        <f>[2]หน้าผ้า!X288</f>
        <v>รอแจ้ง</v>
      </c>
      <c r="U279" s="11">
        <f>[2]หน้าผ้า!AA288</f>
        <v>221878</v>
      </c>
      <c r="V279" s="10">
        <f>[2]หน้าผ้า!AJ288</f>
        <v>0</v>
      </c>
      <c r="W279" s="10">
        <f>[2]หน้าผ้า!AL288</f>
        <v>221878</v>
      </c>
      <c r="X279" s="10">
        <f>[2]หน้าผ้า!AM288</f>
        <v>0</v>
      </c>
      <c r="Y279" s="10">
        <f>[2]หน้าผ้า!AN288</f>
        <v>232971.90000000002</v>
      </c>
      <c r="Z279" s="9" t="str">
        <f>[2]หน้าผ้า!AO288</f>
        <v>WSWT2321112512551</v>
      </c>
      <c r="AA279" s="8">
        <f>[2]หน้าผ้า!AQ288</f>
        <v>238671.94582000002</v>
      </c>
      <c r="AB279" s="8">
        <f>[2]หน้าผ้า!AR288</f>
        <v>0</v>
      </c>
      <c r="AC279" s="8">
        <f>[2]หน้าผ้า!AS288</f>
        <v>238671.94582000002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 t="str">
        <f>[3]หน้าผ้า!DC291</f>
        <v>พร้อมส่ง</v>
      </c>
      <c r="AH279" s="1" t="str">
        <f>[2]หน้าผ้า!DL288</f>
        <v>P9</v>
      </c>
      <c r="AI279" s="1">
        <f>[2]หน้าผ้า!DM288</f>
        <v>3</v>
      </c>
      <c r="AJ279" s="3" t="str">
        <f>[2]หน้าผ้า!DN288</f>
        <v>รอแจ้ง</v>
      </c>
      <c r="AK279" s="3">
        <f>[2]หน้าผ้า!DQ288</f>
        <v>0</v>
      </c>
      <c r="AL279" s="3" t="e">
        <f>[2]หน้าผ้า!DR288</f>
        <v>#VALUE!</v>
      </c>
      <c r="AM279" s="3" t="e">
        <f>[2]หน้าผ้า!DS288</f>
        <v>#VALUE!</v>
      </c>
      <c r="AN279" s="3" t="e">
        <f>[2]หน้าผ้า!DT288</f>
        <v>#VALUE!</v>
      </c>
      <c r="AO279" s="3" t="e">
        <f>[2]หน้าผ้า!DU288</f>
        <v>#VALUE!</v>
      </c>
      <c r="AP279" s="3" t="e">
        <f>[2]หน้าผ้า!DP288</f>
        <v>#VALUE!</v>
      </c>
      <c r="AQ279" s="3" t="e">
        <f>[2]หน้าผ้า!DW288</f>
        <v>#VALUE!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งานพิมพ์</v>
      </c>
      <c r="AX279" s="2" t="str">
        <f>[2]หน้าผ้า!ED288</f>
        <v xml:space="preserve"> /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WRWT211125/WRWT251030</v>
      </c>
      <c r="BD279" s="56">
        <f>[2]หน้าผ้า!CA288</f>
        <v>30574.738130457463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23</v>
      </c>
      <c r="F280" s="9">
        <f>[2]หน้าผ้า!H289</f>
        <v>37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128</v>
      </c>
      <c r="J280" s="9" t="str">
        <f>[2]หน้าผ้า!M289</f>
        <v>±</v>
      </c>
      <c r="K280" s="9">
        <f>[2]หน้าผ้า!N289</f>
        <v>5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 t="str">
        <f>[2]หน้าผ้า!AO289</f>
        <v>WSWT2321112512551</v>
      </c>
      <c r="AA280" s="8">
        <f>[2]หน้าผ้า!AQ289</f>
        <v>448400.83865500003</v>
      </c>
      <c r="AB280" s="8">
        <f>[2]หน้าผ้า!AR289</f>
        <v>9269</v>
      </c>
      <c r="AC280" s="8">
        <f>[2]หน้าผ้า!AS289</f>
        <v>439131.83865500003</v>
      </c>
      <c r="AD280" s="8">
        <f>[2]หน้าผ้า!AT289</f>
        <v>0</v>
      </c>
      <c r="AE280" s="8">
        <f>[2]หน้าผ้า!AU289</f>
        <v>0</v>
      </c>
      <c r="AF280" s="8" t="str">
        <f>[2]หน้าผ้า!AI289</f>
        <v>ระบุในSD</v>
      </c>
      <c r="AG280" s="1" t="str">
        <f>[3]หน้าผ้า!DC292</f>
        <v>พร้อมส่ง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WRWT2301125/WRWT251030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24</v>
      </c>
      <c r="F281" s="9">
        <f>[2]หน้าผ้า!H290</f>
        <v>37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120</v>
      </c>
      <c r="J281" s="9" t="str">
        <f>[2]หน้าผ้า!M290</f>
        <v>+</v>
      </c>
      <c r="K281" s="9">
        <f>[2]หน้าผ้า!N290</f>
        <v>3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 t="str">
        <f>[2]หน้าผ้า!AO290</f>
        <v>WSWT24211125120</v>
      </c>
      <c r="AA281" s="8" t="e">
        <f>[2]หน้าผ้า!AQ290</f>
        <v>#REF!</v>
      </c>
      <c r="AB281" s="8" t="e">
        <f>[2]หน้าผ้า!AR290</f>
        <v>#REF!</v>
      </c>
      <c r="AC281" s="8" t="e">
        <f>[2]หน้าผ้า!AS290</f>
        <v>#REF!</v>
      </c>
      <c r="AD281" s="8" t="e">
        <f>[2]หน้าผ้า!AT290</f>
        <v>#REF!</v>
      </c>
      <c r="AE281" s="8" t="e">
        <f>[2]หน้าผ้า!AU290</f>
        <v>#REF!</v>
      </c>
      <c r="AF281" s="8" t="str">
        <f>[2]หน้าผ้า!AI290</f>
        <v>ระบุในSD</v>
      </c>
      <c r="AG281" s="1" t="str">
        <f>[3]หน้าผ้า!DC293</f>
        <v>พร้อมส่ง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WRWT2401125/WRWT25850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 t="str">
        <f>[2]หน้าผ้า!F291</f>
        <v xml:space="preserve"> </v>
      </c>
      <c r="E282" s="9">
        <f>[2]หน้าผ้า!G291</f>
        <v>24</v>
      </c>
      <c r="F282" s="9">
        <f>[2]หน้าผ้า!H291</f>
        <v>37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125</v>
      </c>
      <c r="J282" s="9" t="str">
        <f>[2]หน้าผ้า!M291</f>
        <v>+</v>
      </c>
      <c r="K282" s="9">
        <f>[2]หน้าผ้า!N291</f>
        <v>3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WSWT2421112512551</v>
      </c>
      <c r="AA282" s="8" t="e">
        <f>[2]หน้าผ้า!AQ291</f>
        <v>#REF!</v>
      </c>
      <c r="AB282" s="8" t="e">
        <f>[2]หน้าผ้า!AR291</f>
        <v>#REF!</v>
      </c>
      <c r="AC282" s="8" t="e">
        <f>[2]หน้าผ้า!AS291</f>
        <v>#REF!</v>
      </c>
      <c r="AD282" s="8" t="e">
        <f>[2]หน้าผ้า!AT291</f>
        <v>#REF!</v>
      </c>
      <c r="AE282" s="8" t="e">
        <f>[2]หน้าผ้า!AU291</f>
        <v>#REF!</v>
      </c>
      <c r="AF282" s="8" t="str">
        <f>[2]หน้าผ้า!AI291</f>
        <v>ระบุในSD</v>
      </c>
      <c r="AG282" s="1" t="str">
        <f>[3]หน้าผ้า!DC294</f>
        <v>ผ้าขาว</v>
      </c>
      <c r="AH282" s="1">
        <f>[2]หน้าผ้า!DL291</f>
        <v>0</v>
      </c>
      <c r="AI282" s="1" t="str">
        <f>[2]หน้าผ้า!DM291</f>
        <v>Lead time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WRWT2401125/WRWT25960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26</v>
      </c>
      <c r="F283" s="9">
        <f>[2]หน้าผ้า!H292</f>
        <v>38</v>
      </c>
      <c r="G283" s="9" t="str">
        <f>[2]หน้าผ้า!I292</f>
        <v>เหลือง</v>
      </c>
      <c r="H283" s="9">
        <f>[2]หน้าผ้า!J292</f>
        <v>0</v>
      </c>
      <c r="I283" s="9">
        <f>[2]หน้าผ้า!L292</f>
        <v>105</v>
      </c>
      <c r="J283" s="9" t="str">
        <f>[2]หน้าผ้า!M292</f>
        <v>±</v>
      </c>
      <c r="K283" s="9">
        <f>[2]หน้าผ้า!N292</f>
        <v>5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 t="str">
        <f>[2]หน้าผ้า!AO292</f>
        <v>WSYL2625850</v>
      </c>
      <c r="AA283" s="8" t="e">
        <f>[2]หน้าผ้า!AQ292</f>
        <v>#REF!</v>
      </c>
      <c r="AB283" s="8" t="e">
        <f>[2]หน้าผ้า!AR292</f>
        <v>#REF!</v>
      </c>
      <c r="AC283" s="8" t="e">
        <f>[2]หน้าผ้า!AS292</f>
        <v>#REF!</v>
      </c>
      <c r="AD283" s="8" t="e">
        <f>[2]หน้าผ้า!AT292</f>
        <v>#REF!</v>
      </c>
      <c r="AE283" s="8" t="e">
        <f>[2]หน้าผ้า!AU292</f>
        <v>#REF!</v>
      </c>
      <c r="AF283" s="8" t="str">
        <f>[2]หน้าผ้า!AI292</f>
        <v>ระบุในSD</v>
      </c>
      <c r="AG283" s="1" t="str">
        <f>[3]หน้าผ้า!DC295</f>
        <v>ผ้าขาว</v>
      </c>
      <c r="AH283" s="1">
        <f>[2]หน้าผ้า!DL292</f>
        <v>0</v>
      </c>
      <c r="AI283" s="1" t="str">
        <f>[2]หน้าผ้า!DM292</f>
        <v>Lead time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WRYL25850/WRYL25850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26</v>
      </c>
      <c r="F284" s="9">
        <f>[2]หน้าผ้า!H293</f>
        <v>43</v>
      </c>
      <c r="G284" s="9" t="str">
        <f>[2]หน้าผ้า!I293</f>
        <v>ขาว</v>
      </c>
      <c r="H284" s="9">
        <f>[2]หน้าผ้า!J293</f>
        <v>0</v>
      </c>
      <c r="I284" s="9">
        <f>[2]หน้าผ้า!L293</f>
        <v>102</v>
      </c>
      <c r="J284" s="9" t="str">
        <f>[2]หน้าผ้า!M293</f>
        <v>±</v>
      </c>
      <c r="K284" s="9">
        <f>[2]หน้าผ้า!N293</f>
        <v>5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 t="str">
        <f>[2]หน้าผ้า!AO293</f>
        <v>WSWT2625650</v>
      </c>
      <c r="AA284" s="8" t="e">
        <f>[2]หน้าผ้า!AQ293</f>
        <v>#REF!</v>
      </c>
      <c r="AB284" s="8" t="e">
        <f>[2]หน้าผ้า!AR293</f>
        <v>#REF!</v>
      </c>
      <c r="AC284" s="8" t="e">
        <f>[2]หน้าผ้า!AS293</f>
        <v>#REF!</v>
      </c>
      <c r="AD284" s="8" t="e">
        <f>[2]หน้าผ้า!AT293</f>
        <v>#REF!</v>
      </c>
      <c r="AE284" s="8" t="e">
        <f>[2]หน้าผ้า!AU293</f>
        <v>#REF!</v>
      </c>
      <c r="AF284" s="8" t="str">
        <f>[2]หน้าผ้า!AI293</f>
        <v>ระบุในSD</v>
      </c>
      <c r="AG284" s="1" t="str">
        <f>[3]หน้าผ้า!DC296</f>
        <v>พร้อมส่ง</v>
      </c>
      <c r="AH284" s="1">
        <f>[2]หน้าผ้า!DL293</f>
        <v>0</v>
      </c>
      <c r="AI284" s="1" t="str">
        <f>[2]หน้าผ้า!DM293</f>
        <v>Lead time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WRWT25650/WRWT25650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45964</v>
      </c>
      <c r="B285" s="14" t="str">
        <f>[2]หน้าผ้า!B294</f>
        <v>ใบรับคำสั่งซื้อ</v>
      </c>
      <c r="C285" s="9" t="str">
        <f>[2]หน้าผ้า!E294</f>
        <v>คุณธนนท์ อุทัยไพศาลวงศ์</v>
      </c>
      <c r="D285" s="13" t="str">
        <f>[2]หน้าผ้า!F294</f>
        <v>ไม่พิมพ์</v>
      </c>
      <c r="E285" s="9">
        <f>[2]หน้าผ้า!G294</f>
        <v>26</v>
      </c>
      <c r="F285" s="9">
        <f>[2]หน้าผ้า!H294</f>
        <v>42</v>
      </c>
      <c r="G285" s="9" t="str">
        <f>[2]หน้าผ้า!I294</f>
        <v>ขาว</v>
      </c>
      <c r="H285" s="9">
        <f>[2]หน้าผ้า!J294</f>
        <v>0</v>
      </c>
      <c r="I285" s="9">
        <f>[2]หน้าผ้า!L294</f>
        <v>100</v>
      </c>
      <c r="J285" s="9" t="str">
        <f>[2]หน้าผ้า!M294</f>
        <v>±</v>
      </c>
      <c r="K285" s="9">
        <f>[2]หน้าผ้า!N294</f>
        <v>5</v>
      </c>
      <c r="L285" s="9" t="str">
        <f>[2]หน้าผ้า!R294</f>
        <v>ไม่</v>
      </c>
      <c r="M285" s="10" t="str">
        <f>[2]หน้าผ้า!T294</f>
        <v>ไม่สวมถุงใน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 t="str">
        <f>[2]หน้าผ้า!Z294</f>
        <v>มัด100</v>
      </c>
      <c r="T285" s="12">
        <f>[2]หน้าผ้า!X294</f>
        <v>45968</v>
      </c>
      <c r="U285" s="11">
        <f>[2]หน้าผ้า!AA294</f>
        <v>600</v>
      </c>
      <c r="V285" s="10">
        <f>[2]หน้าผ้า!AJ294</f>
        <v>600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 t="str">
        <f>[2]หน้าผ้า!AO294</f>
        <v>WSWT262575051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 t="str">
        <f>[3]หน้าผ้า!DC297</f>
        <v>พร้อมส่ง</v>
      </c>
      <c r="AH285" s="1" t="str">
        <f>[2]หน้าผ้า!DL294</f>
        <v>P3</v>
      </c>
      <c r="AI285" s="1">
        <f>[2]หน้าผ้า!DM294</f>
        <v>1</v>
      </c>
      <c r="AJ285" s="3">
        <f>[2]หน้าผ้า!DN294</f>
        <v>45968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45967</v>
      </c>
      <c r="AP285" s="3">
        <f>[2]หน้าผ้า!DP294</f>
        <v>45963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ตัด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WRWT25800/WRWT25650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45958</v>
      </c>
      <c r="B286" s="14" t="str">
        <f>[2]หน้าผ้า!B295</f>
        <v>MK68-001288</v>
      </c>
      <c r="C286" s="9" t="str">
        <f>[2]หน้าผ้า!E295</f>
        <v>คุณธนนท์ อุทัยไพศาลวงศ์</v>
      </c>
      <c r="D286" s="13" t="str">
        <f>[2]หน้าผ้า!F295</f>
        <v>ไม่พิมพ์</v>
      </c>
      <c r="E286" s="9">
        <f>[2]หน้าผ้า!G295</f>
        <v>26</v>
      </c>
      <c r="F286" s="9">
        <f>[2]หน้าผ้า!H295</f>
        <v>39</v>
      </c>
      <c r="G286" s="9" t="str">
        <f>[2]หน้าผ้า!I295</f>
        <v>ขาว</v>
      </c>
      <c r="H286" s="9">
        <f>[2]หน้าผ้า!J295</f>
        <v>0</v>
      </c>
      <c r="I286" s="9">
        <f>[2]หน้าผ้า!L295</f>
        <v>93</v>
      </c>
      <c r="J286" s="9" t="str">
        <f>[2]หน้าผ้า!M295</f>
        <v>±</v>
      </c>
      <c r="K286" s="9">
        <f>[2]หน้าผ้า!N295</f>
        <v>5</v>
      </c>
      <c r="L286" s="9" t="str">
        <f>[2]หน้าผ้า!R295</f>
        <v>ไม่</v>
      </c>
      <c r="M286" s="10" t="str">
        <f>[2]หน้าผ้า!T295</f>
        <v>ไม่สวมถุงใน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 t="str">
        <f>[2]หน้าผ้า!Z295</f>
        <v>มัด100</v>
      </c>
      <c r="T286" s="12">
        <f>[2]หน้าผ้า!X295</f>
        <v>45969</v>
      </c>
      <c r="U286" s="11">
        <f>[2]หน้าผ้า!AA295</f>
        <v>6903</v>
      </c>
      <c r="V286" s="10">
        <f>[2]หน้าผ้า!AJ295</f>
        <v>0</v>
      </c>
      <c r="W286" s="10">
        <f>[2]หน้าผ้า!AL295</f>
        <v>6903</v>
      </c>
      <c r="X286" s="10">
        <f>[2]หน้าผ้า!AM295</f>
        <v>0</v>
      </c>
      <c r="Y286" s="10">
        <f>[2]หน้าผ้า!AN295</f>
        <v>0</v>
      </c>
      <c r="Z286" s="9" t="str">
        <f>[2]หน้าผ้า!AO295</f>
        <v>WSWT262575051</v>
      </c>
      <c r="AA286" s="8">
        <f>[2]หน้าผ้า!AQ295</f>
        <v>7811.2277100000001</v>
      </c>
      <c r="AB286" s="8">
        <f>[2]หน้าผ้า!AR295</f>
        <v>5900</v>
      </c>
      <c r="AC286" s="8">
        <f>[2]หน้าผ้า!AS295</f>
        <v>1911.2277100000001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 t="str">
        <f>[3]หน้าผ้า!DC298</f>
        <v>พร้อมส่ง</v>
      </c>
      <c r="AH286" s="1" t="str">
        <f>[2]หน้าผ้า!DL295</f>
        <v>P3</v>
      </c>
      <c r="AI286" s="1">
        <f>[2]หน้าผ้า!DM295</f>
        <v>1</v>
      </c>
      <c r="AJ286" s="3">
        <f>[2]หน้าผ้า!DN295</f>
        <v>45969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45968</v>
      </c>
      <c r="AP286" s="3">
        <f>[2]หน้าผ้า!DP295</f>
        <v>45964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 t="str">
        <f>[2]หน้าผ้า!EC295</f>
        <v>ตัด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WRWT25800/WRWT25650</v>
      </c>
      <c r="BD286" s="56">
        <f>[2]หน้าผ้า!CA295</f>
        <v>171.71319181177776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26</v>
      </c>
      <c r="F287" s="9">
        <f>[2]หน้าผ้า!H296</f>
        <v>43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100</v>
      </c>
      <c r="J287" s="9" t="str">
        <f>[2]หน้าผ้า!M296</f>
        <v>±</v>
      </c>
      <c r="K287" s="9">
        <f>[2]หน้าผ้า!N296</f>
        <v>5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 t="str">
        <f>[2]หน้าผ้า!AO296</f>
        <v>WSWT262575051</v>
      </c>
      <c r="AA287" s="8">
        <f>[2]หน้าผ้า!AQ296</f>
        <v>7811.2277100000001</v>
      </c>
      <c r="AB287" s="8">
        <f>[2]หน้าผ้า!AR296</f>
        <v>5900</v>
      </c>
      <c r="AC287" s="8">
        <f>[2]หน้าผ้า!AS296</f>
        <v>1911.2277100000001</v>
      </c>
      <c r="AD287" s="8">
        <f>[2]หน้าผ้า!AT296</f>
        <v>0</v>
      </c>
      <c r="AE287" s="8">
        <f>[2]หน้าผ้า!AU296</f>
        <v>0</v>
      </c>
      <c r="AF287" s="8" t="str">
        <f>[2]หน้าผ้า!AI296</f>
        <v>ระบุในSD</v>
      </c>
      <c r="AG287" s="1" t="str">
        <f>[3]หน้าผ้า!DC299</f>
        <v>ผ้าขาว</v>
      </c>
      <c r="AH287" s="1">
        <f>[2]หน้าผ้า!DL296</f>
        <v>0</v>
      </c>
      <c r="AI287" s="1" t="str">
        <f>[2]หน้าผ้า!DM296</f>
        <v>Lead time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WRWT25800/WRWT25650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26</v>
      </c>
      <c r="F288" s="9">
        <f>[2]หน้าผ้า!H297</f>
        <v>43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113</v>
      </c>
      <c r="J288" s="9" t="str">
        <f>[2]หน้าผ้า!M297</f>
        <v>±</v>
      </c>
      <c r="K288" s="9">
        <f>[2]หน้าผ้า!N297</f>
        <v>5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 t="str">
        <f>[2]หน้าผ้า!AO297</f>
        <v>WSWT2625700</v>
      </c>
      <c r="AA288" s="8" t="e">
        <f>[2]หน้าผ้า!AQ297</f>
        <v>#REF!</v>
      </c>
      <c r="AB288" s="8" t="e">
        <f>[2]หน้าผ้า!AR297</f>
        <v>#REF!</v>
      </c>
      <c r="AC288" s="8" t="e">
        <f>[2]หน้าผ้า!AS297</f>
        <v>#REF!</v>
      </c>
      <c r="AD288" s="8" t="e">
        <f>[2]หน้าผ้า!AT297</f>
        <v>#REF!</v>
      </c>
      <c r="AE288" s="8" t="e">
        <f>[2]หน้าผ้า!AU297</f>
        <v>#REF!</v>
      </c>
      <c r="AF288" s="8" t="str">
        <f>[2]หน้าผ้า!AI297</f>
        <v>ระบุในSD</v>
      </c>
      <c r="AG288" s="1" t="str">
        <f>[3]หน้าผ้า!DC300</f>
        <v>ผ้าขาว</v>
      </c>
      <c r="AH288" s="1">
        <f>[2]หน้าผ้า!DL297</f>
        <v>0</v>
      </c>
      <c r="AI288" s="1" t="str">
        <f>[2]หน้าผ้า!DM297</f>
        <v>Lead time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WRWT260800/WRWT25650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26</v>
      </c>
      <c r="F289" s="9">
        <f>[2]หน้าผ้า!H298</f>
        <v>41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90</v>
      </c>
      <c r="J289" s="9" t="str">
        <f>[2]หน้าผ้า!M298</f>
        <v>±</v>
      </c>
      <c r="K289" s="9">
        <f>[2]หน้าผ้า!N298</f>
        <v>5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 t="str">
        <f>[2]หน้าผ้า!AO298</f>
        <v>WSWT2625800SM</v>
      </c>
      <c r="AA289" s="8" t="e">
        <f>[2]หน้าผ้า!AQ298</f>
        <v>#REF!</v>
      </c>
      <c r="AB289" s="8" t="e">
        <f>[2]หน้าผ้า!AR298</f>
        <v>#REF!</v>
      </c>
      <c r="AC289" s="8" t="e">
        <f>[2]หน้าผ้า!AS298</f>
        <v>#REF!</v>
      </c>
      <c r="AD289" s="8" t="e">
        <f>[2]หน้าผ้า!AT298</f>
        <v>#REF!</v>
      </c>
      <c r="AE289" s="8" t="e">
        <f>[2]หน้าผ้า!AU298</f>
        <v>#REF!</v>
      </c>
      <c r="AF289" s="8" t="str">
        <f>[2]หน้าผ้า!AI298</f>
        <v>ระบุในSD</v>
      </c>
      <c r="AG289" s="1" t="str">
        <f>[3]หน้าผ้า!DC301</f>
        <v>พร้อมส่ง</v>
      </c>
      <c r="AH289" s="1">
        <f>[2]หน้าผ้า!DL298</f>
        <v>0</v>
      </c>
      <c r="AI289" s="1" t="str">
        <f>[2]หน้าผ้า!DM298</f>
        <v>Lead time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WRWT260800/WRWT25650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45966</v>
      </c>
      <c r="B290" s="14" t="str">
        <f>[2]หน้าผ้า!B299</f>
        <v>ใบรับคำสั่งซื้อ</v>
      </c>
      <c r="C290" s="9" t="str">
        <f>[2]หน้าผ้า!E299</f>
        <v>บจก.ที.ซี.ยูเนี่ยน อโกรเทค</v>
      </c>
      <c r="D290" s="13" t="str">
        <f>[2]หน้าผ้า!F299</f>
        <v>ไม่พิมพ์</v>
      </c>
      <c r="E290" s="9">
        <f>[2]หน้าผ้า!G299</f>
        <v>26</v>
      </c>
      <c r="F290" s="9">
        <f>[2]หน้าผ้า!H299</f>
        <v>43</v>
      </c>
      <c r="G290" s="9" t="str">
        <f>[2]หน้าผ้า!I299</f>
        <v>ขาว</v>
      </c>
      <c r="H290" s="9">
        <f>[2]หน้าผ้า!J299</f>
        <v>0</v>
      </c>
      <c r="I290" s="9">
        <f>[2]หน้าผ้า!L299</f>
        <v>116</v>
      </c>
      <c r="J290" s="9" t="str">
        <f>[2]หน้าผ้า!M299</f>
        <v>±</v>
      </c>
      <c r="K290" s="9">
        <f>[2]หน้าผ้า!N299</f>
        <v>5</v>
      </c>
      <c r="L290" s="9" t="str">
        <f>[2]หน้าผ้า!R299</f>
        <v>ไม่</v>
      </c>
      <c r="M290" s="10" t="str">
        <f>[2]หน้าผ้า!T299</f>
        <v>ไม่สวมถุงใน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 t="str">
        <f>[2]หน้าผ้า!Z299</f>
        <v xml:space="preserve">300กระสอบแบนเต็มใบ </v>
      </c>
      <c r="T290" s="12">
        <f>[2]หน้าผ้า!X299</f>
        <v>45972</v>
      </c>
      <c r="U290" s="11">
        <f>[2]หน้าผ้า!AA299</f>
        <v>10000</v>
      </c>
      <c r="V290" s="10">
        <f>[2]หน้าผ้า!AJ299</f>
        <v>0</v>
      </c>
      <c r="W290" s="10">
        <f>[2]หน้าผ้า!AL299</f>
        <v>10000</v>
      </c>
      <c r="X290" s="10">
        <f>[2]หน้าผ้า!AM299</f>
        <v>0</v>
      </c>
      <c r="Y290" s="10">
        <f>[2]หน้าผ้า!AN299</f>
        <v>0</v>
      </c>
      <c r="Z290" s="9" t="str">
        <f>[2]หน้าผ้า!AO299</f>
        <v xml:space="preserve">WSWT2625800 </v>
      </c>
      <c r="AA290" s="8">
        <f>[2]หน้าผ้า!AQ299</f>
        <v>12433.3</v>
      </c>
      <c r="AB290" s="8">
        <f>[2]หน้าผ้า!AR299</f>
        <v>5374</v>
      </c>
      <c r="AC290" s="8">
        <f>[2]หน้าผ้า!AS299</f>
        <v>7059.2999999999993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 t="str">
        <f>[3]หน้าผ้า!DC302</f>
        <v>พร้อมส่ง</v>
      </c>
      <c r="AH290" s="1" t="str">
        <f>[2]หน้าผ้า!DL299</f>
        <v>P3</v>
      </c>
      <c r="AI290" s="1">
        <f>[2]หน้าผ้า!DM299</f>
        <v>1</v>
      </c>
      <c r="AJ290" s="3">
        <f>[2]หน้าผ้า!DN299</f>
        <v>45972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45971</v>
      </c>
      <c r="AP290" s="3">
        <f>[2]หน้าผ้า!DP299</f>
        <v>45967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 t="str">
        <f>[2]หน้าผ้า!EC299</f>
        <v>ตัด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WRWT25800/WRWT25800</v>
      </c>
      <c r="BD290" s="56">
        <f>[2]หน้าผ้า!CA299</f>
        <v>701.53754666666669</v>
      </c>
    </row>
    <row r="291" spans="1:56" ht="27.75" customHeight="1" x14ac:dyDescent="0.45">
      <c r="A291" s="3">
        <f>[2]หน้าผ้า!C300</f>
        <v>45966</v>
      </c>
      <c r="B291" s="14" t="str">
        <f>[2]หน้าผ้า!B300</f>
        <v>ใบรับคำสั่งซื้อ</v>
      </c>
      <c r="C291" s="9" t="str">
        <f>[2]หน้าผ้า!E300</f>
        <v>บจก.ที.ซี.ยูเนี่ยน อโกรเทค</v>
      </c>
      <c r="D291" s="13" t="str">
        <f>[2]หน้าผ้า!F300</f>
        <v>ไม่พิมพ์</v>
      </c>
      <c r="E291" s="9">
        <f>[2]หน้าผ้า!G300</f>
        <v>26</v>
      </c>
      <c r="F291" s="9">
        <f>[2]หน้าผ้า!H300</f>
        <v>43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116</v>
      </c>
      <c r="J291" s="9" t="str">
        <f>[2]หน้าผ้า!M300</f>
        <v>±</v>
      </c>
      <c r="K291" s="9">
        <f>[2]หน้าผ้า!N300</f>
        <v>5</v>
      </c>
      <c r="L291" s="9" t="str">
        <f>[2]หน้าผ้า!R300</f>
        <v>ไม่</v>
      </c>
      <c r="M291" s="10" t="str">
        <f>[2]หน้าผ้า!T300</f>
        <v>ไม่สวมถุงใน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 t="str">
        <f>[2]หน้าผ้า!Z300</f>
        <v xml:space="preserve">300กระสอบแบนเต็มใบ </v>
      </c>
      <c r="T291" s="12">
        <f>[2]หน้าผ้า!X300</f>
        <v>45976</v>
      </c>
      <c r="U291" s="11">
        <f>[2]หน้าผ้า!AA300</f>
        <v>10000</v>
      </c>
      <c r="V291" s="10">
        <f>[2]หน้าผ้า!AJ300</f>
        <v>0</v>
      </c>
      <c r="W291" s="10">
        <f>[2]หน้าผ้า!AL300</f>
        <v>10000</v>
      </c>
      <c r="X291" s="10">
        <f>[2]หน้าผ้า!AM300</f>
        <v>0</v>
      </c>
      <c r="Y291" s="10">
        <f>[2]หน้าผ้า!AN300</f>
        <v>0</v>
      </c>
      <c r="Z291" s="9" t="str">
        <f>[2]หน้าผ้า!AO300</f>
        <v xml:space="preserve">WSWT2625800 </v>
      </c>
      <c r="AA291" s="8">
        <f>[2]หน้าผ้า!AQ300</f>
        <v>12433.3</v>
      </c>
      <c r="AB291" s="8">
        <f>[2]หน้าผ้า!AR300</f>
        <v>0</v>
      </c>
      <c r="AC291" s="8">
        <f>[2]หน้าผ้า!AS300</f>
        <v>12433.3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 t="str">
        <f>[3]หน้าผ้า!DC303</f>
        <v>พร้อมส่ง</v>
      </c>
      <c r="AH291" s="1" t="str">
        <f>[2]หน้าผ้า!DL300</f>
        <v>P3</v>
      </c>
      <c r="AI291" s="1">
        <f>[2]หน้าผ้า!DM300</f>
        <v>1</v>
      </c>
      <c r="AJ291" s="3">
        <f>[2]หน้าผ้า!DN300</f>
        <v>45976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45975</v>
      </c>
      <c r="AP291" s="3">
        <f>[2]หน้าผ้า!DP300</f>
        <v>45971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ตัด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WRWT25800/WRWT25800</v>
      </c>
      <c r="BD291" s="56">
        <f>[2]หน้าผ้า!CA300</f>
        <v>1235.5937244444444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26</v>
      </c>
      <c r="F292" s="9">
        <f>[2]หน้าผ้า!H301</f>
        <v>43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116</v>
      </c>
      <c r="J292" s="9" t="str">
        <f>[2]หน้าผ้า!M301</f>
        <v>±</v>
      </c>
      <c r="K292" s="9">
        <f>[2]หน้าผ้า!N301</f>
        <v>5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 t="str">
        <f>[2]หน้าผ้า!AO301</f>
        <v xml:space="preserve">WSWT2625800 </v>
      </c>
      <c r="AA292" s="8">
        <f>[2]หน้าผ้า!AQ301</f>
        <v>24866.6</v>
      </c>
      <c r="AB292" s="8">
        <f>[2]หน้าผ้า!AR301</f>
        <v>5374</v>
      </c>
      <c r="AC292" s="8">
        <f>[2]หน้าผ้า!AS301</f>
        <v>19492.599999999999</v>
      </c>
      <c r="AD292" s="8">
        <f>[2]หน้าผ้า!AT301</f>
        <v>0</v>
      </c>
      <c r="AE292" s="8">
        <f>[2]หน้าผ้า!AU301</f>
        <v>0</v>
      </c>
      <c r="AF292" s="8" t="str">
        <f>[2]หน้าผ้า!AI301</f>
        <v>ระบุในSD</v>
      </c>
      <c r="AG292" s="1" t="str">
        <f>[3]หน้าผ้า!DC304</f>
        <v>ยังไม่ได้พิมพ์</v>
      </c>
      <c r="AH292" s="1">
        <f>[2]หน้าผ้า!DL301</f>
        <v>0</v>
      </c>
      <c r="AI292" s="1" t="str">
        <f>[2]หน้าผ้า!DM301</f>
        <v>Lead time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WRWT260800/WRWT25800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26</v>
      </c>
      <c r="F293" s="9">
        <f>[2]หน้าผ้า!H302</f>
        <v>43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120</v>
      </c>
      <c r="J293" s="9" t="str">
        <f>[2]หน้าผ้า!M302</f>
        <v>±</v>
      </c>
      <c r="K293" s="9">
        <f>[2]หน้าผ้า!N302</f>
        <v>5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 t="str">
        <f>[2]หน้าผ้า!AO302</f>
        <v>WSWT2625850SM</v>
      </c>
      <c r="AA293" s="8" t="e">
        <f>[2]หน้าผ้า!AQ302</f>
        <v>#REF!</v>
      </c>
      <c r="AB293" s="8" t="e">
        <f>[2]หน้าผ้า!AR302</f>
        <v>#REF!</v>
      </c>
      <c r="AC293" s="8" t="e">
        <f>[2]หน้าผ้า!AS302</f>
        <v>#REF!</v>
      </c>
      <c r="AD293" s="8" t="e">
        <f>[2]หน้าผ้า!AT302</f>
        <v>#REF!</v>
      </c>
      <c r="AE293" s="8" t="e">
        <f>[2]หน้าผ้า!AU302</f>
        <v>#REF!</v>
      </c>
      <c r="AF293" s="8" t="str">
        <f>[2]หน้าผ้า!AI302</f>
        <v>ระบุในSD</v>
      </c>
      <c r="AG293" s="1" t="str">
        <f>[3]หน้าผ้า!DC305</f>
        <v>ผ้าขาว</v>
      </c>
      <c r="AH293" s="1">
        <f>[2]หน้าผ้า!DL302</f>
        <v>0</v>
      </c>
      <c r="AI293" s="1" t="str">
        <f>[2]หน้าผ้า!DM302</f>
        <v>Lead time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WRWT260850/WRWT25850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28</v>
      </c>
      <c r="F294" s="9">
        <f>[2]หน้าผ้า!H303</f>
        <v>41</v>
      </c>
      <c r="G294" s="9" t="str">
        <f>[2]หน้าผ้า!I303</f>
        <v>ขาว</v>
      </c>
      <c r="H294" s="9">
        <f>[2]หน้าผ้า!J303</f>
        <v>0</v>
      </c>
      <c r="I294" s="9">
        <f>[2]หน้าผ้า!L303</f>
        <v>122</v>
      </c>
      <c r="J294" s="9" t="str">
        <f>[2]หน้าผ้า!M303</f>
        <v>+</v>
      </c>
      <c r="K294" s="9">
        <f>[2]หน้าผ้า!N303</f>
        <v>3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WSWT2825800</v>
      </c>
      <c r="AA294" s="8" t="e">
        <f>[2]หน้าผ้า!AQ303</f>
        <v>#REF!</v>
      </c>
      <c r="AB294" s="8" t="e">
        <f>[2]หน้าผ้า!AR303</f>
        <v>#REF!</v>
      </c>
      <c r="AC294" s="8" t="e">
        <f>[2]หน้าผ้า!AS303</f>
        <v>#REF!</v>
      </c>
      <c r="AD294" s="8" t="e">
        <f>[2]หน้าผ้า!AT303</f>
        <v>#REF!</v>
      </c>
      <c r="AE294" s="8" t="e">
        <f>[2]หน้าผ้า!AU303</f>
        <v>#REF!</v>
      </c>
      <c r="AF294" s="8" t="str">
        <f>[2]หน้าผ้า!AI303</f>
        <v>ระบุในSD</v>
      </c>
      <c r="AG294" s="1" t="str">
        <f>[3]หน้าผ้า!DC306</f>
        <v>พร้อมส่ง</v>
      </c>
      <c r="AH294" s="1">
        <f>[2]หน้าผ้า!DL303</f>
        <v>0</v>
      </c>
      <c r="AI294" s="1" t="str">
        <f>[2]หน้าผ้า!DM303</f>
        <v>Lead time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WRWT25850/WRWT25800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45962</v>
      </c>
      <c r="B295" s="14" t="str">
        <f>[2]หน้าผ้า!B304</f>
        <v>MK68-001311</v>
      </c>
      <c r="C295" s="9" t="str">
        <f>[2]หน้าผ้า!E304</f>
        <v>บจก.ไทยร่วมใจน้ำมันพืช</v>
      </c>
      <c r="D295" s="13" t="str">
        <f>[2]หน้าผ้า!F304</f>
        <v>TRJ</v>
      </c>
      <c r="E295" s="9">
        <f>[2]หน้าผ้า!G304</f>
        <v>28</v>
      </c>
      <c r="F295" s="9">
        <f>[2]หน้าผ้า!H304</f>
        <v>41</v>
      </c>
      <c r="G295" s="9" t="str">
        <f>[2]หน้าผ้า!I304</f>
        <v>ขาว</v>
      </c>
      <c r="H295" s="9">
        <f>[2]หน้าผ้า!J304</f>
        <v>0</v>
      </c>
      <c r="I295" s="9">
        <f>[2]หน้าผ้า!L304</f>
        <v>120</v>
      </c>
      <c r="J295" s="9" t="str">
        <f>[2]หน้าผ้า!M304</f>
        <v>+</v>
      </c>
      <c r="K295" s="9">
        <f>[2]หน้าผ้า!N304</f>
        <v>3</v>
      </c>
      <c r="L295" s="9" t="str">
        <f>[2]หน้าผ้า!R304</f>
        <v>ไม่</v>
      </c>
      <c r="M295" s="10" t="str">
        <f>[2]หน้าผ้า!T304</f>
        <v>ไม่สวมถุงใน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 t="str">
        <f>[2]หน้าผ้า!Z304</f>
        <v>500กระสอบ</v>
      </c>
      <c r="T295" s="12">
        <f>[2]หน้าผ้า!X304</f>
        <v>45974</v>
      </c>
      <c r="U295" s="11">
        <f>[2]หน้าผ้า!AA304</f>
        <v>50000</v>
      </c>
      <c r="V295" s="10">
        <f>[2]หน้าผ้า!AJ304</f>
        <v>4528</v>
      </c>
      <c r="W295" s="10">
        <f>[2]หน้าผ้า!AL304</f>
        <v>45472</v>
      </c>
      <c r="X295" s="10">
        <f>[2]หน้าผ้า!AM304</f>
        <v>0</v>
      </c>
      <c r="Y295" s="10">
        <f>[2]หน้าผ้า!AN304</f>
        <v>47745.599999999999</v>
      </c>
      <c r="Z295" s="9" t="str">
        <f>[2]หน้าผ้า!AO304</f>
        <v>WSWT2825850</v>
      </c>
      <c r="AA295" s="8">
        <f>[2]หน้าผ้า!AQ304</f>
        <v>53995.7264</v>
      </c>
      <c r="AB295" s="8">
        <f>[2]หน้าผ้า!AR304</f>
        <v>41135</v>
      </c>
      <c r="AC295" s="8">
        <f>[2]หน้าผ้า!AS304</f>
        <v>12860.7264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 t="str">
        <f>[3]หน้าผ้า!DC307</f>
        <v>พร้อมส่ง</v>
      </c>
      <c r="AH295" s="1" t="str">
        <f>[2]หน้าผ้า!DL304</f>
        <v>P7</v>
      </c>
      <c r="AI295" s="1">
        <f>[2]หน้าผ้า!DM304</f>
        <v>2</v>
      </c>
      <c r="AJ295" s="3">
        <f>[2]หน้าผ้า!DN304</f>
        <v>45974</v>
      </c>
      <c r="AK295" s="3">
        <f>[2]หน้าผ้า!DQ304</f>
        <v>0</v>
      </c>
      <c r="AL295" s="3">
        <f>[2]หน้าผ้า!DR304</f>
        <v>45965</v>
      </c>
      <c r="AM295" s="3">
        <f>[2]หน้าผ้า!DS304</f>
        <v>45972</v>
      </c>
      <c r="AN295" s="3">
        <f>[2]หน้าผ้า!DT304</f>
        <v>45973</v>
      </c>
      <c r="AO295" s="3">
        <f>[2]หน้าผ้า!DU304</f>
        <v>45973</v>
      </c>
      <c r="AP295" s="3">
        <f>[2]หน้าผ้า!DP304</f>
        <v>45969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 t="str">
        <f>[2]หน้าผ้า!EC304</f>
        <v>งานพิมพ์</v>
      </c>
      <c r="AX295" s="2" t="str">
        <f>[2]หน้าผ้า!ED304</f>
        <v>รอART</v>
      </c>
      <c r="AY295" s="2" t="str">
        <f>[2]หน้าผ้า!AG304</f>
        <v>เย็น12/11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WRWT25850/WRWT25850</v>
      </c>
      <c r="BD295" s="56">
        <f>[2]หน้าผ้า!CA304</f>
        <v>1445.4027504000001</v>
      </c>
    </row>
    <row r="296" spans="1:56" ht="27.75" customHeight="1" x14ac:dyDescent="0.45">
      <c r="A296" s="3" t="str">
        <f>[2]หน้าผ้า!C305</f>
        <v>ประมาณการ</v>
      </c>
      <c r="B296" s="14" t="str">
        <f>[2]หน้าผ้า!B305</f>
        <v>ประมาณการ</v>
      </c>
      <c r="C296" s="9" t="str">
        <f>[2]หน้าผ้า!E305</f>
        <v>บจก.ที.ซี.ยูเนี่ยน อโกรเทค</v>
      </c>
      <c r="D296" s="13" t="str">
        <f>[2]หน้าผ้า!F305</f>
        <v>ไม่พิมพ์</v>
      </c>
      <c r="E296" s="9">
        <f>[2]หน้าผ้า!G305</f>
        <v>28</v>
      </c>
      <c r="F296" s="9">
        <f>[2]หน้าผ้า!H305</f>
        <v>47</v>
      </c>
      <c r="G296" s="9" t="str">
        <f>[2]หน้าผ้า!I305</f>
        <v>ขาว</v>
      </c>
      <c r="H296" s="9" t="str">
        <f>[2]หน้าผ้า!J305</f>
        <v>ใส</v>
      </c>
      <c r="I296" s="9">
        <f>[2]หน้าผ้า!L305</f>
        <v>180</v>
      </c>
      <c r="J296" s="9" t="str">
        <f>[2]หน้าผ้า!M305</f>
        <v>±</v>
      </c>
      <c r="K296" s="9">
        <f>[2]หน้าผ้า!N305</f>
        <v>5</v>
      </c>
      <c r="L296" s="9" t="str">
        <f>[2]หน้าผ้า!R305</f>
        <v>ไม่</v>
      </c>
      <c r="M296" s="10" t="str">
        <f>[2]หน้าผ้า!T305</f>
        <v>ไม่สวมถุงใน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 t="str">
        <f>[2]หน้าผ้า!Z305</f>
        <v xml:space="preserve">300กระสอบแบนเต็มใบ </v>
      </c>
      <c r="T296" s="12" t="str">
        <f>[2]หน้าผ้า!X305</f>
        <v>รอแจ้ง</v>
      </c>
      <c r="U296" s="11">
        <f>[2]หน้าผ้า!AA305</f>
        <v>5000</v>
      </c>
      <c r="V296" s="10">
        <f>[2]หน้าผ้า!AJ305</f>
        <v>0</v>
      </c>
      <c r="W296" s="10">
        <f>[2]หน้าผ้า!AL305</f>
        <v>5000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WSWT2825850</v>
      </c>
      <c r="AA296" s="8">
        <f>[2]หน้าผ้า!AQ305</f>
        <v>6775.4500000000007</v>
      </c>
      <c r="AB296" s="8">
        <f>[2]หน้าผ้า!AR305</f>
        <v>0</v>
      </c>
      <c r="AC296" s="8">
        <f>[2]หน้าผ้า!AS305</f>
        <v>6775.4500000000007</v>
      </c>
      <c r="AD296" s="8">
        <f>[2]หน้าผ้า!AT305</f>
        <v>0</v>
      </c>
      <c r="AE296" s="8">
        <f>[2]หน้าผ้า!AU305</f>
        <v>6775.4500000000007</v>
      </c>
      <c r="AF296" s="8">
        <f>[2]หน้าผ้า!AI305</f>
        <v>0</v>
      </c>
      <c r="AG296" s="1">
        <f>[3]หน้าผ้า!DC308</f>
        <v>0</v>
      </c>
      <c r="AH296" s="1" t="str">
        <f>[2]หน้าผ้า!DL305</f>
        <v>P11</v>
      </c>
      <c r="AI296" s="1">
        <f>[2]หน้าผ้า!DM305</f>
        <v>2</v>
      </c>
      <c r="AJ296" s="3" t="str">
        <f>[2]หน้าผ้า!DN305</f>
        <v>รอแจ้ง</v>
      </c>
      <c r="AK296" s="3" t="e">
        <f>[2]หน้าผ้า!DQ305</f>
        <v>#VALUE!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 t="e">
        <f>[2]หน้าผ้า!DU305</f>
        <v>#VALUE!</v>
      </c>
      <c r="AP296" s="3" t="e">
        <f>[2]หน้าผ้า!DP305</f>
        <v>#VALUE!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 t="str">
        <f>[2]หน้าผ้า!EC305</f>
        <v>งานเคลือบ+ตัด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WRWT25850/WRWT25850</v>
      </c>
      <c r="BD296" s="56">
        <f>[2]หน้าผ้า!CA305</f>
        <v>761.48529722222236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28</v>
      </c>
      <c r="F297" s="9">
        <f>[2]หน้าผ้า!H306</f>
        <v>43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130</v>
      </c>
      <c r="J297" s="9" t="str">
        <f>[2]หน้าผ้า!M306</f>
        <v>±</v>
      </c>
      <c r="K297" s="9">
        <f>[2]หน้าผ้า!N306</f>
        <v>3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WSWT2825850</v>
      </c>
      <c r="AA297" s="8">
        <f>[2]หน้าผ้า!AQ306</f>
        <v>60771.176399999997</v>
      </c>
      <c r="AB297" s="8">
        <f>[2]หน้าผ้า!AR306</f>
        <v>41135</v>
      </c>
      <c r="AC297" s="8">
        <f>[2]หน้าผ้า!AS306</f>
        <v>19636.1764</v>
      </c>
      <c r="AD297" s="8">
        <f>[2]หน้าผ้า!AT306</f>
        <v>0</v>
      </c>
      <c r="AE297" s="8">
        <f>[2]หน้าผ้า!AU306</f>
        <v>6775.4500000000007</v>
      </c>
      <c r="AF297" s="8" t="str">
        <f>[2]หน้าผ้า!AI306</f>
        <v>ระบุในSD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WRWT280850/WRWT25850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30</v>
      </c>
      <c r="F298" s="9">
        <f>[2]หน้าผ้า!H307</f>
        <v>41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122</v>
      </c>
      <c r="J298" s="9" t="str">
        <f>[2]หน้าผ้า!M307</f>
        <v>±</v>
      </c>
      <c r="K298" s="9">
        <f>[2]หน้าผ้า!N307</f>
        <v>5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WSWT3025800</v>
      </c>
      <c r="AA298" s="8" t="e">
        <f>[2]หน้าผ้า!AQ307</f>
        <v>#REF!</v>
      </c>
      <c r="AB298" s="8" t="e">
        <f>[2]หน้าผ้า!AR307</f>
        <v>#REF!</v>
      </c>
      <c r="AC298" s="8" t="e">
        <f>[2]หน้าผ้า!AS307</f>
        <v>#REF!</v>
      </c>
      <c r="AD298" s="8" t="e">
        <f>[2]หน้าผ้า!AT307</f>
        <v>#REF!</v>
      </c>
      <c r="AE298" s="8" t="e">
        <f>[2]หน้าผ้า!AU307</f>
        <v>#REF!</v>
      </c>
      <c r="AF298" s="8" t="str">
        <f>[2]หน้าผ้า!AI307</f>
        <v>ระบุในSD</v>
      </c>
      <c r="AG298" s="1">
        <f>[3]หน้าผ้า!DC310</f>
        <v>0</v>
      </c>
      <c r="AH298" s="1">
        <f>[2]หน้าผ้า!DL307</f>
        <v>0</v>
      </c>
      <c r="AI298" s="1" t="str">
        <f>[2]หน้าผ้า!DM307</f>
        <v>Lead time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WRWT25800/WRWT28750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 t="str">
        <f>[2]หน้าผ้า!X308</f>
        <v>ค้างส่งทั้งหมด</v>
      </c>
      <c r="U299" s="11">
        <f>[2]หน้าผ้า!AA308</f>
        <v>3995156</v>
      </c>
      <c r="V299" s="10">
        <f>[2]หน้าผ้า!AJ308</f>
        <v>360148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 t="e">
        <f>[2]หน้าผ้า!AQ308</f>
        <v>#REF!</v>
      </c>
      <c r="AB299" s="8" t="e">
        <f>[2]หน้าผ้า!AR308</f>
        <v>#REF!</v>
      </c>
      <c r="AC299" s="8" t="e">
        <f>[2]หน้าผ้า!AS308</f>
        <v>#REF!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 t="str">
        <f>[3]หน้าผ้า!DC311</f>
        <v xml:space="preserve"> </v>
      </c>
      <c r="AH299" s="1">
        <f>[2]หน้าผ้า!DL308</f>
        <v>0</v>
      </c>
      <c r="AI299" s="1" t="str">
        <f>[2]หน้าผ้า!DM308</f>
        <v>Lead time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-5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285343.7486382185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140000</v>
      </c>
      <c r="T300" s="12">
        <f>[2]หน้าผ้า!X309</f>
        <v>0</v>
      </c>
      <c r="U300" s="11">
        <f>[2]หน้าผ้า!AA309</f>
        <v>28.536828571428572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 t="e">
        <f>[2]หน้าผ้า!AQ309</f>
        <v>#REF!</v>
      </c>
      <c r="AB300" s="8">
        <f>[2]หน้าผ้า!AR309</f>
        <v>0</v>
      </c>
      <c r="AC300" s="8" t="e">
        <f>[2]หน้าผ้า!AS309</f>
        <v>#REF!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 t="str">
        <f>[2]หน้าผ้า!DL309</f>
        <v>P1</v>
      </c>
      <c r="AI300" s="1">
        <f>[2]หน้าผ้า!DM309</f>
        <v>2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-9</v>
      </c>
      <c r="AM300" s="3">
        <f>[2]หน้าผ้า!DS309</f>
        <v>-2</v>
      </c>
      <c r="AN300" s="3">
        <f>[2]หน้าผ้า!DT309</f>
        <v>0</v>
      </c>
      <c r="AO300" s="3">
        <f>[2]หน้าผ้า!DU309</f>
        <v>-1</v>
      </c>
      <c r="AP300" s="3">
        <f>[2]หน้าผ้า!DP309</f>
        <v>-5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 t="str">
        <f>[2]หน้าผ้า!EC309</f>
        <v>งานพิมพ์</v>
      </c>
      <c r="AX300" s="2" t="str">
        <f>[2]หน้าผ้า!ED309</f>
        <v>รอART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 t="str">
        <f>[2]หน้าผ้า!CA309</f>
        <v>ห้ามลบ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 t="str">
        <f>[2]หน้าผ้า!X310</f>
        <v>ประมาณการ</v>
      </c>
      <c r="U301" s="11">
        <f>[2]หน้าผ้า!AA310</f>
        <v>2132500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 t="str">
        <f>[2]หน้าผ้า!DL310</f>
        <v>P3</v>
      </c>
      <c r="AI301" s="1">
        <f>[2]หน้าผ้า!DM310</f>
        <v>1</v>
      </c>
      <c r="AJ301" s="3" t="str">
        <f>[2]หน้าผ้า!DN310</f>
        <v>ประมาณการ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 t="e">
        <f>[2]หน้าผ้า!DU310</f>
        <v>#VALUE!</v>
      </c>
      <c r="AP301" s="3" t="e">
        <f>[2]หน้าผ้า!DP310</f>
        <v>#VALUE!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 t="str">
        <f>[2]หน้าผ้า!EC310</f>
        <v>ตัด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 t="str">
        <f>[2]หน้าผ้า!X311</f>
        <v>รอแจ้ง</v>
      </c>
      <c r="U302" s="11">
        <f>[2]หน้าผ้า!AA311</f>
        <v>2047824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2259274.7664299989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 t="str">
        <f>[2]หน้าผ้า!DL311</f>
        <v>P2</v>
      </c>
      <c r="AI302" s="1">
        <f>[2]หน้าผ้า!DM311</f>
        <v>3</v>
      </c>
      <c r="AJ302" s="3" t="str">
        <f>[2]หน้าผ้า!DN311</f>
        <v>รอแจ้ง</v>
      </c>
      <c r="AK302" s="3" t="e">
        <f>[2]หน้าผ้า!DQ311</f>
        <v>#VALUE!</v>
      </c>
      <c r="AL302" s="3" t="e">
        <f>[2]หน้าผ้า!DR311</f>
        <v>#VALUE!</v>
      </c>
      <c r="AM302" s="3" t="e">
        <f>[2]หน้าผ้า!DS311</f>
        <v>#VALUE!</v>
      </c>
      <c r="AN302" s="3">
        <f>[2]หน้าผ้า!DT311</f>
        <v>0</v>
      </c>
      <c r="AO302" s="3" t="e">
        <f>[2]หน้าผ้า!DU311</f>
        <v>#VALUE!</v>
      </c>
      <c r="AP302" s="3" t="e">
        <f>[2]หน้าผ้า!DP311</f>
        <v>#VALUE!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 t="str">
        <f>[2]หน้าผ้า!EC311</f>
        <v>งานเคลือบ+พิมพ์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 t="str">
        <f>[2]หน้าผ้า!X312</f>
        <v>รอส่ง</v>
      </c>
      <c r="U303" s="11">
        <f>[2]หน้าผ้า!AA312</f>
        <v>6000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 t="str">
        <f>[2]หน้าผ้า!DL312</f>
        <v>P6</v>
      </c>
      <c r="AI303" s="1">
        <f>[2]หน้าผ้า!DM312</f>
        <v>4</v>
      </c>
      <c r="AJ303" s="3" t="str">
        <f>[2]หน้าผ้า!DN312</f>
        <v>รอส่ง</v>
      </c>
      <c r="AK303" s="3" t="e">
        <f>[2]หน้าผ้า!DQ312</f>
        <v>#VALUE!</v>
      </c>
      <c r="AL303" s="3" t="e">
        <f>[2]หน้าผ้า!DR312</f>
        <v>#VALUE!</v>
      </c>
      <c r="AM303" s="3" t="e">
        <f>[2]หน้าผ้า!DS312</f>
        <v>#VALUE!</v>
      </c>
      <c r="AN303" s="3" t="e">
        <f>[2]หน้าผ้า!DT312</f>
        <v>#VALUE!</v>
      </c>
      <c r="AO303" s="3" t="e">
        <f>[2]หน้าผ้า!DU312</f>
        <v>#VALUE!</v>
      </c>
      <c r="AP303" s="3" t="e">
        <f>[2]หน้าผ้า!DP312</f>
        <v>#VALUE!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 t="str">
        <f>[2]หน้าผ้า!EC312</f>
        <v>งานเคลือบ+พิมพ์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 t="str">
        <f>[2]หน้าผ้า!X313</f>
        <v>มีกำหนดส่ง</v>
      </c>
      <c r="U304" s="11">
        <f>[2]หน้าผ้า!AA313</f>
        <v>-191168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 t="e">
        <f>[2]หน้าผ้า!AS313</f>
        <v>#REF!</v>
      </c>
      <c r="AD304" s="8" t="e">
        <f>[2]หน้าผ้า!AT313</f>
        <v>#REF!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 t="str">
        <f>[2]หน้าผ้า!DL313</f>
        <v>P11</v>
      </c>
      <c r="AI304" s="1">
        <f>[2]หน้าผ้า!DM313</f>
        <v>2</v>
      </c>
      <c r="AJ304" s="3" t="str">
        <f>[2]หน้าผ้า!DN313</f>
        <v>มีกำหนดส่ง</v>
      </c>
      <c r="AK304" s="3" t="e">
        <f>[2]หน้าผ้า!DQ313</f>
        <v>#VALUE!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 t="e">
        <f>[2]หน้าผ้า!DU313</f>
        <v>#VALUE!</v>
      </c>
      <c r="AP304" s="3" t="e">
        <f>[2]หน้าผ้า!DP313</f>
        <v>#VALUE!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 t="str">
        <f>[2]หน้าผ้า!EC313</f>
        <v>งานเคลือบ+ตัด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 t="str">
        <f>[2]หน้าผ้า!E314</f>
        <v>ผู้สั่งผลิต..................................................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 t="str">
        <f>[2]หน้าผ้า!I314</f>
        <v xml:space="preserve"> </v>
      </c>
      <c r="H305" s="9">
        <f>[2]หน้าผ้า!J314</f>
        <v>0</v>
      </c>
      <c r="I305" s="9">
        <f>[2]หน้าผ้า!L314</f>
        <v>0</v>
      </c>
      <c r="J305" s="9" t="str">
        <f>[2]หน้าผ้า!M314</f>
        <v xml:space="preserve"> 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 t="str">
        <f>[2]หน้าผ้า!DL314</f>
        <v>P9</v>
      </c>
      <c r="AI305" s="1">
        <f>[2]หน้าผ้า!DM314</f>
        <v>3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-10</v>
      </c>
      <c r="AM305" s="3">
        <f>[2]หน้าผ้า!DS314</f>
        <v>-3</v>
      </c>
      <c r="AN305" s="3">
        <f>[2]หน้าผ้า!DT314</f>
        <v>-2</v>
      </c>
      <c r="AO305" s="3">
        <f>[2]หน้าผ้า!DU314</f>
        <v>-1</v>
      </c>
      <c r="AP305" s="3">
        <f>[2]หน้าผ้า!DP314</f>
        <v>-5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 t="str">
        <f>[2]หน้าผ้า!EC314</f>
        <v>งานพิมพ์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 t="str">
        <f>[2]หน้าผ้า!E315</f>
        <v>เจ้าหน้าที่วางแผนการผลิต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 t="str">
        <f>[2]หน้าผ้า!M315</f>
        <v>ผู้อนุมัติ..................................................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 t="str">
        <f>[2]หน้าผ้า!AT315</f>
        <v xml:space="preserve"> 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 t="str">
        <f>[2]หน้าผ้า!DL315</f>
        <v>P4</v>
      </c>
      <c r="AI306" s="1">
        <f>[2]หน้าผ้า!DM315</f>
        <v>3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-10</v>
      </c>
      <c r="AM306" s="3">
        <f>[2]หน้าผ้า!DS315</f>
        <v>-3</v>
      </c>
      <c r="AN306" s="3">
        <f>[2]หน้าผ้า!DT315</f>
        <v>0</v>
      </c>
      <c r="AO306" s="3">
        <f>[2]หน้าผ้า!DU315</f>
        <v>-2</v>
      </c>
      <c r="AP306" s="3">
        <f>[2]หน้าผ้า!DP315</f>
        <v>-5</v>
      </c>
      <c r="AQ306" s="3">
        <f>[2]หน้าผ้า!DW315</f>
        <v>-1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 t="str">
        <f>[2]หน้าผ้า!EC315</f>
        <v>งานพิมพ์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 t="str">
        <f>[2]หน้าผ้า!E316</f>
        <v xml:space="preserve">        /         /        .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 t="str">
        <f>[2]หน้าผ้า!M316</f>
        <v>ผู้จัดการฝ่ายผลิต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 t="str">
        <f>[2]หน้าผ้า!V316</f>
        <v xml:space="preserve"> 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 t="str">
        <f>[2]หน้าผ้า!DL316</f>
        <v>P7</v>
      </c>
      <c r="AI307" s="1">
        <f>[2]หน้าผ้า!DM316</f>
        <v>2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-9</v>
      </c>
      <c r="AM307" s="3">
        <f>[2]หน้าผ้า!DS316</f>
        <v>-2</v>
      </c>
      <c r="AN307" s="3">
        <f>[2]หน้าผ้า!DT316</f>
        <v>-1</v>
      </c>
      <c r="AO307" s="3">
        <f>[2]หน้าผ้า!DU316</f>
        <v>-1</v>
      </c>
      <c r="AP307" s="3">
        <f>[2]หน้าผ้า!DP316</f>
        <v>-5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 t="str">
        <f>[2]หน้าผ้า!EC316</f>
        <v>งานพิมพ์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 t="str">
        <f>[2]หน้าผ้า!M317</f>
        <v xml:space="preserve">        /         /        .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 t="str">
        <f>[2]หน้าผ้า!DL317</f>
        <v>P8</v>
      </c>
      <c r="AI308" s="1">
        <f>[2]หน้าผ้า!DM317</f>
        <v>4</v>
      </c>
      <c r="AJ308" s="3">
        <f>[2]หน้าผ้า!DN317</f>
        <v>0</v>
      </c>
      <c r="AK308" s="3">
        <f>[2]หน้าผ้า!DQ317</f>
        <v>-4</v>
      </c>
      <c r="AL308" s="3">
        <f>[2]หน้าผ้า!DR317</f>
        <v>-10</v>
      </c>
      <c r="AM308" s="3">
        <f>[2]หน้าผ้า!DS317</f>
        <v>-3</v>
      </c>
      <c r="AN308" s="3">
        <f>[2]หน้าผ้า!DT317</f>
        <v>-2</v>
      </c>
      <c r="AO308" s="3">
        <f>[2]หน้าผ้า!DU317</f>
        <v>-2</v>
      </c>
      <c r="AP308" s="3">
        <f>[2]หน้าผ้า!DP317</f>
        <v>-5</v>
      </c>
      <c r="AQ308" s="3">
        <f>[2]หน้าผ้า!DW317</f>
        <v>-1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 t="str">
        <f>[2]หน้าผ้า!EC317</f>
        <v>งานเคลือบ+พิมพ์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 t="str">
        <f>[2]หน้าผ้า!F318</f>
        <v xml:space="preserve"> </v>
      </c>
      <c r="E309" s="9" t="str">
        <f>[2]หน้าผ้า!G318</f>
        <v xml:space="preserve"> 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 t="str">
        <f>[2]หน้าผ้า!DL318</f>
        <v>P13</v>
      </c>
      <c r="AI309" s="1">
        <f>[2]หน้าผ้า!DM318</f>
        <v>2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-2</v>
      </c>
      <c r="AP309" s="3">
        <f>[2]หน้าผ้า!DP318</f>
        <v>-5</v>
      </c>
      <c r="AQ309" s="3">
        <f>[2]หน้าผ้า!DW318</f>
        <v>-1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ตัด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 t="str">
        <f>[2]หน้าผ้า!V319</f>
        <v xml:space="preserve"> 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 t="str">
        <f>[2]หน้าผ้า!DL319</f>
        <v>P10</v>
      </c>
      <c r="AI310" s="1">
        <f>[2]หน้าผ้า!DM319</f>
        <v>3</v>
      </c>
      <c r="AJ310" s="3">
        <f>[2]หน้าผ้า!DN319</f>
        <v>0</v>
      </c>
      <c r="AK310" s="3">
        <f>[2]หน้าผ้า!DQ319</f>
        <v>-3</v>
      </c>
      <c r="AL310" s="3">
        <f>[2]หน้าผ้า!DR319</f>
        <v>-9</v>
      </c>
      <c r="AM310" s="3">
        <f>[2]หน้าผ้า!DS319</f>
        <v>-2</v>
      </c>
      <c r="AN310" s="3">
        <f>[2]หน้าผ้า!DT319</f>
        <v>0</v>
      </c>
      <c r="AO310" s="3">
        <f>[2]หน้าผ้า!DU319</f>
        <v>-1</v>
      </c>
      <c r="AP310" s="3">
        <f>[2]หน้าผ้า!DP319</f>
        <v>-5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 t="str">
        <f>[2]หน้าผ้า!EC319</f>
        <v>งานเคลือบ+พิมพ์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 t="str">
        <f>[2]หน้าผ้า!AA320</f>
        <v xml:space="preserve"> </v>
      </c>
      <c r="V311" s="10" t="str">
        <f>[2]หน้าผ้า!AJ320</f>
        <v>.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 t="str">
        <f>[2]หน้าผ้า!DM320</f>
        <v>Lead time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-5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 t="str">
        <f>[2]หน้าผ้า!DL321</f>
        <v>P5.2</v>
      </c>
      <c r="AI312" s="1">
        <f>[2]หน้าผ้า!DM321</f>
        <v>4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-11</v>
      </c>
      <c r="AM312" s="3">
        <f>[2]หน้าผ้า!DS321</f>
        <v>-4</v>
      </c>
      <c r="AN312" s="3">
        <f>[2]หน้าผ้า!DT321</f>
        <v>-3</v>
      </c>
      <c r="AO312" s="3">
        <f>[2]หน้าผ้า!DU321</f>
        <v>-3</v>
      </c>
      <c r="AP312" s="3">
        <f>[2]หน้าผ้า!DP321</f>
        <v>-15</v>
      </c>
      <c r="AQ312" s="3">
        <f>[2]หน้าผ้า!DW321</f>
        <v>-2</v>
      </c>
      <c r="AR312" s="3">
        <f>[2]หน้าผ้า!DX321</f>
        <v>-1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 t="str">
        <f>[2]หน้าผ้า!DL322</f>
        <v>P5.3</v>
      </c>
      <c r="AI313" s="1">
        <f>[2]หน้าผ้า!DM322</f>
        <v>6</v>
      </c>
      <c r="AJ313" s="3">
        <f>[2]หน้าผ้า!DN322</f>
        <v>0</v>
      </c>
      <c r="AK313" s="3">
        <f>[2]หน้าผ้า!DQ322</f>
        <v>-6</v>
      </c>
      <c r="AL313" s="3">
        <f>[2]หน้าผ้า!DR322</f>
        <v>-12</v>
      </c>
      <c r="AM313" s="3">
        <f>[2]หน้าผ้า!DS322</f>
        <v>-5</v>
      </c>
      <c r="AN313" s="3">
        <f>[2]หน้าผ้า!DT322</f>
        <v>-4</v>
      </c>
      <c r="AO313" s="3">
        <f>[2]หน้าผ้า!DU322</f>
        <v>-3</v>
      </c>
      <c r="AP313" s="3">
        <f>[2]หน้าผ้า!DP322</f>
        <v>-15</v>
      </c>
      <c r="AQ313" s="3">
        <f>[2]หน้าผ้า!DW322</f>
        <v>-2</v>
      </c>
      <c r="AR313" s="3">
        <f>[2]หน้าผ้า!DX322</f>
        <v>-1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 t="str">
        <f>[2]หน้าผ้า!H339</f>
        <v xml:space="preserve"> 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topLeftCell="A3" zoomScale="80" zoomScaleNormal="80" workbookViewId="0">
      <selection activeCell="F14" sqref="F14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165</v>
      </c>
    </row>
    <row r="3" spans="1:13" x14ac:dyDescent="0.2">
      <c r="A3" s="57" t="s">
        <v>29</v>
      </c>
      <c r="B3" t="s">
        <v>147</v>
      </c>
    </row>
    <row r="4" spans="1:13" x14ac:dyDescent="0.2">
      <c r="A4" s="57" t="s">
        <v>42</v>
      </c>
      <c r="B4" t="s">
        <v>165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13" ht="20.25" customHeight="1" x14ac:dyDescent="0.2">
      <c r="A7" t="s">
        <v>129</v>
      </c>
      <c r="B7" s="59">
        <v>130000</v>
      </c>
      <c r="C7" s="59">
        <v>136500</v>
      </c>
      <c r="D7" s="59">
        <v>130000</v>
      </c>
      <c r="E7" s="59">
        <v>104635.3</v>
      </c>
      <c r="F7" s="59">
        <v>77173.8</v>
      </c>
      <c r="G7" s="59">
        <v>27461.5</v>
      </c>
      <c r="H7" s="59">
        <f>+J7-I7</f>
        <v>27461.5</v>
      </c>
      <c r="J7" s="59">
        <f>G7</f>
        <v>27461.5</v>
      </c>
    </row>
    <row r="8" spans="1:13" ht="20.25" customHeight="1" x14ac:dyDescent="0.2">
      <c r="A8" t="s">
        <v>167</v>
      </c>
      <c r="B8" s="59">
        <v>390000</v>
      </c>
      <c r="C8" s="59">
        <v>362250</v>
      </c>
      <c r="D8" s="59">
        <v>345000</v>
      </c>
      <c r="E8" s="59">
        <v>322916.55000000005</v>
      </c>
      <c r="F8" s="59">
        <v>78141.199999999983</v>
      </c>
      <c r="G8" s="59">
        <v>244775.35000000003</v>
      </c>
      <c r="H8" s="59">
        <f t="shared" ref="H8:H28" si="0">+J8-I8</f>
        <v>244775.35000000003</v>
      </c>
      <c r="J8" s="59">
        <f t="shared" ref="J8:J28" si="1">G8</f>
        <v>244775.35000000003</v>
      </c>
    </row>
    <row r="9" spans="1:13" ht="20.25" customHeight="1" x14ac:dyDescent="0.2">
      <c r="A9" t="s">
        <v>164</v>
      </c>
      <c r="B9" s="59">
        <v>170000</v>
      </c>
      <c r="C9" s="59">
        <v>170819.25</v>
      </c>
      <c r="D9" s="59">
        <v>162685</v>
      </c>
      <c r="E9" s="59">
        <v>144285.27531</v>
      </c>
      <c r="F9" s="59">
        <v>89787.475310000009</v>
      </c>
      <c r="G9" s="59">
        <v>54497.8</v>
      </c>
      <c r="H9" s="59">
        <f t="shared" si="0"/>
        <v>54497.8</v>
      </c>
      <c r="J9" s="59">
        <f t="shared" si="1"/>
        <v>54497.8</v>
      </c>
    </row>
    <row r="10" spans="1:13" ht="20.25" customHeight="1" x14ac:dyDescent="0.2">
      <c r="A10" t="s">
        <v>80</v>
      </c>
      <c r="B10" s="59">
        <v>186381</v>
      </c>
      <c r="C10" s="59">
        <v>149865.45000000001</v>
      </c>
      <c r="D10" s="59">
        <v>153812</v>
      </c>
      <c r="E10" s="59">
        <v>157650.90516999998</v>
      </c>
      <c r="F10" s="59">
        <v>49255.006899999993</v>
      </c>
      <c r="G10" s="59">
        <v>108395.89826999996</v>
      </c>
      <c r="H10" s="59">
        <f t="shared" si="0"/>
        <v>108395.89826999996</v>
      </c>
      <c r="J10" s="59">
        <f t="shared" si="1"/>
        <v>108395.89826999996</v>
      </c>
    </row>
    <row r="11" spans="1:13" ht="20.25" customHeight="1" x14ac:dyDescent="0.2">
      <c r="A11" t="s">
        <v>230</v>
      </c>
      <c r="B11" s="59">
        <v>428000</v>
      </c>
      <c r="C11" s="59">
        <v>320528.25</v>
      </c>
      <c r="D11" s="59">
        <v>319182</v>
      </c>
      <c r="E11" s="59">
        <v>337667.65810250008</v>
      </c>
      <c r="F11" s="59">
        <v>0</v>
      </c>
      <c r="G11" s="59">
        <v>337667.65810250008</v>
      </c>
      <c r="H11" s="59">
        <f t="shared" si="0"/>
        <v>337667.65810250008</v>
      </c>
      <c r="J11" s="59">
        <f t="shared" si="1"/>
        <v>337667.65810250008</v>
      </c>
    </row>
    <row r="12" spans="1:13" ht="20.25" customHeight="1" x14ac:dyDescent="0.2">
      <c r="A12" t="s">
        <v>117</v>
      </c>
      <c r="B12" s="59">
        <v>120000</v>
      </c>
      <c r="C12" s="59">
        <v>126000</v>
      </c>
      <c r="D12" s="59">
        <v>120000</v>
      </c>
      <c r="E12" s="59">
        <v>129082.80000000002</v>
      </c>
      <c r="F12" s="59">
        <v>129082.80000000002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440</v>
      </c>
      <c r="B13" s="59">
        <v>10000</v>
      </c>
      <c r="C13" s="59">
        <v>10500</v>
      </c>
      <c r="D13" s="59">
        <v>10000</v>
      </c>
      <c r="E13" s="59">
        <v>10756.900000000001</v>
      </c>
      <c r="F13" s="59">
        <v>4270</v>
      </c>
      <c r="G13" s="59">
        <v>6486.9000000000015</v>
      </c>
      <c r="H13" s="59">
        <f t="shared" si="0"/>
        <v>6486.9000000000015</v>
      </c>
      <c r="J13" s="59">
        <f t="shared" si="1"/>
        <v>6486.9000000000015</v>
      </c>
      <c r="K13" s="58">
        <v>14000</v>
      </c>
      <c r="L13" s="58">
        <f>+K13*K5</f>
        <v>126000</v>
      </c>
      <c r="M13" s="59">
        <f>+L13-J13</f>
        <v>119513.1</v>
      </c>
    </row>
    <row r="14" spans="1:13" ht="20.25" customHeight="1" x14ac:dyDescent="0.2">
      <c r="A14" t="s">
        <v>83</v>
      </c>
      <c r="B14" s="59">
        <v>30000</v>
      </c>
      <c r="C14" s="59">
        <v>31500</v>
      </c>
      <c r="D14" s="59">
        <v>30000</v>
      </c>
      <c r="E14" s="59">
        <v>29756.100000000002</v>
      </c>
      <c r="F14" s="59">
        <v>4911</v>
      </c>
      <c r="G14" s="59">
        <v>24845.100000000002</v>
      </c>
      <c r="H14" s="59">
        <f t="shared" si="0"/>
        <v>24845.100000000002</v>
      </c>
      <c r="J14" s="59">
        <f t="shared" si="1"/>
        <v>24845.100000000002</v>
      </c>
      <c r="K14" s="58"/>
      <c r="L14" s="58"/>
    </row>
    <row r="15" spans="1:13" ht="20.25" customHeight="1" x14ac:dyDescent="0.2">
      <c r="A15" t="s">
        <v>124</v>
      </c>
      <c r="B15" s="59">
        <v>50000</v>
      </c>
      <c r="C15" s="59">
        <v>52500</v>
      </c>
      <c r="D15" s="59">
        <v>50000</v>
      </c>
      <c r="E15" s="59">
        <v>59372.5</v>
      </c>
      <c r="F15" s="59">
        <v>3504</v>
      </c>
      <c r="G15" s="59">
        <v>55868.5</v>
      </c>
      <c r="H15" s="59">
        <f t="shared" si="0"/>
        <v>55868.5</v>
      </c>
      <c r="J15" s="59">
        <f t="shared" si="1"/>
        <v>55868.5</v>
      </c>
      <c r="K15" s="58">
        <v>20000</v>
      </c>
      <c r="L15" s="58">
        <f>+K15*K5</f>
        <v>180000</v>
      </c>
      <c r="M15" s="59">
        <f>+L15-J15</f>
        <v>124131.5</v>
      </c>
    </row>
    <row r="16" spans="1:13" ht="20.25" customHeight="1" x14ac:dyDescent="0.2">
      <c r="A16" t="s">
        <v>367</v>
      </c>
      <c r="B16" s="59">
        <v>13000</v>
      </c>
      <c r="C16" s="59">
        <v>13650</v>
      </c>
      <c r="D16" s="59">
        <v>13000</v>
      </c>
      <c r="E16" s="59">
        <v>12894.310000000001</v>
      </c>
      <c r="F16" s="59">
        <v>12894.310000000001</v>
      </c>
      <c r="G16" s="59">
        <v>0</v>
      </c>
      <c r="H16" s="59">
        <f t="shared" si="0"/>
        <v>0</v>
      </c>
      <c r="J16" s="59">
        <f t="shared" si="1"/>
        <v>0</v>
      </c>
    </row>
    <row r="17" spans="1:13" ht="20.25" customHeight="1" x14ac:dyDescent="0.2">
      <c r="A17" t="s">
        <v>364</v>
      </c>
      <c r="B17" s="59">
        <v>5000</v>
      </c>
      <c r="C17" s="59">
        <v>5250</v>
      </c>
      <c r="D17" s="59">
        <v>5000</v>
      </c>
      <c r="E17" s="59">
        <v>4959.3500000000004</v>
      </c>
      <c r="F17" s="59">
        <v>0</v>
      </c>
      <c r="G17" s="59">
        <v>4959.3500000000004</v>
      </c>
      <c r="H17" s="59">
        <f t="shared" si="0"/>
        <v>4959.3500000000004</v>
      </c>
      <c r="J17" s="59">
        <f t="shared" si="1"/>
        <v>4959.3500000000004</v>
      </c>
    </row>
    <row r="18" spans="1:13" ht="20.25" customHeight="1" x14ac:dyDescent="0.2">
      <c r="A18" t="s">
        <v>94</v>
      </c>
      <c r="B18" s="59">
        <v>1532381</v>
      </c>
      <c r="C18" s="59">
        <v>1379362.95</v>
      </c>
      <c r="D18" s="59">
        <v>1338679</v>
      </c>
      <c r="E18" s="59">
        <v>1313977.6485825002</v>
      </c>
      <c r="F18" s="59">
        <v>449019.59220999997</v>
      </c>
      <c r="G18" s="59">
        <v>864958.05637250002</v>
      </c>
      <c r="H18" s="59">
        <f t="shared" si="0"/>
        <v>864958.05637250002</v>
      </c>
      <c r="J18" s="59">
        <f t="shared" si="1"/>
        <v>864958.05637250002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3133893.7613275005</v>
      </c>
    </row>
    <row r="29" spans="1:13" ht="20.25" customHeight="1" x14ac:dyDescent="0.2">
      <c r="C29"/>
      <c r="H29" s="59">
        <f>SUM(H7:H28)</f>
        <v>1729916.112745</v>
      </c>
      <c r="I29" s="59">
        <f t="shared" ref="I29:J29" si="2">SUM(I7:I28)</f>
        <v>54000</v>
      </c>
      <c r="J29" s="59">
        <f t="shared" si="2"/>
        <v>1729916.112745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147042869.583325</v>
      </c>
      <c r="K32" s="58">
        <f>+J32/1000</f>
        <v>147042.86958332499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1819916.112745</v>
      </c>
      <c r="J35" s="59"/>
      <c r="K35" s="59">
        <f>+K32+K33</f>
        <v>155592.86958332499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214</v>
      </c>
      <c r="B37" s="58">
        <v>1565717</v>
      </c>
      <c r="C37"/>
      <c r="D37" s="59"/>
      <c r="H37">
        <v>15</v>
      </c>
      <c r="I37" s="58">
        <f>+H35/H37</f>
        <v>121327.74084966668</v>
      </c>
    </row>
    <row r="38" spans="1:14" ht="20.25" customHeight="1" x14ac:dyDescent="0.2">
      <c r="C38"/>
      <c r="N38" s="59">
        <f>+H35+N36</f>
        <v>2525138.112745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8" sqref="C8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147</v>
      </c>
    </row>
    <row r="3" spans="1:7" x14ac:dyDescent="0.2">
      <c r="A3" s="57" t="s">
        <v>29</v>
      </c>
      <c r="B3" t="s">
        <v>147</v>
      </c>
    </row>
    <row r="4" spans="1:7" x14ac:dyDescent="0.2">
      <c r="A4" s="57" t="s">
        <v>42</v>
      </c>
      <c r="B4" t="s">
        <v>165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7" ht="16.5" customHeight="1" x14ac:dyDescent="0.2">
      <c r="A7" t="s">
        <v>129</v>
      </c>
      <c r="B7" s="59">
        <v>130000</v>
      </c>
      <c r="C7" s="59">
        <v>136500</v>
      </c>
      <c r="D7" s="59">
        <v>130000</v>
      </c>
      <c r="E7" s="59">
        <v>104635.3</v>
      </c>
      <c r="F7" s="59">
        <v>77173.8</v>
      </c>
      <c r="G7" s="59">
        <v>27461.5</v>
      </c>
    </row>
    <row r="8" spans="1:7" ht="16.5" customHeight="1" x14ac:dyDescent="0.2">
      <c r="A8" t="s">
        <v>167</v>
      </c>
      <c r="B8" s="59">
        <v>165000</v>
      </c>
      <c r="C8" s="59">
        <v>126000</v>
      </c>
      <c r="D8" s="59">
        <v>120000</v>
      </c>
      <c r="E8" s="59">
        <v>112318.79999999999</v>
      </c>
      <c r="F8" s="59">
        <v>78141.199999999983</v>
      </c>
      <c r="G8" s="59">
        <v>34177.600000000006</v>
      </c>
    </row>
    <row r="9" spans="1:7" ht="16.5" customHeight="1" x14ac:dyDescent="0.2">
      <c r="A9" t="s">
        <v>164</v>
      </c>
      <c r="B9" s="59">
        <v>110000</v>
      </c>
      <c r="C9" s="59">
        <v>108063.9</v>
      </c>
      <c r="D9" s="59">
        <v>102918</v>
      </c>
      <c r="E9" s="59">
        <v>90579.160980000001</v>
      </c>
      <c r="F9" s="59">
        <v>71285.760979999992</v>
      </c>
      <c r="G9" s="59">
        <v>19293.400000000001</v>
      </c>
    </row>
    <row r="10" spans="1:7" ht="16.5" customHeight="1" x14ac:dyDescent="0.2">
      <c r="A10" t="s">
        <v>80</v>
      </c>
      <c r="B10" s="59">
        <v>175679</v>
      </c>
      <c r="C10" s="59">
        <v>149865.45000000001</v>
      </c>
      <c r="D10" s="59">
        <v>146998</v>
      </c>
      <c r="E10" s="59">
        <v>157650.90516999998</v>
      </c>
      <c r="F10" s="59">
        <v>49255.006899999993</v>
      </c>
      <c r="G10" s="59">
        <v>108395.89826999996</v>
      </c>
    </row>
    <row r="11" spans="1:7" ht="16.5" customHeight="1" x14ac:dyDescent="0.2">
      <c r="A11" t="s">
        <v>230</v>
      </c>
      <c r="B11" s="59">
        <v>428000</v>
      </c>
      <c r="C11" s="59">
        <v>320528.25</v>
      </c>
      <c r="D11" s="59">
        <v>319182</v>
      </c>
      <c r="E11" s="59">
        <v>337667.65810250008</v>
      </c>
      <c r="F11" s="59">
        <v>0</v>
      </c>
      <c r="G11" s="59">
        <v>337667.65810250008</v>
      </c>
    </row>
    <row r="12" spans="1:7" ht="16.5" customHeight="1" x14ac:dyDescent="0.2">
      <c r="A12" t="s">
        <v>117</v>
      </c>
      <c r="B12" s="59">
        <v>120000</v>
      </c>
      <c r="C12" s="59">
        <v>126000</v>
      </c>
      <c r="D12" s="59">
        <v>120000</v>
      </c>
      <c r="E12" s="59">
        <v>129082.80000000002</v>
      </c>
      <c r="F12" s="59">
        <v>129082.80000000002</v>
      </c>
      <c r="G12" s="59">
        <v>0</v>
      </c>
    </row>
    <row r="13" spans="1:7" ht="16.5" customHeight="1" x14ac:dyDescent="0.2">
      <c r="A13" t="s">
        <v>440</v>
      </c>
      <c r="B13" s="59">
        <v>10000</v>
      </c>
      <c r="C13" s="59">
        <v>10500</v>
      </c>
      <c r="D13" s="59">
        <v>10000</v>
      </c>
      <c r="E13" s="59">
        <v>10756.900000000001</v>
      </c>
      <c r="F13" s="59">
        <v>4270</v>
      </c>
      <c r="G13" s="59">
        <v>6486.9000000000015</v>
      </c>
    </row>
    <row r="14" spans="1:7" ht="16.5" customHeight="1" x14ac:dyDescent="0.2">
      <c r="A14" t="s">
        <v>367</v>
      </c>
      <c r="B14" s="59">
        <v>13000</v>
      </c>
      <c r="C14" s="59">
        <v>13650</v>
      </c>
      <c r="D14" s="59">
        <v>13000</v>
      </c>
      <c r="E14" s="59">
        <v>12894.310000000001</v>
      </c>
      <c r="F14" s="59">
        <v>12894.310000000001</v>
      </c>
      <c r="G14" s="59">
        <v>0</v>
      </c>
    </row>
    <row r="15" spans="1:7" ht="16.5" customHeight="1" x14ac:dyDescent="0.2">
      <c r="A15" t="s">
        <v>364</v>
      </c>
      <c r="B15" s="59">
        <v>5000</v>
      </c>
      <c r="C15" s="59">
        <v>5250</v>
      </c>
      <c r="D15" s="59">
        <v>5000</v>
      </c>
      <c r="E15" s="59">
        <v>4959.3500000000004</v>
      </c>
      <c r="F15" s="59">
        <v>0</v>
      </c>
      <c r="G15" s="59">
        <v>4959.3500000000004</v>
      </c>
    </row>
    <row r="16" spans="1:7" ht="16.5" customHeight="1" x14ac:dyDescent="0.2">
      <c r="A16" t="s">
        <v>94</v>
      </c>
      <c r="B16" s="59">
        <v>1156679</v>
      </c>
      <c r="C16" s="59">
        <v>996357.60000000009</v>
      </c>
      <c r="D16" s="59">
        <v>967098</v>
      </c>
      <c r="E16" s="59">
        <v>960545.18425250007</v>
      </c>
      <c r="F16" s="59">
        <v>422102.87787999999</v>
      </c>
      <c r="G16" s="59">
        <v>538442.30637250002</v>
      </c>
    </row>
    <row r="17" spans="3:3" ht="16.5" customHeight="1" x14ac:dyDescent="0.2">
      <c r="C17"/>
    </row>
    <row r="18" spans="3:3" ht="16.5" customHeight="1" x14ac:dyDescent="0.2">
      <c r="C18"/>
    </row>
    <row r="19" spans="3:3" ht="16.5" customHeight="1" x14ac:dyDescent="0.2">
      <c r="C19"/>
    </row>
    <row r="20" spans="3:3" ht="16.5" customHeight="1" x14ac:dyDescent="0.2">
      <c r="C20"/>
    </row>
    <row r="21" spans="3:3" ht="16.5" customHeight="1" x14ac:dyDescent="0.2">
      <c r="C21"/>
    </row>
    <row r="22" spans="3:3" ht="16.5" customHeight="1" x14ac:dyDescent="0.2">
      <c r="C22"/>
    </row>
    <row r="23" spans="3:3" ht="16.5" customHeight="1" x14ac:dyDescent="0.2">
      <c r="C23"/>
    </row>
    <row r="24" spans="3:3" ht="16.5" customHeight="1" x14ac:dyDescent="0.2">
      <c r="C24"/>
    </row>
    <row r="25" spans="3:3" ht="16.5" customHeight="1" x14ac:dyDescent="0.2">
      <c r="C25"/>
    </row>
    <row r="26" spans="3:3" ht="16.5" customHeight="1" x14ac:dyDescent="0.2">
      <c r="C26"/>
    </row>
    <row r="27" spans="3:3" ht="16.5" customHeight="1" x14ac:dyDescent="0.2">
      <c r="C27"/>
    </row>
    <row r="28" spans="3:3" ht="16.5" customHeight="1" x14ac:dyDescent="0.2">
      <c r="C28"/>
    </row>
    <row r="29" spans="3:3" ht="16.5" customHeight="1" x14ac:dyDescent="0.2">
      <c r="C29"/>
    </row>
    <row r="30" spans="3:3" ht="16.5" customHeight="1" x14ac:dyDescent="0.2">
      <c r="C30"/>
    </row>
    <row r="31" spans="3:3" ht="16.5" customHeight="1" x14ac:dyDescent="0.2">
      <c r="C31"/>
    </row>
    <row r="32" spans="3:3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0</v>
      </c>
      <c r="E36" s="59"/>
      <c r="F36" s="59"/>
      <c r="G36" s="59"/>
    </row>
    <row r="37" spans="1:11" ht="20.25" customHeight="1" x14ac:dyDescent="0.2">
      <c r="A37" t="s">
        <v>217</v>
      </c>
      <c r="B37" s="58">
        <v>887615</v>
      </c>
      <c r="C37"/>
    </row>
    <row r="38" spans="1:11" ht="20.25" customHeight="1" x14ac:dyDescent="0.2">
      <c r="A38" t="s">
        <v>170</v>
      </c>
      <c r="B38" s="65">
        <f>++B25+B37</f>
        <v>887615</v>
      </c>
      <c r="C38"/>
    </row>
    <row r="39" spans="1:11" ht="20.25" customHeight="1" x14ac:dyDescent="0.2">
      <c r="A39" t="s">
        <v>131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173</v>
      </c>
      <c r="B41" s="59">
        <f>+B25+B37+B39+B33</f>
        <v>1149615</v>
      </c>
      <c r="C41" s="59">
        <f t="shared" ref="C41:G41" si="1">+C25+C37+C39+C33</f>
        <v>238350</v>
      </c>
      <c r="D41" s="59">
        <f t="shared" si="1"/>
        <v>262000</v>
      </c>
      <c r="E41" s="59">
        <f t="shared" si="1"/>
        <v>279847.04000000004</v>
      </c>
      <c r="F41" s="59">
        <f t="shared" si="1"/>
        <v>60825.09</v>
      </c>
      <c r="G41" s="59">
        <f t="shared" si="1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2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F13" sqref="F13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147</v>
      </c>
    </row>
    <row r="2" spans="1:11" x14ac:dyDescent="0.2">
      <c r="A2" s="57" t="s">
        <v>29</v>
      </c>
      <c r="B2" t="s">
        <v>147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150</v>
      </c>
      <c r="G4" t="s">
        <v>136</v>
      </c>
      <c r="I4" t="s">
        <v>197</v>
      </c>
    </row>
    <row r="5" spans="1:11" ht="20.25" customHeight="1" x14ac:dyDescent="0.2">
      <c r="A5" t="s">
        <v>129</v>
      </c>
      <c r="B5" t="s">
        <v>305</v>
      </c>
      <c r="C5" s="59">
        <v>50000</v>
      </c>
      <c r="D5" s="59">
        <v>52500</v>
      </c>
      <c r="E5" s="59">
        <v>50000</v>
      </c>
      <c r="F5" s="59">
        <v>41211.5</v>
      </c>
      <c r="G5" s="59">
        <v>0</v>
      </c>
      <c r="H5" s="59">
        <f>G5</f>
        <v>0</v>
      </c>
    </row>
    <row r="6" spans="1:11" ht="20.25" customHeight="1" x14ac:dyDescent="0.2">
      <c r="A6" s="61" t="s">
        <v>314</v>
      </c>
      <c r="B6" s="61"/>
      <c r="C6" s="62">
        <v>50000</v>
      </c>
      <c r="D6" s="62">
        <v>52500</v>
      </c>
      <c r="E6" s="62">
        <v>50000</v>
      </c>
      <c r="F6" s="62">
        <v>41211.5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164</v>
      </c>
      <c r="B7" t="s">
        <v>132</v>
      </c>
      <c r="C7" s="59">
        <v>110000</v>
      </c>
      <c r="D7" s="59">
        <v>112808.85</v>
      </c>
      <c r="E7" s="59">
        <v>107437</v>
      </c>
      <c r="F7" s="59">
        <v>0</v>
      </c>
      <c r="G7" s="59">
        <v>94556.378070000006</v>
      </c>
      <c r="H7" s="59">
        <f t="shared" si="0"/>
        <v>94556.378070000006</v>
      </c>
    </row>
    <row r="8" spans="1:11" ht="20.25" customHeight="1" x14ac:dyDescent="0.2">
      <c r="A8" s="61" t="s">
        <v>210</v>
      </c>
      <c r="B8" s="61"/>
      <c r="C8" s="62">
        <v>110000</v>
      </c>
      <c r="D8" s="62">
        <v>112808.85</v>
      </c>
      <c r="E8" s="62">
        <v>107437</v>
      </c>
      <c r="F8" s="62">
        <v>0</v>
      </c>
      <c r="G8" s="62">
        <v>94556.378070000006</v>
      </c>
      <c r="H8" s="59">
        <f t="shared" si="0"/>
        <v>94556.378070000006</v>
      </c>
    </row>
    <row r="9" spans="1:11" ht="20.25" customHeight="1" x14ac:dyDescent="0.2">
      <c r="A9" t="s">
        <v>80</v>
      </c>
      <c r="B9" t="s">
        <v>104</v>
      </c>
      <c r="C9" s="59">
        <v>13000</v>
      </c>
      <c r="D9" s="59">
        <v>13650</v>
      </c>
      <c r="E9" s="59">
        <v>13000</v>
      </c>
      <c r="F9" s="59">
        <v>14347.189999999999</v>
      </c>
      <c r="G9" s="59">
        <v>0</v>
      </c>
      <c r="H9" s="59">
        <f t="shared" si="0"/>
        <v>0</v>
      </c>
    </row>
    <row r="10" spans="1:11" ht="20.25" customHeight="1" x14ac:dyDescent="0.2">
      <c r="B10" t="s">
        <v>79</v>
      </c>
      <c r="C10" s="59">
        <v>27000</v>
      </c>
      <c r="D10" s="59">
        <v>18900</v>
      </c>
      <c r="E10" s="59">
        <v>18500</v>
      </c>
      <c r="F10" s="59">
        <v>16554.45</v>
      </c>
      <c r="G10" s="59">
        <v>3310.89</v>
      </c>
      <c r="H10" s="59">
        <f t="shared" si="0"/>
        <v>3310.89</v>
      </c>
    </row>
    <row r="11" spans="1:11" ht="20.25" customHeight="1" x14ac:dyDescent="0.2">
      <c r="B11" t="s">
        <v>229</v>
      </c>
      <c r="C11" s="59">
        <v>129500</v>
      </c>
      <c r="D11" s="59">
        <v>119415.45</v>
      </c>
      <c r="E11" s="59">
        <v>116600</v>
      </c>
      <c r="F11" s="59">
        <v>6213.4368999999997</v>
      </c>
      <c r="G11" s="59">
        <v>119432.19826999995</v>
      </c>
      <c r="H11" s="59">
        <f t="shared" si="0"/>
        <v>119432.19826999995</v>
      </c>
    </row>
    <row r="12" spans="1:11" ht="20.25" customHeight="1" x14ac:dyDescent="0.2">
      <c r="A12" s="61" t="s">
        <v>149</v>
      </c>
      <c r="B12" s="61"/>
      <c r="C12" s="62">
        <v>169500</v>
      </c>
      <c r="D12" s="62">
        <v>151965.45000000001</v>
      </c>
      <c r="E12" s="62">
        <v>148100</v>
      </c>
      <c r="F12" s="62">
        <v>37115.0769</v>
      </c>
      <c r="G12" s="62">
        <v>122743.08826999995</v>
      </c>
      <c r="H12" s="59">
        <f t="shared" si="0"/>
        <v>122743.08826999995</v>
      </c>
      <c r="I12" s="66"/>
    </row>
    <row r="13" spans="1:11" ht="20.25" customHeight="1" x14ac:dyDescent="0.2">
      <c r="A13" t="s">
        <v>230</v>
      </c>
      <c r="B13" t="s">
        <v>229</v>
      </c>
      <c r="C13" s="59">
        <v>436000</v>
      </c>
      <c r="D13" s="59">
        <v>381675</v>
      </c>
      <c r="E13" s="59">
        <v>395697</v>
      </c>
      <c r="F13" s="59">
        <v>39046.15</v>
      </c>
      <c r="G13" s="59">
        <v>362682.15500000009</v>
      </c>
      <c r="H13" s="59">
        <f t="shared" si="0"/>
        <v>362682.15500000009</v>
      </c>
    </row>
    <row r="14" spans="1:11" ht="20.25" customHeight="1" x14ac:dyDescent="0.2">
      <c r="A14" s="61" t="s">
        <v>315</v>
      </c>
      <c r="B14" s="61"/>
      <c r="C14" s="62">
        <v>436000</v>
      </c>
      <c r="D14" s="62">
        <v>381675</v>
      </c>
      <c r="E14" s="62">
        <v>395697</v>
      </c>
      <c r="F14" s="62">
        <v>39046.15</v>
      </c>
      <c r="G14" s="62">
        <v>362682.15500000009</v>
      </c>
      <c r="H14" s="59">
        <f t="shared" si="0"/>
        <v>362682.15500000009</v>
      </c>
    </row>
    <row r="15" spans="1:11" ht="20.25" customHeight="1" x14ac:dyDescent="0.2">
      <c r="A15" t="s">
        <v>124</v>
      </c>
      <c r="B15" t="s">
        <v>143</v>
      </c>
      <c r="C15" s="59">
        <v>50000</v>
      </c>
      <c r="D15" s="59">
        <v>52500</v>
      </c>
      <c r="E15" s="59">
        <v>50000</v>
      </c>
      <c r="F15" s="59">
        <v>59372.5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213</v>
      </c>
      <c r="B16" s="61"/>
      <c r="C16" s="62">
        <v>50000</v>
      </c>
      <c r="D16" s="62">
        <v>52500</v>
      </c>
      <c r="E16" s="62">
        <v>50000</v>
      </c>
      <c r="F16" s="62">
        <v>59372.5</v>
      </c>
      <c r="G16" s="62">
        <v>0</v>
      </c>
      <c r="H16" s="59">
        <f t="shared" si="0"/>
        <v>0</v>
      </c>
    </row>
    <row r="17" spans="1:8" ht="20.25" customHeight="1" x14ac:dyDescent="0.2">
      <c r="A17" t="s">
        <v>367</v>
      </c>
      <c r="B17" t="s">
        <v>362</v>
      </c>
      <c r="C17" s="59">
        <v>13000</v>
      </c>
      <c r="D17" s="59">
        <v>13650</v>
      </c>
      <c r="E17" s="59">
        <v>13000</v>
      </c>
      <c r="F17" s="59">
        <v>2255</v>
      </c>
      <c r="G17" s="59">
        <v>10639.310000000001</v>
      </c>
      <c r="H17" s="59">
        <f t="shared" si="0"/>
        <v>10639.310000000001</v>
      </c>
    </row>
    <row r="18" spans="1:8" ht="20.25" customHeight="1" x14ac:dyDescent="0.2">
      <c r="A18" s="61" t="s">
        <v>386</v>
      </c>
      <c r="B18" s="61"/>
      <c r="C18" s="62">
        <v>13000</v>
      </c>
      <c r="D18" s="62">
        <v>13650</v>
      </c>
      <c r="E18" s="62">
        <v>13000</v>
      </c>
      <c r="F18" s="62">
        <v>2255</v>
      </c>
      <c r="G18" s="62">
        <v>10639.310000000001</v>
      </c>
      <c r="H18" s="59">
        <f t="shared" si="0"/>
        <v>10639.310000000001</v>
      </c>
    </row>
    <row r="19" spans="1:8" ht="20.25" customHeight="1" x14ac:dyDescent="0.2">
      <c r="A19" t="s">
        <v>364</v>
      </c>
      <c r="B19" t="s">
        <v>362</v>
      </c>
      <c r="C19" s="59">
        <v>5000</v>
      </c>
      <c r="D19" s="59">
        <v>5250</v>
      </c>
      <c r="E19" s="59">
        <v>5000</v>
      </c>
      <c r="F19" s="59">
        <v>3294</v>
      </c>
      <c r="G19" s="59">
        <v>1665.3500000000004</v>
      </c>
      <c r="H19" s="59">
        <f t="shared" si="0"/>
        <v>1665.3500000000004</v>
      </c>
    </row>
    <row r="20" spans="1:8" ht="20.25" customHeight="1" x14ac:dyDescent="0.2">
      <c r="A20" s="61" t="s">
        <v>385</v>
      </c>
      <c r="B20" s="61"/>
      <c r="C20" s="62">
        <v>5000</v>
      </c>
      <c r="D20" s="62">
        <v>5250</v>
      </c>
      <c r="E20" s="62">
        <v>5000</v>
      </c>
      <c r="F20" s="62">
        <v>3294</v>
      </c>
      <c r="G20" s="62">
        <v>1665.3500000000004</v>
      </c>
      <c r="H20" s="59">
        <f t="shared" si="0"/>
        <v>1665.3500000000004</v>
      </c>
    </row>
    <row r="21" spans="1:8" ht="20.25" customHeight="1" x14ac:dyDescent="0.2">
      <c r="A21" t="s">
        <v>94</v>
      </c>
      <c r="C21" s="59">
        <v>833500</v>
      </c>
      <c r="D21" s="59">
        <v>770349.3</v>
      </c>
      <c r="E21" s="59">
        <v>769234</v>
      </c>
      <c r="F21" s="59">
        <v>182294.22690000001</v>
      </c>
      <c r="G21" s="59">
        <v>592286.2813400001</v>
      </c>
      <c r="H21" s="59">
        <f t="shared" si="0"/>
        <v>592286.2813400001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1776858.8440200007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0" sqref="C1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131</v>
      </c>
    </row>
    <row r="2" spans="1:11" x14ac:dyDescent="0.2">
      <c r="A2" s="57" t="s">
        <v>29</v>
      </c>
      <c r="B2" t="s">
        <v>147</v>
      </c>
      <c r="D2">
        <v>12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1" ht="20.25" customHeight="1" x14ac:dyDescent="0.2">
      <c r="A5" t="s">
        <v>167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209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164</v>
      </c>
      <c r="B7" t="s">
        <v>132</v>
      </c>
      <c r="C7" s="59">
        <v>140000</v>
      </c>
      <c r="D7" s="59">
        <v>147000</v>
      </c>
      <c r="E7" s="59">
        <v>140000</v>
      </c>
      <c r="F7" s="59">
        <v>123215.4</v>
      </c>
      <c r="G7" s="59">
        <v>0</v>
      </c>
      <c r="H7" s="59">
        <v>123215.4</v>
      </c>
      <c r="I7" s="59"/>
      <c r="J7" s="59"/>
      <c r="K7" s="59"/>
    </row>
    <row r="8" spans="1:11" ht="20.25" customHeight="1" x14ac:dyDescent="0.2">
      <c r="B8" t="s">
        <v>191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0</v>
      </c>
      <c r="H8" s="59">
        <v>18501.714330000003</v>
      </c>
      <c r="J8" s="59"/>
      <c r="K8" s="59"/>
    </row>
    <row r="9" spans="1:11" ht="20.25" customHeight="1" x14ac:dyDescent="0.2">
      <c r="B9" t="s">
        <v>216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210</v>
      </c>
      <c r="B10" s="61"/>
      <c r="C10" s="62">
        <v>200000</v>
      </c>
      <c r="D10" s="62">
        <v>209755.35</v>
      </c>
      <c r="E10" s="62">
        <v>199767</v>
      </c>
      <c r="F10" s="62">
        <v>176921.51433000001</v>
      </c>
      <c r="G10" s="62">
        <v>0</v>
      </c>
      <c r="H10" s="62">
        <v>176921.51433000001</v>
      </c>
    </row>
    <row r="11" spans="1:11" ht="20.25" customHeight="1" x14ac:dyDescent="0.2">
      <c r="A11" t="s">
        <v>81</v>
      </c>
      <c r="B11" t="s">
        <v>135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0</v>
      </c>
      <c r="H11" s="59">
        <v>303847.5</v>
      </c>
      <c r="I11" s="59"/>
    </row>
    <row r="12" spans="1:11" ht="20.25" customHeight="1" x14ac:dyDescent="0.2">
      <c r="A12" s="61" t="s">
        <v>211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0</v>
      </c>
      <c r="H12" s="62">
        <v>303847.5</v>
      </c>
      <c r="I12" s="59"/>
    </row>
    <row r="13" spans="1:11" ht="20.25" customHeight="1" x14ac:dyDescent="0.2">
      <c r="A13" t="s">
        <v>80</v>
      </c>
      <c r="B13" t="s">
        <v>95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135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229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149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198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212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  <c r="I19" s="59"/>
    </row>
    <row r="20" spans="1:9" ht="20.25" customHeight="1" x14ac:dyDescent="0.2">
      <c r="A20" t="s">
        <v>184</v>
      </c>
      <c r="B20" t="s">
        <v>106</v>
      </c>
      <c r="C20" s="59">
        <v>10000</v>
      </c>
      <c r="D20" s="59">
        <v>0</v>
      </c>
      <c r="E20" s="59">
        <v>10000</v>
      </c>
      <c r="F20" s="59">
        <v>12433.3</v>
      </c>
      <c r="G20" s="59">
        <v>12433.3</v>
      </c>
      <c r="H20" s="59">
        <v>0</v>
      </c>
      <c r="I20" s="59"/>
    </row>
    <row r="21" spans="1:9" ht="20.25" customHeight="1" x14ac:dyDescent="0.2">
      <c r="A21" s="61" t="s">
        <v>187</v>
      </c>
      <c r="B21" s="61"/>
      <c r="C21" s="62">
        <v>10000</v>
      </c>
      <c r="D21" s="62">
        <v>0</v>
      </c>
      <c r="E21" s="62">
        <v>10000</v>
      </c>
      <c r="F21" s="62">
        <v>12433.3</v>
      </c>
      <c r="G21" s="62">
        <v>12433.3</v>
      </c>
      <c r="H21" s="62">
        <v>0</v>
      </c>
      <c r="I21" s="59"/>
    </row>
    <row r="22" spans="1:9" ht="20.25" customHeight="1" x14ac:dyDescent="0.2">
      <c r="A22" t="s">
        <v>124</v>
      </c>
      <c r="B22" t="s">
        <v>106</v>
      </c>
      <c r="C22" s="59">
        <v>5000</v>
      </c>
      <c r="D22" s="59">
        <v>0</v>
      </c>
      <c r="E22" s="59">
        <v>5000</v>
      </c>
      <c r="F22" s="59">
        <v>6775.4500000000007</v>
      </c>
      <c r="G22" s="59">
        <v>0</v>
      </c>
      <c r="H22" s="59">
        <v>6775.4500000000007</v>
      </c>
      <c r="I22" s="59"/>
    </row>
    <row r="23" spans="1:9" ht="20.25" customHeight="1" x14ac:dyDescent="0.2">
      <c r="A23" s="61" t="s">
        <v>213</v>
      </c>
      <c r="B23" s="61"/>
      <c r="C23" s="62">
        <v>5000</v>
      </c>
      <c r="D23" s="62">
        <v>0</v>
      </c>
      <c r="E23" s="62">
        <v>5000</v>
      </c>
      <c r="F23" s="62">
        <v>6775.4500000000007</v>
      </c>
      <c r="G23" s="62">
        <v>0</v>
      </c>
      <c r="H23" s="62">
        <v>6775.4500000000007</v>
      </c>
      <c r="I23" s="59"/>
    </row>
    <row r="24" spans="1:9" ht="20.25" customHeight="1" x14ac:dyDescent="0.2">
      <c r="A24" t="s">
        <v>94</v>
      </c>
      <c r="C24" s="59">
        <v>1205000</v>
      </c>
      <c r="D24" s="59">
        <v>1249255.3500000001</v>
      </c>
      <c r="E24" s="59">
        <v>1204767</v>
      </c>
      <c r="F24" s="59">
        <v>1225300.1643300001</v>
      </c>
      <c r="G24" s="59">
        <v>42189.4</v>
      </c>
      <c r="H24" s="59">
        <v>1183110.7643299999</v>
      </c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zoomScale="85" zoomScaleNormal="85" workbookViewId="0">
      <selection activeCell="L10" sqref="L10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147</v>
      </c>
    </row>
    <row r="2" spans="1:17" x14ac:dyDescent="0.2">
      <c r="A2" s="57" t="s">
        <v>29</v>
      </c>
      <c r="B2" t="s">
        <v>147</v>
      </c>
      <c r="D2">
        <v>12</v>
      </c>
      <c r="I2" t="s">
        <v>194</v>
      </c>
      <c r="J2" t="s">
        <v>197</v>
      </c>
      <c r="K2" t="s">
        <v>193</v>
      </c>
      <c r="P2" t="s">
        <v>195</v>
      </c>
    </row>
    <row r="4" spans="1:17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7" ht="20.25" customHeight="1" x14ac:dyDescent="0.2">
      <c r="A5" t="s">
        <v>377</v>
      </c>
      <c r="B5" t="s">
        <v>375</v>
      </c>
      <c r="C5" s="59">
        <v>10000</v>
      </c>
      <c r="D5" s="59">
        <v>10500</v>
      </c>
      <c r="E5" s="59">
        <v>10000</v>
      </c>
      <c r="F5" s="59">
        <v>6565.9000000000005</v>
      </c>
      <c r="G5" s="59">
        <v>3028</v>
      </c>
      <c r="H5" s="59">
        <v>3537.9000000000005</v>
      </c>
      <c r="I5" s="59">
        <f t="shared" ref="I5:I68" si="0">H5</f>
        <v>3537.9000000000005</v>
      </c>
    </row>
    <row r="6" spans="1:17" ht="20.25" customHeight="1" x14ac:dyDescent="0.2">
      <c r="A6" s="61" t="s">
        <v>381</v>
      </c>
      <c r="B6" s="61"/>
      <c r="C6" s="62">
        <v>10000</v>
      </c>
      <c r="D6" s="62">
        <v>10500</v>
      </c>
      <c r="E6" s="62">
        <v>10000</v>
      </c>
      <c r="F6" s="62">
        <v>6565.9000000000005</v>
      </c>
      <c r="G6" s="62">
        <v>3028</v>
      </c>
      <c r="H6" s="62">
        <v>3537.9000000000005</v>
      </c>
      <c r="I6" s="59"/>
    </row>
    <row r="7" spans="1:17" ht="20.25" customHeight="1" x14ac:dyDescent="0.2">
      <c r="A7" t="s">
        <v>347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si="0"/>
        <v>0</v>
      </c>
      <c r="J7" s="59"/>
    </row>
    <row r="8" spans="1:17" ht="20.25" customHeight="1" x14ac:dyDescent="0.2">
      <c r="A8" s="61" t="s">
        <v>357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129</v>
      </c>
      <c r="B9" t="s">
        <v>305</v>
      </c>
      <c r="C9" s="59">
        <v>50000</v>
      </c>
      <c r="D9" s="59">
        <v>52500</v>
      </c>
      <c r="E9" s="59">
        <v>50000</v>
      </c>
      <c r="F9" s="59">
        <v>41211.5</v>
      </c>
      <c r="G9" s="59">
        <v>41211.5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314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41211.5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167</v>
      </c>
      <c r="B11" t="s">
        <v>73</v>
      </c>
      <c r="C11" s="59">
        <v>395000</v>
      </c>
      <c r="D11" s="59">
        <v>236250</v>
      </c>
      <c r="E11" s="59">
        <v>254200</v>
      </c>
      <c r="F11" s="59">
        <v>210597.75000000003</v>
      </c>
      <c r="G11" s="59">
        <v>51686</v>
      </c>
      <c r="H11" s="59">
        <v>158911.75000000003</v>
      </c>
      <c r="I11" s="59"/>
    </row>
    <row r="12" spans="1:17" ht="20.25" customHeight="1" x14ac:dyDescent="0.2">
      <c r="A12" s="61" t="s">
        <v>209</v>
      </c>
      <c r="B12" s="61"/>
      <c r="C12" s="62">
        <v>395000</v>
      </c>
      <c r="D12" s="62">
        <v>236250</v>
      </c>
      <c r="E12" s="62">
        <v>254200</v>
      </c>
      <c r="F12" s="62">
        <v>210597.75000000003</v>
      </c>
      <c r="G12" s="62">
        <v>51686</v>
      </c>
      <c r="H12" s="62">
        <v>158911.75000000003</v>
      </c>
      <c r="I12" s="59"/>
    </row>
    <row r="13" spans="1:17" ht="20.25" customHeight="1" x14ac:dyDescent="0.2">
      <c r="A13" t="s">
        <v>164</v>
      </c>
      <c r="B13" t="s">
        <v>132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f t="shared" si="0"/>
        <v>0</v>
      </c>
    </row>
    <row r="14" spans="1:17" ht="20.25" customHeight="1" x14ac:dyDescent="0.2">
      <c r="B14" t="s">
        <v>191</v>
      </c>
      <c r="C14" s="59">
        <v>20000</v>
      </c>
      <c r="D14" s="59">
        <v>20755.350000000002</v>
      </c>
      <c r="E14" s="59">
        <v>19767</v>
      </c>
      <c r="F14" s="59">
        <v>18501.714330000003</v>
      </c>
      <c r="G14" s="59">
        <v>0</v>
      </c>
      <c r="H14" s="59">
        <v>18501.714330000003</v>
      </c>
      <c r="I14" s="59">
        <f t="shared" si="0"/>
        <v>18501.714330000003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216</v>
      </c>
      <c r="C15" s="59">
        <v>20000</v>
      </c>
      <c r="D15" s="59">
        <v>21000</v>
      </c>
      <c r="E15" s="59">
        <v>20000</v>
      </c>
      <c r="F15" s="59">
        <v>17602.2</v>
      </c>
      <c r="G15" s="59">
        <v>12640</v>
      </c>
      <c r="H15" s="59">
        <v>4962.2000000000007</v>
      </c>
      <c r="I15" s="59">
        <f t="shared" si="0"/>
        <v>4962.2000000000007</v>
      </c>
    </row>
    <row r="16" spans="1:17" ht="20.25" customHeight="1" x14ac:dyDescent="0.2">
      <c r="A16" s="61" t="s">
        <v>210</v>
      </c>
      <c r="B16" s="61"/>
      <c r="C16" s="62">
        <v>60000</v>
      </c>
      <c r="D16" s="62">
        <v>41755.350000000006</v>
      </c>
      <c r="E16" s="62">
        <v>39767</v>
      </c>
      <c r="F16" s="62">
        <v>36103.91433</v>
      </c>
      <c r="G16" s="62">
        <v>12640</v>
      </c>
      <c r="H16" s="62">
        <v>23463.914330000003</v>
      </c>
      <c r="I16" s="59"/>
    </row>
    <row r="17" spans="1:17" ht="20.25" customHeight="1" x14ac:dyDescent="0.2">
      <c r="A17" t="s">
        <v>308</v>
      </c>
      <c r="B17" t="s">
        <v>272</v>
      </c>
      <c r="C17" s="59">
        <v>5000</v>
      </c>
      <c r="D17" s="59">
        <v>0</v>
      </c>
      <c r="E17" s="59">
        <v>5000</v>
      </c>
      <c r="F17" s="59">
        <v>4400.55</v>
      </c>
      <c r="G17" s="59">
        <v>0</v>
      </c>
      <c r="H17" s="59">
        <v>4400.55</v>
      </c>
      <c r="I17" s="59">
        <f t="shared" si="0"/>
        <v>4400.55</v>
      </c>
    </row>
    <row r="18" spans="1:17" ht="20.25" customHeight="1" x14ac:dyDescent="0.2">
      <c r="A18" s="61" t="s">
        <v>384</v>
      </c>
      <c r="B18" s="61"/>
      <c r="C18" s="62">
        <v>5000</v>
      </c>
      <c r="D18" s="62">
        <v>0</v>
      </c>
      <c r="E18" s="62">
        <v>5000</v>
      </c>
      <c r="F18" s="62">
        <v>4400.55</v>
      </c>
      <c r="G18" s="62">
        <v>0</v>
      </c>
      <c r="H18" s="62">
        <v>4400.55</v>
      </c>
      <c r="I18" s="59"/>
      <c r="K18" s="59">
        <f>7*2000</f>
        <v>14000</v>
      </c>
      <c r="L18" s="59"/>
      <c r="M18" s="59"/>
    </row>
    <row r="19" spans="1:17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v>0</v>
      </c>
      <c r="I19" s="59">
        <f t="shared" si="0"/>
        <v>0</v>
      </c>
      <c r="K19" s="59">
        <v>7000</v>
      </c>
      <c r="L19" s="59"/>
      <c r="M19" s="59"/>
    </row>
    <row r="20" spans="1:17" ht="20.25" customHeight="1" x14ac:dyDescent="0.2">
      <c r="B20" t="s">
        <v>135</v>
      </c>
      <c r="C20" s="59">
        <v>296826</v>
      </c>
      <c r="D20" s="59">
        <v>304500</v>
      </c>
      <c r="E20" s="59">
        <v>290000</v>
      </c>
      <c r="F20" s="59">
        <v>303847.5</v>
      </c>
      <c r="G20" s="59">
        <v>36749</v>
      </c>
      <c r="H20" s="59">
        <v>267098.5</v>
      </c>
      <c r="I20" s="59">
        <f>H20-100000</f>
        <v>167098.5</v>
      </c>
      <c r="K20" s="59">
        <v>9000</v>
      </c>
      <c r="L20" s="59"/>
      <c r="M20" s="59"/>
      <c r="P20">
        <v>16000</v>
      </c>
      <c r="Q20" s="60">
        <f>+K20/P20</f>
        <v>0.5625</v>
      </c>
    </row>
    <row r="21" spans="1:17" ht="20.25" customHeight="1" x14ac:dyDescent="0.2">
      <c r="B21" t="s">
        <v>359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v>0</v>
      </c>
      <c r="I21" s="59">
        <f t="shared" si="0"/>
        <v>0</v>
      </c>
      <c r="K21" s="59"/>
      <c r="L21" s="59"/>
      <c r="M21" s="59"/>
      <c r="Q21" s="60"/>
    </row>
    <row r="22" spans="1:17" ht="20.25" customHeight="1" x14ac:dyDescent="0.2">
      <c r="A22" s="61" t="s">
        <v>211</v>
      </c>
      <c r="B22" s="61"/>
      <c r="C22" s="62">
        <v>315826</v>
      </c>
      <c r="D22" s="62">
        <v>304500</v>
      </c>
      <c r="E22" s="62">
        <v>303555</v>
      </c>
      <c r="F22" s="62">
        <v>303847.5</v>
      </c>
      <c r="G22" s="62">
        <v>36749</v>
      </c>
      <c r="H22" s="62">
        <v>267098.5</v>
      </c>
      <c r="I22" s="59"/>
      <c r="K22" s="59"/>
      <c r="L22" s="59"/>
      <c r="M22" s="59"/>
    </row>
    <row r="23" spans="1:17" ht="20.25" customHeight="1" x14ac:dyDescent="0.2">
      <c r="A23" t="s">
        <v>80</v>
      </c>
      <c r="B23" t="s">
        <v>135</v>
      </c>
      <c r="C23" s="59">
        <v>100000</v>
      </c>
      <c r="D23" s="59">
        <v>105000</v>
      </c>
      <c r="E23" s="59">
        <v>100000</v>
      </c>
      <c r="F23" s="59">
        <v>104775.00000000001</v>
      </c>
      <c r="G23" s="59">
        <v>21900</v>
      </c>
      <c r="H23" s="59">
        <v>82875.000000000015</v>
      </c>
      <c r="I23" s="59">
        <f t="shared" si="0"/>
        <v>82875.000000000015</v>
      </c>
      <c r="J23" s="63"/>
      <c r="K23" s="68"/>
      <c r="L23" s="68"/>
      <c r="M23" s="68"/>
      <c r="P23" s="60"/>
    </row>
    <row r="24" spans="1:17" ht="20.25" customHeight="1" x14ac:dyDescent="0.2">
      <c r="B24" t="s">
        <v>104</v>
      </c>
      <c r="C24" s="59">
        <v>9000</v>
      </c>
      <c r="D24" s="59">
        <v>6300</v>
      </c>
      <c r="E24" s="59">
        <v>9000</v>
      </c>
      <c r="F24" s="59">
        <v>6789.42</v>
      </c>
      <c r="G24" s="59">
        <v>6789.42</v>
      </c>
      <c r="H24" s="59">
        <v>0</v>
      </c>
      <c r="I24" s="59">
        <f t="shared" si="0"/>
        <v>0</v>
      </c>
    </row>
    <row r="25" spans="1:17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3310.89</v>
      </c>
      <c r="H25" s="59">
        <v>0</v>
      </c>
      <c r="I25" s="59">
        <f t="shared" si="0"/>
        <v>0</v>
      </c>
    </row>
    <row r="26" spans="1:17" ht="20.25" customHeight="1" x14ac:dyDescent="0.2">
      <c r="B26" t="s">
        <v>229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9380.8549999999996</v>
      </c>
      <c r="H26" s="59">
        <v>0</v>
      </c>
      <c r="I26" s="59">
        <f t="shared" si="0"/>
        <v>0</v>
      </c>
    </row>
    <row r="27" spans="1:17" ht="20.25" customHeight="1" x14ac:dyDescent="0.2">
      <c r="A27" s="61" t="s">
        <v>149</v>
      </c>
      <c r="B27" s="61"/>
      <c r="C27" s="62">
        <v>174934</v>
      </c>
      <c r="D27" s="62">
        <v>123375</v>
      </c>
      <c r="E27" s="62">
        <v>122099</v>
      </c>
      <c r="F27" s="62">
        <v>124256.16500000001</v>
      </c>
      <c r="G27" s="62">
        <v>41381.164999999994</v>
      </c>
      <c r="H27" s="62">
        <v>82875.000000000015</v>
      </c>
      <c r="I27" s="59"/>
    </row>
    <row r="28" spans="1:17" ht="20.25" customHeight="1" x14ac:dyDescent="0.2">
      <c r="A28" t="s">
        <v>230</v>
      </c>
      <c r="B28" t="s">
        <v>229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26116.915000000001</v>
      </c>
      <c r="H28" s="59">
        <v>0</v>
      </c>
      <c r="I28" s="59">
        <f t="shared" si="0"/>
        <v>0</v>
      </c>
    </row>
    <row r="29" spans="1:17" ht="20.25" customHeight="1" x14ac:dyDescent="0.2">
      <c r="A29" s="61" t="s">
        <v>315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26116.915000000001</v>
      </c>
      <c r="H29" s="62">
        <v>0</v>
      </c>
      <c r="I29" s="59">
        <f t="shared" si="0"/>
        <v>0</v>
      </c>
    </row>
    <row r="30" spans="1:17" ht="20.25" customHeight="1" x14ac:dyDescent="0.2">
      <c r="A30" t="s">
        <v>117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f t="shared" si="0"/>
        <v>0</v>
      </c>
    </row>
    <row r="31" spans="1:17" ht="20.25" customHeight="1" x14ac:dyDescent="0.2">
      <c r="B31" t="s">
        <v>108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11832.590000000002</v>
      </c>
      <c r="H31" s="59">
        <v>0</v>
      </c>
      <c r="I31" s="59">
        <f t="shared" si="0"/>
        <v>0</v>
      </c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319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A33" s="61" t="s">
        <v>177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11832.590000000002</v>
      </c>
      <c r="H33" s="62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t="s">
        <v>126</v>
      </c>
      <c r="B34" t="s">
        <v>191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B35" t="s">
        <v>272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16554.449999999997</v>
      </c>
      <c r="H35" s="59">
        <v>0</v>
      </c>
      <c r="I35" s="59">
        <f t="shared" si="0"/>
        <v>0</v>
      </c>
    </row>
    <row r="36" spans="1:16" ht="20.25" customHeight="1" x14ac:dyDescent="0.2">
      <c r="A36" s="61" t="s">
        <v>370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16554.449999999997</v>
      </c>
      <c r="H36" s="62">
        <v>0</v>
      </c>
      <c r="I36" s="59">
        <f t="shared" si="0"/>
        <v>0</v>
      </c>
    </row>
    <row r="37" spans="1:16" ht="20.25" customHeight="1" x14ac:dyDescent="0.2">
      <c r="A37" t="s">
        <v>321</v>
      </c>
      <c r="B37" t="s">
        <v>108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333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83</v>
      </c>
      <c r="B39" t="s">
        <v>198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29756.100000000002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B40" t="s">
        <v>358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f t="shared" si="0"/>
        <v>0</v>
      </c>
    </row>
    <row r="41" spans="1:16" ht="20.25" customHeight="1" x14ac:dyDescent="0.2">
      <c r="A41" s="61" t="s">
        <v>212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29756.100000000002</v>
      </c>
      <c r="H41" s="62">
        <v>0</v>
      </c>
      <c r="I41" s="59">
        <f t="shared" si="0"/>
        <v>0</v>
      </c>
    </row>
    <row r="42" spans="1:16" ht="20.25" customHeight="1" x14ac:dyDescent="0.2">
      <c r="A42" t="s">
        <v>331</v>
      </c>
      <c r="B42" t="s">
        <v>330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f t="shared" si="0"/>
        <v>0</v>
      </c>
    </row>
    <row r="43" spans="1:16" ht="20.25" customHeight="1" x14ac:dyDescent="0.2">
      <c r="B43" t="s">
        <v>373</v>
      </c>
      <c r="C43" s="59">
        <v>5000</v>
      </c>
      <c r="D43" s="59">
        <v>0</v>
      </c>
      <c r="E43" s="59">
        <v>5000</v>
      </c>
      <c r="F43" s="59">
        <v>6216.65</v>
      </c>
      <c r="G43" s="59">
        <v>4573</v>
      </c>
      <c r="H43" s="59">
        <v>1643.6499999999996</v>
      </c>
      <c r="I43" s="59">
        <f t="shared" si="0"/>
        <v>1643.6499999999996</v>
      </c>
    </row>
    <row r="44" spans="1:16" ht="20.25" customHeight="1" x14ac:dyDescent="0.2">
      <c r="A44" s="61" t="s">
        <v>334</v>
      </c>
      <c r="B44" s="61"/>
      <c r="C44" s="62">
        <v>10000</v>
      </c>
      <c r="D44" s="62">
        <v>0</v>
      </c>
      <c r="E44" s="62">
        <v>5000</v>
      </c>
      <c r="F44" s="62">
        <v>6216.65</v>
      </c>
      <c r="G44" s="62">
        <v>4573</v>
      </c>
      <c r="H44" s="62">
        <v>1643.6499999999996</v>
      </c>
      <c r="I44" s="59"/>
    </row>
    <row r="45" spans="1:16" ht="20.25" customHeight="1" x14ac:dyDescent="0.2">
      <c r="A45" t="s">
        <v>184</v>
      </c>
      <c r="B45" t="s">
        <v>342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11595.1</v>
      </c>
      <c r="H45" s="59">
        <v>0</v>
      </c>
      <c r="I45" s="59">
        <f t="shared" si="0"/>
        <v>0</v>
      </c>
    </row>
    <row r="46" spans="1:16" ht="20.25" customHeight="1" x14ac:dyDescent="0.2">
      <c r="A46" s="61" t="s">
        <v>187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11595.1</v>
      </c>
      <c r="H46" s="62">
        <v>0</v>
      </c>
      <c r="I46" s="59">
        <f t="shared" si="0"/>
        <v>0</v>
      </c>
      <c r="J46" s="69">
        <v>74000</v>
      </c>
    </row>
    <row r="47" spans="1:16" ht="20.25" customHeight="1" x14ac:dyDescent="0.2">
      <c r="A47" t="s">
        <v>86</v>
      </c>
      <c r="B47" t="s">
        <v>106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v>0</v>
      </c>
      <c r="I47" s="59">
        <f t="shared" si="0"/>
        <v>0</v>
      </c>
    </row>
    <row r="48" spans="1:16" ht="20.25" customHeight="1" x14ac:dyDescent="0.2">
      <c r="A48" s="61" t="s">
        <v>316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59">
        <f t="shared" si="0"/>
        <v>0</v>
      </c>
    </row>
    <row r="49" spans="1:16" ht="20.25" customHeight="1" x14ac:dyDescent="0.2">
      <c r="A49" t="s">
        <v>124</v>
      </c>
      <c r="B49" t="s">
        <v>106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6775.4500000000007</v>
      </c>
      <c r="H49" s="59">
        <v>0</v>
      </c>
      <c r="I49" s="59">
        <f t="shared" si="0"/>
        <v>0</v>
      </c>
      <c r="J49" s="70"/>
    </row>
    <row r="50" spans="1:16" ht="20.25" customHeight="1" x14ac:dyDescent="0.2">
      <c r="A50" s="61" t="s">
        <v>213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6775.4500000000007</v>
      </c>
      <c r="H50" s="62">
        <v>0</v>
      </c>
      <c r="I50" s="59">
        <f t="shared" si="0"/>
        <v>0</v>
      </c>
    </row>
    <row r="51" spans="1:16" ht="20.25" customHeight="1" x14ac:dyDescent="0.2">
      <c r="A51" t="s">
        <v>364</v>
      </c>
      <c r="B51" t="s">
        <v>383</v>
      </c>
      <c r="C51" s="59">
        <v>20000</v>
      </c>
      <c r="D51" s="59">
        <v>21000</v>
      </c>
      <c r="E51" s="59">
        <v>20000</v>
      </c>
      <c r="F51" s="59">
        <v>19837.400000000001</v>
      </c>
      <c r="G51" s="59">
        <v>0</v>
      </c>
      <c r="H51" s="59">
        <v>19837.400000000001</v>
      </c>
      <c r="I51" s="59">
        <f t="shared" si="0"/>
        <v>19837.400000000001</v>
      </c>
      <c r="J51" s="59"/>
      <c r="K51">
        <f>+I51*85</f>
        <v>1686179.0000000002</v>
      </c>
      <c r="M51">
        <v>102.14</v>
      </c>
    </row>
    <row r="52" spans="1:16" ht="20.25" customHeight="1" x14ac:dyDescent="0.2">
      <c r="A52" s="61" t="s">
        <v>385</v>
      </c>
      <c r="B52" s="61"/>
      <c r="C52" s="62">
        <v>20000</v>
      </c>
      <c r="D52" s="62">
        <v>21000</v>
      </c>
      <c r="E52" s="62">
        <v>20000</v>
      </c>
      <c r="F52" s="62">
        <v>19837.400000000001</v>
      </c>
      <c r="G52" s="62">
        <v>0</v>
      </c>
      <c r="H52" s="62">
        <v>19837.400000000001</v>
      </c>
      <c r="I52" s="59"/>
      <c r="K52">
        <f>+K51/1000</f>
        <v>1686.1790000000003</v>
      </c>
      <c r="M52">
        <v>3300</v>
      </c>
    </row>
    <row r="53" spans="1:16" ht="20.25" customHeight="1" x14ac:dyDescent="0.2">
      <c r="A53" t="s">
        <v>94</v>
      </c>
      <c r="C53" s="59">
        <v>1397060</v>
      </c>
      <c r="D53" s="59">
        <v>867055.35</v>
      </c>
      <c r="E53" s="59">
        <v>959401</v>
      </c>
      <c r="F53" s="59">
        <v>855667.93432999996</v>
      </c>
      <c r="G53" s="59">
        <v>293899.27</v>
      </c>
      <c r="H53" s="59">
        <v>561768.66433000006</v>
      </c>
      <c r="I53" s="59">
        <f>SUM(I5:I52)</f>
        <v>302856.91433000006</v>
      </c>
      <c r="M53">
        <f>+M52/M51</f>
        <v>32.308596044644602</v>
      </c>
    </row>
    <row r="54" spans="1:16" ht="20.25" customHeight="1" x14ac:dyDescent="0.2">
      <c r="C54"/>
      <c r="I54" s="59"/>
    </row>
    <row r="55" spans="1:16" ht="20.25" customHeight="1" x14ac:dyDescent="0.2">
      <c r="C55"/>
      <c r="I55" s="59"/>
      <c r="J55" s="59"/>
      <c r="K55" s="68"/>
      <c r="L55" s="68"/>
      <c r="M55" s="68">
        <v>114.47</v>
      </c>
    </row>
    <row r="56" spans="1:16" ht="20.25" customHeight="1" x14ac:dyDescent="0.2">
      <c r="C56"/>
      <c r="I56" s="59"/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605713.82866000012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605713.82866000012</v>
      </c>
      <c r="J79">
        <v>16</v>
      </c>
      <c r="K79" s="58">
        <f>+I79*0.9779</f>
        <v>592327.55304661416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37857.114291250007</v>
      </c>
      <c r="K81" s="58">
        <f>+K79*85</f>
        <v>50347842.008962207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50347.842008962209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9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160</v>
      </c>
      <c r="B122">
        <v>20700</v>
      </c>
      <c r="C122" s="58">
        <v>424374</v>
      </c>
    </row>
    <row r="123" spans="1:9" x14ac:dyDescent="0.2">
      <c r="A123" s="64" t="s">
        <v>160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9" x14ac:dyDescent="0.2">
      <c r="C127" s="65">
        <f>+C50+C121</f>
        <v>1980256</v>
      </c>
      <c r="D127" s="60">
        <f>+D121-D50</f>
        <v>1920000</v>
      </c>
      <c r="E127" s="60">
        <f>+E121-E50</f>
        <v>1915000</v>
      </c>
      <c r="F127" s="60">
        <f>+F121-F50</f>
        <v>818371.55</v>
      </c>
      <c r="G127" s="59">
        <f>+G121-G50</f>
        <v>1433224.55</v>
      </c>
    </row>
    <row r="128" spans="1:9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50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D15" sqref="D15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165</v>
      </c>
    </row>
    <row r="3" spans="1:12" x14ac:dyDescent="0.2">
      <c r="A3" s="57" t="s">
        <v>29</v>
      </c>
      <c r="B3" t="s">
        <v>147</v>
      </c>
    </row>
    <row r="4" spans="1:12" x14ac:dyDescent="0.2">
      <c r="A4" s="57" t="s">
        <v>42</v>
      </c>
      <c r="B4" t="s">
        <v>165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12" ht="20.25" customHeight="1" x14ac:dyDescent="0.2">
      <c r="A7" t="s">
        <v>377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6565.9000000000005</v>
      </c>
      <c r="G7" s="59">
        <v>0</v>
      </c>
    </row>
    <row r="8" spans="1:12" ht="20.25" customHeight="1" x14ac:dyDescent="0.2">
      <c r="A8" t="s">
        <v>129</v>
      </c>
      <c r="B8" s="59">
        <v>38000</v>
      </c>
      <c r="C8" s="59">
        <v>12915</v>
      </c>
      <c r="D8" s="59">
        <v>35700</v>
      </c>
      <c r="E8" s="59">
        <v>10145.64265</v>
      </c>
      <c r="F8" s="59">
        <v>10145.64265</v>
      </c>
      <c r="G8" s="59">
        <v>0</v>
      </c>
    </row>
    <row r="9" spans="1:12" ht="20.25" customHeight="1" x14ac:dyDescent="0.2">
      <c r="A9" t="s">
        <v>167</v>
      </c>
      <c r="B9" s="59">
        <v>25000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</row>
    <row r="10" spans="1:12" ht="20.25" customHeight="1" x14ac:dyDescent="0.2">
      <c r="A10" t="s">
        <v>109</v>
      </c>
      <c r="B10" s="59">
        <v>10080</v>
      </c>
      <c r="C10" s="59">
        <v>5292</v>
      </c>
      <c r="D10" s="59">
        <v>10080</v>
      </c>
      <c r="E10" s="59">
        <v>4999.0247999999992</v>
      </c>
      <c r="F10" s="59">
        <v>4999.0247999999992</v>
      </c>
      <c r="G10" s="59">
        <v>0</v>
      </c>
      <c r="K10">
        <f>25*32.24</f>
        <v>806</v>
      </c>
    </row>
    <row r="11" spans="1:12" ht="20.25" customHeight="1" x14ac:dyDescent="0.2">
      <c r="A11" t="s">
        <v>164</v>
      </c>
      <c r="B11" s="59">
        <v>10000</v>
      </c>
      <c r="C11" s="59">
        <v>10500</v>
      </c>
      <c r="D11" s="59">
        <v>10000</v>
      </c>
      <c r="E11" s="59">
        <v>8801.1</v>
      </c>
      <c r="F11" s="59">
        <v>8801.1</v>
      </c>
      <c r="G11" s="59">
        <v>0</v>
      </c>
      <c r="L11">
        <f>76*2500</f>
        <v>190000</v>
      </c>
    </row>
    <row r="12" spans="1:12" ht="20.25" customHeight="1" x14ac:dyDescent="0.2">
      <c r="A12" t="s">
        <v>81</v>
      </c>
      <c r="B12" s="59">
        <v>198408</v>
      </c>
      <c r="C12" s="59">
        <v>148547.70000000001</v>
      </c>
      <c r="D12" s="59">
        <v>161160</v>
      </c>
      <c r="E12" s="59">
        <v>150853.99725000001</v>
      </c>
      <c r="F12" s="59">
        <v>124440.49725</v>
      </c>
      <c r="G12" s="59">
        <v>26413.500000000015</v>
      </c>
    </row>
    <row r="13" spans="1:12" ht="20.25" customHeight="1" x14ac:dyDescent="0.2">
      <c r="A13" t="s">
        <v>80</v>
      </c>
      <c r="B13" s="59">
        <v>168284</v>
      </c>
      <c r="C13" s="59">
        <v>120794.09999999999</v>
      </c>
      <c r="D13" s="59">
        <v>122260</v>
      </c>
      <c r="E13" s="59">
        <v>120535.2555</v>
      </c>
      <c r="F13" s="59">
        <v>99652.755499999999</v>
      </c>
      <c r="G13" s="59">
        <v>20882.500000000004</v>
      </c>
    </row>
    <row r="14" spans="1:12" ht="20.25" customHeight="1" x14ac:dyDescent="0.2">
      <c r="A14" t="s">
        <v>230</v>
      </c>
      <c r="B14" s="59">
        <v>99000</v>
      </c>
      <c r="C14" s="59">
        <v>750.75</v>
      </c>
      <c r="D14" s="59">
        <v>2518</v>
      </c>
      <c r="E14" s="59">
        <v>809.07254999999998</v>
      </c>
      <c r="F14" s="59">
        <v>809.07254999999998</v>
      </c>
      <c r="G14" s="59">
        <v>0</v>
      </c>
    </row>
    <row r="15" spans="1:12" ht="20.25" customHeight="1" x14ac:dyDescent="0.2">
      <c r="A15" t="s">
        <v>117</v>
      </c>
      <c r="B15" s="59">
        <v>98000</v>
      </c>
      <c r="C15" s="59">
        <v>91476</v>
      </c>
      <c r="D15" s="59">
        <v>93263</v>
      </c>
      <c r="E15" s="59">
        <v>94019.524940000018</v>
      </c>
      <c r="F15" s="59">
        <v>94019.524940000018</v>
      </c>
      <c r="G15" s="59">
        <v>0</v>
      </c>
    </row>
    <row r="16" spans="1:12" ht="20.25" customHeight="1" x14ac:dyDescent="0.2">
      <c r="A16" t="s">
        <v>321</v>
      </c>
      <c r="B16" s="59">
        <v>25000</v>
      </c>
      <c r="C16" s="59">
        <v>26250</v>
      </c>
      <c r="D16" s="59">
        <v>25000</v>
      </c>
      <c r="E16" s="59">
        <v>26892.250000000004</v>
      </c>
      <c r="F16" s="59">
        <v>9620</v>
      </c>
      <c r="G16" s="59">
        <v>17272.250000000004</v>
      </c>
    </row>
    <row r="17" spans="1:7" ht="20.25" customHeight="1" x14ac:dyDescent="0.2">
      <c r="A17" t="s">
        <v>184</v>
      </c>
      <c r="B17" s="59">
        <v>10000</v>
      </c>
      <c r="C17" s="59">
        <v>10500</v>
      </c>
      <c r="D17" s="59">
        <v>10000</v>
      </c>
      <c r="E17" s="59">
        <v>11595.1</v>
      </c>
      <c r="F17" s="59">
        <v>11595.1</v>
      </c>
      <c r="G17" s="59">
        <v>0</v>
      </c>
    </row>
    <row r="18" spans="1:7" ht="20.25" customHeight="1" x14ac:dyDescent="0.2">
      <c r="A18" t="s">
        <v>86</v>
      </c>
      <c r="B18" s="59">
        <v>25000</v>
      </c>
      <c r="C18" s="59">
        <v>10500</v>
      </c>
      <c r="D18" s="59">
        <v>10000</v>
      </c>
      <c r="E18" s="59">
        <v>12433.3</v>
      </c>
      <c r="F18" s="59">
        <v>12433.3</v>
      </c>
      <c r="G18" s="59">
        <v>0</v>
      </c>
    </row>
    <row r="19" spans="1:7" ht="20.25" customHeight="1" x14ac:dyDescent="0.2">
      <c r="A19" t="s">
        <v>364</v>
      </c>
      <c r="B19" s="59">
        <v>20000</v>
      </c>
      <c r="C19" s="59">
        <v>15750</v>
      </c>
      <c r="D19" s="59">
        <v>20000</v>
      </c>
      <c r="E19" s="59">
        <v>14878.050000000001</v>
      </c>
      <c r="F19" s="59">
        <v>12502.7</v>
      </c>
      <c r="G19" s="59">
        <v>2375.3500000000004</v>
      </c>
    </row>
    <row r="20" spans="1:7" ht="20.25" customHeight="1" x14ac:dyDescent="0.2">
      <c r="A20" t="s">
        <v>94</v>
      </c>
      <c r="B20" s="59">
        <v>736772</v>
      </c>
      <c r="C20" s="59">
        <v>463775.55</v>
      </c>
      <c r="D20" s="59">
        <v>509981</v>
      </c>
      <c r="E20" s="59">
        <v>462528.21769000002</v>
      </c>
      <c r="F20" s="59">
        <v>395584.61768999998</v>
      </c>
      <c r="G20" s="59">
        <v>66943.60000000002</v>
      </c>
    </row>
    <row r="21" spans="1:7" ht="20.25" customHeight="1" x14ac:dyDescent="0.2">
      <c r="C21"/>
    </row>
    <row r="22" spans="1:7" ht="20.25" customHeight="1" x14ac:dyDescent="0.2">
      <c r="C22"/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205</v>
      </c>
      <c r="B37" s="58">
        <v>1287052</v>
      </c>
      <c r="C37"/>
      <c r="G37" s="59"/>
    </row>
    <row r="38" spans="1:9" ht="20.25" customHeight="1" x14ac:dyDescent="0.2">
      <c r="A38" t="s">
        <v>170</v>
      </c>
      <c r="B38" s="65">
        <f>++B22+B37</f>
        <v>1287052</v>
      </c>
      <c r="C38"/>
      <c r="G38" s="59"/>
    </row>
    <row r="39" spans="1:9" ht="20.25" customHeight="1" x14ac:dyDescent="0.2">
      <c r="A39" t="s">
        <v>131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173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5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F22" sqref="F2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147</v>
      </c>
    </row>
    <row r="2" spans="1:11" x14ac:dyDescent="0.2">
      <c r="A2" s="57" t="s">
        <v>29</v>
      </c>
      <c r="B2" t="s">
        <v>147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150</v>
      </c>
      <c r="G4" t="s">
        <v>136</v>
      </c>
      <c r="I4" t="s">
        <v>197</v>
      </c>
    </row>
    <row r="5" spans="1:11" ht="20.25" customHeight="1" x14ac:dyDescent="0.2">
      <c r="A5" t="s">
        <v>377</v>
      </c>
      <c r="B5" t="s">
        <v>375</v>
      </c>
      <c r="C5" s="59">
        <v>10000</v>
      </c>
      <c r="D5" s="59">
        <v>10500</v>
      </c>
      <c r="E5" s="59">
        <v>10000</v>
      </c>
      <c r="F5" s="59">
        <v>3028</v>
      </c>
      <c r="G5" s="59">
        <v>3537.9000000000005</v>
      </c>
      <c r="H5" s="59">
        <f>G5</f>
        <v>3537.9000000000005</v>
      </c>
    </row>
    <row r="6" spans="1:11" ht="20.25" customHeight="1" x14ac:dyDescent="0.2">
      <c r="A6" s="61" t="s">
        <v>381</v>
      </c>
      <c r="B6" s="61"/>
      <c r="C6" s="62">
        <v>10000</v>
      </c>
      <c r="D6" s="62">
        <v>10500</v>
      </c>
      <c r="E6" s="62">
        <v>10000</v>
      </c>
      <c r="F6" s="62">
        <v>3028</v>
      </c>
      <c r="G6" s="62">
        <v>3537.9000000000005</v>
      </c>
      <c r="H6" s="59">
        <f t="shared" ref="H6:H68" si="0">G6</f>
        <v>3537.9000000000005</v>
      </c>
    </row>
    <row r="7" spans="1:11" ht="20.25" customHeight="1" x14ac:dyDescent="0.2">
      <c r="A7" t="s">
        <v>347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357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59"/>
    </row>
    <row r="9" spans="1:11" ht="20.25" customHeight="1" x14ac:dyDescent="0.2">
      <c r="A9" t="s">
        <v>129</v>
      </c>
      <c r="B9" t="s">
        <v>305</v>
      </c>
      <c r="C9" s="59">
        <v>50000</v>
      </c>
      <c r="D9" s="59">
        <v>52500</v>
      </c>
      <c r="E9" s="59">
        <v>50000</v>
      </c>
      <c r="F9" s="59">
        <v>41211.5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314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167</v>
      </c>
      <c r="B11" t="s">
        <v>73</v>
      </c>
      <c r="C11" s="59">
        <v>395000</v>
      </c>
      <c r="D11" s="59">
        <v>236250</v>
      </c>
      <c r="E11" s="59">
        <v>254200</v>
      </c>
      <c r="F11" s="59">
        <v>51686</v>
      </c>
      <c r="G11" s="59">
        <v>158911.75000000003</v>
      </c>
      <c r="H11" s="59"/>
    </row>
    <row r="12" spans="1:11" ht="20.25" customHeight="1" x14ac:dyDescent="0.2">
      <c r="A12" s="61" t="s">
        <v>209</v>
      </c>
      <c r="B12" s="61"/>
      <c r="C12" s="62">
        <v>395000</v>
      </c>
      <c r="D12" s="62">
        <v>236250</v>
      </c>
      <c r="E12" s="62">
        <v>254200</v>
      </c>
      <c r="F12" s="62">
        <v>51686</v>
      </c>
      <c r="G12" s="62">
        <v>158911.75000000003</v>
      </c>
      <c r="H12" s="59">
        <f t="shared" si="0"/>
        <v>158911.75000000003</v>
      </c>
      <c r="I12" s="66"/>
    </row>
    <row r="13" spans="1:11" ht="20.25" customHeight="1" x14ac:dyDescent="0.2">
      <c r="A13" t="s">
        <v>164</v>
      </c>
      <c r="B13" t="s">
        <v>132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191</v>
      </c>
      <c r="C14" s="59">
        <v>20000</v>
      </c>
      <c r="D14" s="59">
        <v>20755.350000000002</v>
      </c>
      <c r="E14" s="59">
        <v>19767</v>
      </c>
      <c r="F14" s="59">
        <v>0</v>
      </c>
      <c r="G14" s="59">
        <v>18501.714330000003</v>
      </c>
      <c r="H14" s="59">
        <f t="shared" si="0"/>
        <v>18501.714330000003</v>
      </c>
    </row>
    <row r="15" spans="1:11" ht="20.25" customHeight="1" x14ac:dyDescent="0.2">
      <c r="B15" t="s">
        <v>216</v>
      </c>
      <c r="C15" s="59">
        <v>20000</v>
      </c>
      <c r="D15" s="59">
        <v>21000</v>
      </c>
      <c r="E15" s="59">
        <v>20000</v>
      </c>
      <c r="F15" s="59">
        <v>12640</v>
      </c>
      <c r="G15" s="59">
        <v>4962.2000000000007</v>
      </c>
      <c r="H15" s="59"/>
      <c r="I15" s="63"/>
      <c r="J15" s="63"/>
      <c r="K15" s="60"/>
    </row>
    <row r="16" spans="1:11" ht="20.25" customHeight="1" x14ac:dyDescent="0.2">
      <c r="A16" s="61" t="s">
        <v>210</v>
      </c>
      <c r="B16" s="61"/>
      <c r="C16" s="62">
        <v>60000</v>
      </c>
      <c r="D16" s="62">
        <v>41755.350000000006</v>
      </c>
      <c r="E16" s="62">
        <v>39767</v>
      </c>
      <c r="F16" s="62">
        <v>12640</v>
      </c>
      <c r="G16" s="62">
        <v>23463.914330000003</v>
      </c>
      <c r="H16" s="59">
        <f t="shared" si="0"/>
        <v>23463.914330000003</v>
      </c>
    </row>
    <row r="17" spans="1:8" ht="20.25" customHeight="1" x14ac:dyDescent="0.2">
      <c r="A17" t="s">
        <v>308</v>
      </c>
      <c r="B17" t="s">
        <v>272</v>
      </c>
      <c r="C17" s="59">
        <v>5000</v>
      </c>
      <c r="D17" s="59">
        <v>0</v>
      </c>
      <c r="E17" s="59">
        <v>5000</v>
      </c>
      <c r="F17" s="59">
        <v>0</v>
      </c>
      <c r="G17" s="59">
        <v>4400.55</v>
      </c>
      <c r="H17" s="59"/>
    </row>
    <row r="18" spans="1:8" ht="20.25" customHeight="1" x14ac:dyDescent="0.2">
      <c r="A18" s="61" t="s">
        <v>384</v>
      </c>
      <c r="B18" s="61"/>
      <c r="C18" s="62">
        <v>5000</v>
      </c>
      <c r="D18" s="62">
        <v>0</v>
      </c>
      <c r="E18" s="62">
        <v>5000</v>
      </c>
      <c r="F18" s="62">
        <v>0</v>
      </c>
      <c r="G18" s="62">
        <v>4400.55</v>
      </c>
      <c r="H18" s="59">
        <f t="shared" si="0"/>
        <v>4400.55</v>
      </c>
    </row>
    <row r="19" spans="1:8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B20" t="s">
        <v>135</v>
      </c>
      <c r="C20" s="59">
        <v>296826</v>
      </c>
      <c r="D20" s="59">
        <v>304500</v>
      </c>
      <c r="E20" s="59">
        <v>290000</v>
      </c>
      <c r="F20" s="59">
        <v>36749</v>
      </c>
      <c r="G20" s="59">
        <v>267098.5</v>
      </c>
      <c r="H20" s="59">
        <f t="shared" si="0"/>
        <v>267098.5</v>
      </c>
    </row>
    <row r="21" spans="1:8" ht="20.25" customHeight="1" x14ac:dyDescent="0.2">
      <c r="B21" t="s">
        <v>359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211</v>
      </c>
      <c r="B22" s="61"/>
      <c r="C22" s="62">
        <v>315826</v>
      </c>
      <c r="D22" s="62">
        <v>304500</v>
      </c>
      <c r="E22" s="62">
        <v>303555</v>
      </c>
      <c r="F22" s="62">
        <v>36749</v>
      </c>
      <c r="G22" s="62">
        <v>267098.5</v>
      </c>
      <c r="H22" s="59"/>
    </row>
    <row r="23" spans="1:8" ht="20.25" customHeight="1" x14ac:dyDescent="0.2">
      <c r="A23" t="s">
        <v>80</v>
      </c>
      <c r="B23" t="s">
        <v>135</v>
      </c>
      <c r="C23" s="59">
        <v>100000</v>
      </c>
      <c r="D23" s="59">
        <v>105000</v>
      </c>
      <c r="E23" s="59">
        <v>100000</v>
      </c>
      <c r="F23" s="59">
        <v>21900</v>
      </c>
      <c r="G23" s="59">
        <v>82875.000000000015</v>
      </c>
      <c r="H23" s="59">
        <f t="shared" si="0"/>
        <v>82875.000000000015</v>
      </c>
    </row>
    <row r="24" spans="1:8" ht="20.25" customHeight="1" x14ac:dyDescent="0.2">
      <c r="B24" t="s">
        <v>104</v>
      </c>
      <c r="C24" s="59">
        <v>9000</v>
      </c>
      <c r="D24" s="59">
        <v>6300</v>
      </c>
      <c r="E24" s="59">
        <v>9000</v>
      </c>
      <c r="F24" s="59">
        <v>6789.42</v>
      </c>
      <c r="G24" s="59">
        <v>0</v>
      </c>
      <c r="H24" s="59"/>
    </row>
    <row r="25" spans="1:8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0</v>
      </c>
      <c r="H25" s="59">
        <f t="shared" si="0"/>
        <v>0</v>
      </c>
    </row>
    <row r="26" spans="1:8" ht="20.25" customHeight="1" x14ac:dyDescent="0.2">
      <c r="B26" t="s">
        <v>229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0</v>
      </c>
      <c r="H26" s="59"/>
    </row>
    <row r="27" spans="1:8" ht="20.25" customHeight="1" x14ac:dyDescent="0.2">
      <c r="A27" s="61" t="s">
        <v>149</v>
      </c>
      <c r="B27" s="61"/>
      <c r="C27" s="62">
        <v>174934</v>
      </c>
      <c r="D27" s="62">
        <v>123375</v>
      </c>
      <c r="E27" s="62">
        <v>122099</v>
      </c>
      <c r="F27" s="62">
        <v>41381.164999999994</v>
      </c>
      <c r="G27" s="62">
        <v>82875.000000000015</v>
      </c>
      <c r="H27" s="59">
        <f t="shared" si="0"/>
        <v>82875.000000000015</v>
      </c>
    </row>
    <row r="28" spans="1:8" ht="20.25" customHeight="1" x14ac:dyDescent="0.2">
      <c r="A28" t="s">
        <v>230</v>
      </c>
      <c r="B28" t="s">
        <v>229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0</v>
      </c>
      <c r="H28" s="59">
        <f t="shared" si="0"/>
        <v>0</v>
      </c>
    </row>
    <row r="29" spans="1:8" ht="20.25" customHeight="1" x14ac:dyDescent="0.2">
      <c r="A29" s="61" t="s">
        <v>315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0</v>
      </c>
      <c r="H29" s="59">
        <f t="shared" si="0"/>
        <v>0</v>
      </c>
    </row>
    <row r="30" spans="1:8" ht="20.25" customHeight="1" x14ac:dyDescent="0.2">
      <c r="A30" t="s">
        <v>117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/>
    </row>
    <row r="31" spans="1:8" ht="20.25" customHeight="1" x14ac:dyDescent="0.2">
      <c r="B31" t="s">
        <v>108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0</v>
      </c>
      <c r="H31" s="59">
        <f t="shared" si="0"/>
        <v>0</v>
      </c>
    </row>
    <row r="32" spans="1:8" ht="20.25" customHeight="1" x14ac:dyDescent="0.2">
      <c r="B32" t="s">
        <v>319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f t="shared" si="0"/>
        <v>0</v>
      </c>
    </row>
    <row r="33" spans="1:8" ht="20.25" customHeight="1" x14ac:dyDescent="0.2">
      <c r="A33" s="61" t="s">
        <v>177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0</v>
      </c>
      <c r="H33" s="59">
        <f t="shared" si="0"/>
        <v>0</v>
      </c>
    </row>
    <row r="34" spans="1:8" ht="20.25" customHeight="1" x14ac:dyDescent="0.2">
      <c r="A34" t="s">
        <v>126</v>
      </c>
      <c r="B34" t="s">
        <v>191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f t="shared" si="0"/>
        <v>0</v>
      </c>
    </row>
    <row r="35" spans="1:8" ht="20.25" customHeight="1" x14ac:dyDescent="0.2">
      <c r="B35" t="s">
        <v>272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0</v>
      </c>
      <c r="H35" s="59">
        <f t="shared" si="0"/>
        <v>0</v>
      </c>
    </row>
    <row r="36" spans="1:8" ht="20.25" customHeight="1" x14ac:dyDescent="0.2">
      <c r="A36" s="61" t="s">
        <v>370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0</v>
      </c>
      <c r="H36" s="59">
        <f t="shared" si="0"/>
        <v>0</v>
      </c>
    </row>
    <row r="37" spans="1:8" ht="20.25" customHeight="1" x14ac:dyDescent="0.2">
      <c r="A37" t="s">
        <v>321</v>
      </c>
      <c r="B37" t="s">
        <v>108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f t="shared" si="0"/>
        <v>0</v>
      </c>
    </row>
    <row r="38" spans="1:8" ht="20.25" customHeight="1" x14ac:dyDescent="0.2">
      <c r="A38" s="61" t="s">
        <v>333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59">
        <f t="shared" si="0"/>
        <v>0</v>
      </c>
    </row>
    <row r="39" spans="1:8" ht="20.25" customHeight="1" x14ac:dyDescent="0.2">
      <c r="A39" t="s">
        <v>83</v>
      </c>
      <c r="B39" t="s">
        <v>198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0</v>
      </c>
      <c r="H39" s="59">
        <f t="shared" si="0"/>
        <v>0</v>
      </c>
    </row>
    <row r="40" spans="1:8" ht="20.25" customHeight="1" x14ac:dyDescent="0.2">
      <c r="B40" t="s">
        <v>358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/>
    </row>
    <row r="41" spans="1:8" ht="20.25" customHeight="1" x14ac:dyDescent="0.2">
      <c r="A41" s="61" t="s">
        <v>212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0</v>
      </c>
      <c r="H41" s="59">
        <f t="shared" si="0"/>
        <v>0</v>
      </c>
    </row>
    <row r="42" spans="1:8" ht="20.25" customHeight="1" x14ac:dyDescent="0.2">
      <c r="A42" t="s">
        <v>331</v>
      </c>
      <c r="B42" t="s">
        <v>330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f t="shared" si="0"/>
        <v>0</v>
      </c>
    </row>
    <row r="43" spans="1:8" ht="20.25" customHeight="1" x14ac:dyDescent="0.2">
      <c r="B43" t="s">
        <v>373</v>
      </c>
      <c r="C43" s="59">
        <v>5000</v>
      </c>
      <c r="D43" s="59">
        <v>0</v>
      </c>
      <c r="E43" s="59">
        <v>5000</v>
      </c>
      <c r="F43" s="59">
        <v>4573</v>
      </c>
      <c r="G43" s="59">
        <v>1643.6499999999996</v>
      </c>
      <c r="H43" s="59"/>
    </row>
    <row r="44" spans="1:8" ht="20.25" customHeight="1" x14ac:dyDescent="0.2">
      <c r="A44" s="61" t="s">
        <v>334</v>
      </c>
      <c r="B44" s="61"/>
      <c r="C44" s="62">
        <v>10000</v>
      </c>
      <c r="D44" s="62">
        <v>0</v>
      </c>
      <c r="E44" s="62">
        <v>5000</v>
      </c>
      <c r="F44" s="62">
        <v>4573</v>
      </c>
      <c r="G44" s="62">
        <v>1643.6499999999996</v>
      </c>
      <c r="H44" s="59">
        <f t="shared" si="0"/>
        <v>1643.6499999999996</v>
      </c>
    </row>
    <row r="45" spans="1:8" ht="20.25" customHeight="1" x14ac:dyDescent="0.2">
      <c r="A45" t="s">
        <v>184</v>
      </c>
      <c r="B45" t="s">
        <v>342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0</v>
      </c>
      <c r="H45" s="59">
        <f t="shared" si="0"/>
        <v>0</v>
      </c>
    </row>
    <row r="46" spans="1:8" ht="20.25" customHeight="1" x14ac:dyDescent="0.2">
      <c r="A46" s="61" t="s">
        <v>187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0</v>
      </c>
      <c r="H46" s="59">
        <f t="shared" si="0"/>
        <v>0</v>
      </c>
    </row>
    <row r="47" spans="1:8" ht="20.25" customHeight="1" x14ac:dyDescent="0.2">
      <c r="A47" t="s">
        <v>86</v>
      </c>
      <c r="B47" t="s">
        <v>106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f t="shared" si="0"/>
        <v>0</v>
      </c>
    </row>
    <row r="48" spans="1:8" ht="20.25" customHeight="1" x14ac:dyDescent="0.2">
      <c r="A48" s="61" t="s">
        <v>316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59">
        <f t="shared" si="0"/>
        <v>0</v>
      </c>
    </row>
    <row r="49" spans="1:11" ht="20.25" customHeight="1" x14ac:dyDescent="0.2">
      <c r="A49" t="s">
        <v>124</v>
      </c>
      <c r="B49" t="s">
        <v>106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0</v>
      </c>
      <c r="H49" s="59"/>
      <c r="J49">
        <v>2500000</v>
      </c>
      <c r="K49">
        <f>+J49*1.05</f>
        <v>2625000</v>
      </c>
    </row>
    <row r="50" spans="1:11" ht="20.25" customHeight="1" x14ac:dyDescent="0.2">
      <c r="A50" s="61" t="s">
        <v>213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0</v>
      </c>
      <c r="H50" s="59">
        <f t="shared" si="0"/>
        <v>0</v>
      </c>
    </row>
    <row r="51" spans="1:11" ht="20.25" customHeight="1" x14ac:dyDescent="0.2">
      <c r="A51" t="s">
        <v>364</v>
      </c>
      <c r="B51" t="s">
        <v>383</v>
      </c>
      <c r="C51" s="59">
        <v>20000</v>
      </c>
      <c r="D51" s="59">
        <v>21000</v>
      </c>
      <c r="E51" s="59">
        <v>20000</v>
      </c>
      <c r="F51" s="59">
        <v>0</v>
      </c>
      <c r="G51" s="59">
        <v>19837.400000000001</v>
      </c>
      <c r="H51" s="59">
        <f t="shared" si="0"/>
        <v>19837.400000000001</v>
      </c>
    </row>
    <row r="52" spans="1:11" ht="20.25" customHeight="1" x14ac:dyDescent="0.2">
      <c r="A52" s="61" t="s">
        <v>385</v>
      </c>
      <c r="B52" s="61"/>
      <c r="C52" s="62">
        <v>20000</v>
      </c>
      <c r="D52" s="62">
        <v>21000</v>
      </c>
      <c r="E52" s="62">
        <v>20000</v>
      </c>
      <c r="F52" s="62">
        <v>0</v>
      </c>
      <c r="G52" s="62">
        <v>19837.400000000001</v>
      </c>
      <c r="H52" s="59">
        <f t="shared" si="0"/>
        <v>19837.400000000001</v>
      </c>
    </row>
    <row r="53" spans="1:11" ht="20.25" customHeight="1" x14ac:dyDescent="0.2">
      <c r="A53" t="s">
        <v>94</v>
      </c>
      <c r="C53" s="59">
        <v>1397060</v>
      </c>
      <c r="D53" s="59">
        <v>867055.35</v>
      </c>
      <c r="E53" s="59">
        <v>959401</v>
      </c>
      <c r="F53" s="59">
        <v>293899.27</v>
      </c>
      <c r="G53" s="59">
        <v>561768.66433000006</v>
      </c>
      <c r="H53" s="59"/>
      <c r="I53">
        <v>120000</v>
      </c>
      <c r="J53">
        <f>+I53*22</f>
        <v>2640000</v>
      </c>
    </row>
    <row r="54" spans="1:11" ht="20.25" customHeight="1" x14ac:dyDescent="0.2">
      <c r="C54"/>
      <c r="H54" s="59">
        <f t="shared" si="0"/>
        <v>0</v>
      </c>
    </row>
    <row r="55" spans="1:11" ht="20.25" customHeight="1" x14ac:dyDescent="0.2">
      <c r="C55"/>
      <c r="H55" s="59"/>
    </row>
    <row r="56" spans="1:11" ht="20.25" customHeight="1" x14ac:dyDescent="0.2">
      <c r="C56"/>
      <c r="H56" s="59">
        <f t="shared" si="0"/>
        <v>0</v>
      </c>
    </row>
    <row r="57" spans="1:11" ht="20.25" customHeight="1" x14ac:dyDescent="0.2">
      <c r="C57"/>
      <c r="H57" s="59"/>
    </row>
    <row r="58" spans="1:11" ht="20.25" customHeight="1" x14ac:dyDescent="0.2">
      <c r="C58"/>
      <c r="H58" s="59">
        <f t="shared" si="0"/>
        <v>0</v>
      </c>
    </row>
    <row r="59" spans="1:11" ht="20.25" customHeight="1" x14ac:dyDescent="0.2">
      <c r="C59"/>
      <c r="H59" s="59">
        <f t="shared" si="0"/>
        <v>0</v>
      </c>
    </row>
    <row r="60" spans="1:11" ht="20.25" customHeight="1" x14ac:dyDescent="0.2">
      <c r="C60"/>
      <c r="H60" s="59">
        <f t="shared" si="0"/>
        <v>0</v>
      </c>
    </row>
    <row r="61" spans="1:11" ht="20.25" customHeight="1" x14ac:dyDescent="0.2">
      <c r="C61"/>
      <c r="H61" s="59">
        <f t="shared" si="0"/>
        <v>0</v>
      </c>
    </row>
    <row r="62" spans="1:11" ht="20.25" customHeight="1" x14ac:dyDescent="0.2">
      <c r="C62"/>
      <c r="H62" s="59"/>
    </row>
    <row r="63" spans="1:11" ht="20.25" customHeight="1" x14ac:dyDescent="0.2">
      <c r="C63"/>
      <c r="H63" s="59">
        <f t="shared" si="0"/>
        <v>0</v>
      </c>
    </row>
    <row r="64" spans="1:11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686520.67866000009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1980256</v>
      </c>
      <c r="D127" s="60">
        <f>+D121-D50</f>
        <v>1920000</v>
      </c>
      <c r="E127" s="60">
        <f>+E121-E58</f>
        <v>1920000</v>
      </c>
      <c r="F127" s="60">
        <f>+F121-F50</f>
        <v>818371.55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H5" sqref="H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131</v>
      </c>
    </row>
    <row r="2" spans="1:11" x14ac:dyDescent="0.2">
      <c r="A2" s="57" t="s">
        <v>29</v>
      </c>
      <c r="B2" t="s">
        <v>147</v>
      </c>
      <c r="D2">
        <v>12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1" ht="20.25" customHeight="1" x14ac:dyDescent="0.2">
      <c r="A5" t="s">
        <v>167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51686</v>
      </c>
      <c r="H5" s="59">
        <v>158911.75000000003</v>
      </c>
      <c r="I5" s="59"/>
    </row>
    <row r="6" spans="1:11" ht="20.25" customHeight="1" x14ac:dyDescent="0.2">
      <c r="A6" s="61" t="s">
        <v>209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51686</v>
      </c>
      <c r="H6" s="62">
        <v>158911.75000000003</v>
      </c>
    </row>
    <row r="7" spans="1:11" ht="20.25" customHeight="1" x14ac:dyDescent="0.2">
      <c r="A7" t="s">
        <v>164</v>
      </c>
      <c r="B7" t="s">
        <v>191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A8" s="61" t="s">
        <v>210</v>
      </c>
      <c r="B8" s="61"/>
      <c r="C8" s="62">
        <v>20000</v>
      </c>
      <c r="D8" s="62">
        <v>20755.350000000002</v>
      </c>
      <c r="E8" s="62">
        <v>19767</v>
      </c>
      <c r="F8" s="62">
        <v>18501.714330000003</v>
      </c>
      <c r="G8" s="62">
        <v>0</v>
      </c>
      <c r="H8" s="62">
        <v>18501.714330000003</v>
      </c>
      <c r="J8" s="59"/>
      <c r="K8" s="59"/>
    </row>
    <row r="9" spans="1:11" ht="20.25" customHeight="1" x14ac:dyDescent="0.2">
      <c r="A9" t="s">
        <v>81</v>
      </c>
      <c r="B9" t="s">
        <v>135</v>
      </c>
      <c r="C9" s="59">
        <v>290000</v>
      </c>
      <c r="D9" s="59">
        <v>304500</v>
      </c>
      <c r="E9" s="59">
        <v>290000</v>
      </c>
      <c r="F9" s="59">
        <v>303847.5</v>
      </c>
      <c r="G9" s="59">
        <v>36749</v>
      </c>
      <c r="H9" s="59">
        <v>267098.5</v>
      </c>
      <c r="I9" s="59"/>
    </row>
    <row r="10" spans="1:11" ht="20.25" customHeight="1" x14ac:dyDescent="0.2">
      <c r="A10" s="61" t="s">
        <v>211</v>
      </c>
      <c r="B10" s="61"/>
      <c r="C10" s="62">
        <v>290000</v>
      </c>
      <c r="D10" s="62">
        <v>304500</v>
      </c>
      <c r="E10" s="62">
        <v>290000</v>
      </c>
      <c r="F10" s="62">
        <v>303847.5</v>
      </c>
      <c r="G10" s="62">
        <v>36749</v>
      </c>
      <c r="H10" s="62">
        <v>267098.5</v>
      </c>
    </row>
    <row r="11" spans="1:11" ht="20.25" customHeight="1" x14ac:dyDescent="0.2">
      <c r="A11" t="s">
        <v>80</v>
      </c>
      <c r="B11" t="s">
        <v>135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21900</v>
      </c>
      <c r="H11" s="59">
        <v>82875.000000000015</v>
      </c>
      <c r="I11" s="59"/>
    </row>
    <row r="12" spans="1:11" ht="20.25" customHeight="1" x14ac:dyDescent="0.2">
      <c r="A12" s="61" t="s">
        <v>149</v>
      </c>
      <c r="B12" s="61"/>
      <c r="C12" s="62">
        <v>100000</v>
      </c>
      <c r="D12" s="62">
        <v>105000</v>
      </c>
      <c r="E12" s="62">
        <v>100000</v>
      </c>
      <c r="F12" s="62">
        <v>104775.00000000001</v>
      </c>
      <c r="G12" s="62">
        <v>21900</v>
      </c>
      <c r="H12" s="62">
        <v>82875.000000000015</v>
      </c>
      <c r="I12" s="59"/>
    </row>
    <row r="13" spans="1:11" ht="20.25" customHeight="1" x14ac:dyDescent="0.2">
      <c r="A13" t="s">
        <v>83</v>
      </c>
      <c r="B13" t="s">
        <v>198</v>
      </c>
      <c r="C13" s="59">
        <v>30000</v>
      </c>
      <c r="D13" s="59">
        <v>31500</v>
      </c>
      <c r="E13" s="59">
        <v>30000</v>
      </c>
      <c r="F13" s="59">
        <v>29756.100000000002</v>
      </c>
      <c r="G13" s="59">
        <v>29756.100000000002</v>
      </c>
      <c r="H13" s="59">
        <v>0</v>
      </c>
    </row>
    <row r="14" spans="1:11" ht="20.25" customHeight="1" x14ac:dyDescent="0.2">
      <c r="A14" s="61" t="s">
        <v>212</v>
      </c>
      <c r="B14" s="61"/>
      <c r="C14" s="62">
        <v>30000</v>
      </c>
      <c r="D14" s="62">
        <v>31500</v>
      </c>
      <c r="E14" s="62">
        <v>30000</v>
      </c>
      <c r="F14" s="62">
        <v>29756.100000000002</v>
      </c>
      <c r="G14" s="62">
        <v>29756.100000000002</v>
      </c>
      <c r="H14" s="62">
        <v>0</v>
      </c>
      <c r="I14" s="59"/>
    </row>
    <row r="15" spans="1:11" ht="20.25" customHeight="1" x14ac:dyDescent="0.2">
      <c r="A15" t="s">
        <v>124</v>
      </c>
      <c r="B15" t="s">
        <v>106</v>
      </c>
      <c r="C15" s="59">
        <v>5000</v>
      </c>
      <c r="D15" s="59">
        <v>0</v>
      </c>
      <c r="E15" s="59">
        <v>5000</v>
      </c>
      <c r="F15" s="59">
        <v>6775.4500000000007</v>
      </c>
      <c r="G15" s="59">
        <v>6775.4500000000007</v>
      </c>
      <c r="H15" s="59">
        <v>0</v>
      </c>
    </row>
    <row r="16" spans="1:11" ht="20.25" customHeight="1" x14ac:dyDescent="0.2">
      <c r="A16" s="61" t="s">
        <v>213</v>
      </c>
      <c r="B16" s="61"/>
      <c r="C16" s="62">
        <v>5000</v>
      </c>
      <c r="D16" s="62">
        <v>0</v>
      </c>
      <c r="E16" s="62">
        <v>5000</v>
      </c>
      <c r="F16" s="62">
        <v>6775.4500000000007</v>
      </c>
      <c r="G16" s="62">
        <v>6775.4500000000007</v>
      </c>
      <c r="H16" s="62">
        <v>0</v>
      </c>
      <c r="I16" s="59"/>
    </row>
    <row r="17" spans="1:9" ht="20.25" customHeight="1" x14ac:dyDescent="0.2">
      <c r="A17" t="s">
        <v>94</v>
      </c>
      <c r="C17" s="59">
        <v>670000</v>
      </c>
      <c r="D17" s="59">
        <v>698005.35</v>
      </c>
      <c r="E17" s="71">
        <v>669767</v>
      </c>
      <c r="F17" s="59">
        <v>674253.51433000003</v>
      </c>
      <c r="G17" s="59">
        <v>146866.55000000002</v>
      </c>
      <c r="H17" s="59">
        <v>527386.9643300001</v>
      </c>
      <c r="I17" s="59"/>
    </row>
    <row r="18" spans="1:9" ht="20.25" customHeight="1" x14ac:dyDescent="0.2">
      <c r="C18"/>
      <c r="I18" s="59"/>
    </row>
    <row r="19" spans="1:9" ht="20.25" customHeight="1" x14ac:dyDescent="0.2">
      <c r="C19"/>
    </row>
    <row r="20" spans="1:9" ht="20.25" customHeight="1" x14ac:dyDescent="0.2">
      <c r="C20"/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162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EB81-47D2-4619-B2F6-CD55E5A0A153}">
  <sheetPr>
    <tabColor rgb="FF92D050"/>
  </sheetPr>
  <dimension ref="A2:V87"/>
  <sheetViews>
    <sheetView workbookViewId="0">
      <pane xSplit="1" ySplit="4" topLeftCell="B68" activePane="bottomRight" state="frozen"/>
      <selection pane="topRight" activeCell="B1" sqref="B1"/>
      <selection pane="bottomLeft" activeCell="A5" sqref="A5"/>
      <selection pane="bottomRight" activeCell="J95" sqref="J95"/>
    </sheetView>
  </sheetViews>
  <sheetFormatPr defaultRowHeight="12.75" x14ac:dyDescent="0.2"/>
  <cols>
    <col min="1" max="1" width="18.875" style="72" bestFit="1" customWidth="1"/>
    <col min="2" max="2" width="8.875" style="73" bestFit="1" customWidth="1"/>
    <col min="3" max="21" width="9.125" style="73" bestFit="1" customWidth="1"/>
    <col min="22" max="22" width="10.25" style="73" bestFit="1" customWidth="1"/>
    <col min="23" max="24" width="8.25" style="73" bestFit="1" customWidth="1"/>
    <col min="25" max="34" width="9.5" style="73" bestFit="1" customWidth="1"/>
    <col min="35" max="35" width="14.875" style="73" bestFit="1" customWidth="1"/>
    <col min="36" max="16384" width="9" style="73"/>
  </cols>
  <sheetData>
    <row r="2" spans="1:22" ht="15" x14ac:dyDescent="0.2">
      <c r="A2" s="80" t="s">
        <v>601</v>
      </c>
      <c r="B2" s="79">
        <v>99615</v>
      </c>
    </row>
    <row r="3" spans="1:22" x14ac:dyDescent="0.2">
      <c r="A3" s="76" t="s">
        <v>148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22" s="75" customFormat="1" x14ac:dyDescent="0.2">
      <c r="A4" s="98" t="s">
        <v>505</v>
      </c>
      <c r="B4" s="99">
        <v>45969</v>
      </c>
      <c r="C4" s="99">
        <v>45971</v>
      </c>
      <c r="D4" s="99">
        <v>45972</v>
      </c>
      <c r="E4" s="99">
        <v>45973</v>
      </c>
      <c r="F4" s="99">
        <v>45974</v>
      </c>
      <c r="G4" s="99">
        <v>45975</v>
      </c>
      <c r="H4" s="99">
        <v>45976</v>
      </c>
      <c r="I4" s="99">
        <v>45977</v>
      </c>
      <c r="J4" s="99">
        <v>45978</v>
      </c>
      <c r="K4" s="99">
        <v>45979</v>
      </c>
      <c r="L4" s="99">
        <v>45980</v>
      </c>
      <c r="M4" s="99">
        <v>45981</v>
      </c>
      <c r="N4" s="99">
        <v>45982</v>
      </c>
      <c r="O4" s="99">
        <v>45985</v>
      </c>
      <c r="P4" s="99">
        <v>45986</v>
      </c>
      <c r="Q4" s="99">
        <v>45987</v>
      </c>
      <c r="R4" s="99">
        <v>45988</v>
      </c>
      <c r="S4" s="99">
        <v>45989</v>
      </c>
      <c r="T4" s="99">
        <v>45990</v>
      </c>
      <c r="U4" s="99">
        <v>45991</v>
      </c>
      <c r="V4" s="99" t="s">
        <v>94</v>
      </c>
    </row>
    <row r="5" spans="1:22" x14ac:dyDescent="0.2">
      <c r="A5" s="76">
        <v>21</v>
      </c>
      <c r="B5" s="78"/>
      <c r="C5" s="78"/>
      <c r="D5" s="78">
        <v>0</v>
      </c>
      <c r="E5" s="78"/>
      <c r="F5" s="78"/>
      <c r="G5" s="78"/>
      <c r="H5" s="78"/>
      <c r="I5" s="78"/>
      <c r="J5" s="78"/>
      <c r="K5" s="78"/>
      <c r="L5" s="78"/>
      <c r="M5" s="78"/>
      <c r="N5" s="78">
        <v>0</v>
      </c>
      <c r="O5" s="78"/>
      <c r="P5" s="78"/>
      <c r="Q5" s="78"/>
      <c r="R5" s="78"/>
      <c r="S5" s="78">
        <v>2500</v>
      </c>
      <c r="T5" s="78"/>
      <c r="U5" s="78"/>
      <c r="V5" s="78">
        <f>SUM(B5:U5)</f>
        <v>2500</v>
      </c>
    </row>
    <row r="6" spans="1:22" x14ac:dyDescent="0.2">
      <c r="A6" s="76">
        <v>331</v>
      </c>
      <c r="B6" s="78"/>
      <c r="C6" s="78">
        <v>2500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>
        <v>2500</v>
      </c>
      <c r="T6" s="78"/>
      <c r="U6" s="78"/>
      <c r="V6" s="78">
        <f t="shared" ref="V6:V59" si="0">SUM(B6:U6)</f>
        <v>5000</v>
      </c>
    </row>
    <row r="7" spans="1:22" x14ac:dyDescent="0.2">
      <c r="A7" s="76">
        <v>575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>
        <v>3500</v>
      </c>
      <c r="O7" s="78"/>
      <c r="P7" s="78"/>
      <c r="Q7" s="78"/>
      <c r="R7" s="78"/>
      <c r="S7" s="78"/>
      <c r="T7" s="78"/>
      <c r="U7" s="78"/>
      <c r="V7" s="78">
        <f t="shared" si="0"/>
        <v>3500</v>
      </c>
    </row>
    <row r="8" spans="1:22" x14ac:dyDescent="0.2">
      <c r="A8" s="76">
        <v>913</v>
      </c>
      <c r="B8" s="78"/>
      <c r="C8" s="78"/>
      <c r="D8" s="78"/>
      <c r="E8" s="78"/>
      <c r="F8" s="78">
        <v>5000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>
        <f t="shared" si="0"/>
        <v>5000</v>
      </c>
    </row>
    <row r="9" spans="1:22" x14ac:dyDescent="0.2">
      <c r="A9" s="76">
        <v>931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>
        <v>5000</v>
      </c>
      <c r="Q9" s="78"/>
      <c r="R9" s="78"/>
      <c r="S9" s="78"/>
      <c r="T9" s="78"/>
      <c r="U9" s="78"/>
      <c r="V9" s="78">
        <f t="shared" si="0"/>
        <v>5000</v>
      </c>
    </row>
    <row r="10" spans="1:22" x14ac:dyDescent="0.2">
      <c r="A10" s="76">
        <v>932</v>
      </c>
      <c r="B10" s="78"/>
      <c r="C10" s="78"/>
      <c r="D10" s="78">
        <v>2500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>
        <v>2500</v>
      </c>
      <c r="P10" s="78"/>
      <c r="Q10" s="78"/>
      <c r="R10" s="78"/>
      <c r="S10" s="78"/>
      <c r="T10" s="78"/>
      <c r="U10" s="78"/>
      <c r="V10" s="78">
        <f t="shared" si="0"/>
        <v>5000</v>
      </c>
    </row>
    <row r="11" spans="1:22" x14ac:dyDescent="0.2">
      <c r="A11" s="76">
        <v>935</v>
      </c>
      <c r="B11" s="78"/>
      <c r="C11" s="78"/>
      <c r="D11" s="78">
        <v>10000</v>
      </c>
      <c r="E11" s="78"/>
      <c r="F11" s="78"/>
      <c r="G11" s="78">
        <v>5000</v>
      </c>
      <c r="H11" s="78"/>
      <c r="I11" s="78"/>
      <c r="J11" s="78"/>
      <c r="K11" s="78">
        <v>5000</v>
      </c>
      <c r="L11" s="78"/>
      <c r="M11" s="78">
        <v>10000</v>
      </c>
      <c r="N11" s="78"/>
      <c r="O11" s="78"/>
      <c r="P11" s="78">
        <v>5000</v>
      </c>
      <c r="Q11" s="78">
        <v>5000</v>
      </c>
      <c r="R11" s="78"/>
      <c r="S11" s="78">
        <v>5000</v>
      </c>
      <c r="T11" s="78"/>
      <c r="U11" s="78"/>
      <c r="V11" s="78">
        <f t="shared" si="0"/>
        <v>45000</v>
      </c>
    </row>
    <row r="12" spans="1:22" x14ac:dyDescent="0.2">
      <c r="A12" s="76">
        <v>952</v>
      </c>
      <c r="B12" s="78"/>
      <c r="C12" s="78"/>
      <c r="D12" s="78"/>
      <c r="E12" s="78">
        <v>5000</v>
      </c>
      <c r="F12" s="78"/>
      <c r="G12" s="78"/>
      <c r="H12" s="78"/>
      <c r="I12" s="78"/>
      <c r="J12" s="78">
        <v>5000</v>
      </c>
      <c r="K12" s="78"/>
      <c r="L12" s="78"/>
      <c r="M12" s="78">
        <v>5000</v>
      </c>
      <c r="N12" s="78"/>
      <c r="O12" s="78"/>
      <c r="P12" s="78">
        <v>5000</v>
      </c>
      <c r="Q12" s="78"/>
      <c r="R12" s="78"/>
      <c r="S12" s="78">
        <v>5000</v>
      </c>
      <c r="T12" s="78"/>
      <c r="U12" s="78"/>
      <c r="V12" s="78">
        <f t="shared" si="0"/>
        <v>25000</v>
      </c>
    </row>
    <row r="13" spans="1:22" x14ac:dyDescent="0.2">
      <c r="A13" s="76">
        <v>953</v>
      </c>
      <c r="B13" s="78"/>
      <c r="C13" s="78"/>
      <c r="D13" s="78">
        <v>0</v>
      </c>
      <c r="E13" s="78"/>
      <c r="F13" s="78"/>
      <c r="G13" s="78"/>
      <c r="H13" s="78"/>
      <c r="I13" s="78"/>
      <c r="J13" s="78"/>
      <c r="K13" s="78">
        <v>10000</v>
      </c>
      <c r="L13" s="78"/>
      <c r="M13" s="78"/>
      <c r="N13" s="78"/>
      <c r="O13" s="78"/>
      <c r="P13" s="78"/>
      <c r="Q13" s="78">
        <v>5000</v>
      </c>
      <c r="R13" s="78"/>
      <c r="S13" s="78"/>
      <c r="T13" s="78"/>
      <c r="U13" s="78"/>
      <c r="V13" s="78">
        <f t="shared" si="0"/>
        <v>15000</v>
      </c>
    </row>
    <row r="14" spans="1:22" x14ac:dyDescent="0.2">
      <c r="A14" s="76">
        <v>964</v>
      </c>
      <c r="B14" s="78"/>
      <c r="C14" s="78"/>
      <c r="D14" s="78">
        <v>3500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>
        <f t="shared" si="0"/>
        <v>3500</v>
      </c>
    </row>
    <row r="15" spans="1:22" x14ac:dyDescent="0.2">
      <c r="A15" s="76" t="s">
        <v>287</v>
      </c>
      <c r="B15" s="78"/>
      <c r="C15" s="78">
        <v>0</v>
      </c>
      <c r="D15" s="78"/>
      <c r="E15" s="78"/>
      <c r="F15" s="78"/>
      <c r="G15" s="78">
        <v>5000</v>
      </c>
      <c r="H15" s="78"/>
      <c r="I15" s="78"/>
      <c r="J15" s="78">
        <v>5000</v>
      </c>
      <c r="K15" s="78"/>
      <c r="L15" s="78"/>
      <c r="M15" s="78">
        <v>5000</v>
      </c>
      <c r="N15" s="78"/>
      <c r="O15" s="78">
        <v>5000</v>
      </c>
      <c r="P15" s="78"/>
      <c r="Q15" s="78"/>
      <c r="R15" s="78"/>
      <c r="S15" s="78">
        <v>5000</v>
      </c>
      <c r="T15" s="78"/>
      <c r="U15" s="78"/>
      <c r="V15" s="78">
        <f t="shared" si="0"/>
        <v>25000</v>
      </c>
    </row>
    <row r="16" spans="1:22" x14ac:dyDescent="0.2">
      <c r="A16" s="76" t="s">
        <v>286</v>
      </c>
      <c r="B16" s="78"/>
      <c r="C16" s="78">
        <v>0</v>
      </c>
      <c r="D16" s="78">
        <v>0</v>
      </c>
      <c r="E16" s="78"/>
      <c r="F16" s="78"/>
      <c r="G16" s="78">
        <v>0</v>
      </c>
      <c r="H16" s="78"/>
      <c r="I16" s="78"/>
      <c r="J16" s="78">
        <v>10000</v>
      </c>
      <c r="K16" s="78"/>
      <c r="L16" s="78">
        <v>5000</v>
      </c>
      <c r="M16" s="78"/>
      <c r="N16" s="78">
        <v>5000</v>
      </c>
      <c r="O16" s="78">
        <v>5000</v>
      </c>
      <c r="P16" s="78"/>
      <c r="Q16" s="78">
        <v>10000</v>
      </c>
      <c r="R16" s="78"/>
      <c r="S16" s="78">
        <v>5000</v>
      </c>
      <c r="T16" s="78"/>
      <c r="U16" s="78"/>
      <c r="V16" s="78">
        <f t="shared" si="0"/>
        <v>40000</v>
      </c>
    </row>
    <row r="17" spans="1:22" x14ac:dyDescent="0.2">
      <c r="A17" s="76" t="s">
        <v>289</v>
      </c>
      <c r="B17" s="78"/>
      <c r="C17" s="78">
        <v>0</v>
      </c>
      <c r="D17" s="78"/>
      <c r="E17" s="78"/>
      <c r="F17" s="78"/>
      <c r="G17" s="78">
        <v>0</v>
      </c>
      <c r="H17" s="78"/>
      <c r="I17" s="78"/>
      <c r="J17" s="78">
        <v>6075</v>
      </c>
      <c r="K17" s="78"/>
      <c r="L17" s="78">
        <v>10000</v>
      </c>
      <c r="M17" s="78"/>
      <c r="N17" s="78">
        <v>5000</v>
      </c>
      <c r="O17" s="78">
        <v>5000</v>
      </c>
      <c r="P17" s="78"/>
      <c r="Q17" s="78">
        <v>10000</v>
      </c>
      <c r="R17" s="78"/>
      <c r="S17" s="78">
        <v>5000</v>
      </c>
      <c r="T17" s="78"/>
      <c r="U17" s="78"/>
      <c r="V17" s="78">
        <f t="shared" si="0"/>
        <v>41075</v>
      </c>
    </row>
    <row r="18" spans="1:22" x14ac:dyDescent="0.2">
      <c r="A18" s="76" t="s">
        <v>291</v>
      </c>
      <c r="B18" s="78"/>
      <c r="C18" s="78"/>
      <c r="D18" s="78"/>
      <c r="E18" s="78">
        <v>0</v>
      </c>
      <c r="F18" s="78"/>
      <c r="G18" s="78">
        <v>5000</v>
      </c>
      <c r="H18" s="78"/>
      <c r="I18" s="78"/>
      <c r="J18" s="78"/>
      <c r="K18" s="78">
        <v>5000</v>
      </c>
      <c r="L18" s="78"/>
      <c r="M18" s="78"/>
      <c r="N18" s="78">
        <v>5000</v>
      </c>
      <c r="O18" s="78"/>
      <c r="P18" s="78"/>
      <c r="Q18" s="78">
        <v>7500</v>
      </c>
      <c r="R18" s="78"/>
      <c r="S18" s="78"/>
      <c r="T18" s="78"/>
      <c r="U18" s="78"/>
      <c r="V18" s="78">
        <f t="shared" si="0"/>
        <v>22500</v>
      </c>
    </row>
    <row r="19" spans="1:22" x14ac:dyDescent="0.2">
      <c r="A19" s="76" t="s">
        <v>284</v>
      </c>
      <c r="B19" s="78"/>
      <c r="C19" s="78"/>
      <c r="D19" s="78"/>
      <c r="E19" s="78"/>
      <c r="F19" s="78"/>
      <c r="G19" s="78">
        <v>0</v>
      </c>
      <c r="H19" s="78"/>
      <c r="I19" s="78"/>
      <c r="J19" s="78"/>
      <c r="K19" s="78">
        <v>0</v>
      </c>
      <c r="L19" s="78"/>
      <c r="M19" s="78"/>
      <c r="N19" s="78"/>
      <c r="O19" s="78"/>
      <c r="P19" s="78"/>
      <c r="Q19" s="78">
        <v>1800</v>
      </c>
      <c r="R19" s="78"/>
      <c r="S19" s="78"/>
      <c r="T19" s="78"/>
      <c r="U19" s="78"/>
      <c r="V19" s="78">
        <f t="shared" si="0"/>
        <v>1800</v>
      </c>
    </row>
    <row r="20" spans="1:22" x14ac:dyDescent="0.2">
      <c r="A20" s="76" t="s">
        <v>292</v>
      </c>
      <c r="B20" s="78"/>
      <c r="C20" s="78"/>
      <c r="D20" s="78"/>
      <c r="E20" s="78"/>
      <c r="F20" s="78"/>
      <c r="G20" s="78">
        <v>2500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>
        <v>2500</v>
      </c>
      <c r="T20" s="78"/>
      <c r="U20" s="78"/>
      <c r="V20" s="78">
        <f t="shared" si="0"/>
        <v>5000</v>
      </c>
    </row>
    <row r="21" spans="1:22" x14ac:dyDescent="0.2">
      <c r="A21" s="76" t="s">
        <v>571</v>
      </c>
      <c r="B21" s="78"/>
      <c r="C21" s="78"/>
      <c r="D21" s="78"/>
      <c r="E21" s="78"/>
      <c r="F21" s="78"/>
      <c r="G21" s="78"/>
      <c r="H21" s="78"/>
      <c r="I21" s="78"/>
      <c r="J21" s="78">
        <v>10000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>
        <f t="shared" si="0"/>
        <v>10000</v>
      </c>
    </row>
    <row r="22" spans="1:22" x14ac:dyDescent="0.2">
      <c r="A22" s="76" t="s">
        <v>540</v>
      </c>
      <c r="B22" s="78"/>
      <c r="C22" s="78"/>
      <c r="D22" s="78"/>
      <c r="E22" s="78"/>
      <c r="F22" s="78"/>
      <c r="G22" s="78"/>
      <c r="H22" s="78"/>
      <c r="I22" s="78"/>
      <c r="J22" s="78">
        <v>10000</v>
      </c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>
        <f t="shared" si="0"/>
        <v>10000</v>
      </c>
    </row>
    <row r="23" spans="1:22" x14ac:dyDescent="0.2">
      <c r="A23" s="76" t="s">
        <v>354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>
        <v>3000</v>
      </c>
      <c r="T23" s="78"/>
      <c r="U23" s="78"/>
      <c r="V23" s="78">
        <f t="shared" si="0"/>
        <v>3000</v>
      </c>
    </row>
    <row r="24" spans="1:22" x14ac:dyDescent="0.2">
      <c r="A24" s="76" t="s">
        <v>426</v>
      </c>
      <c r="B24" s="78"/>
      <c r="C24" s="78"/>
      <c r="D24" s="78"/>
      <c r="E24" s="78"/>
      <c r="F24" s="78"/>
      <c r="G24" s="78"/>
      <c r="H24" s="78">
        <v>5000</v>
      </c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>
        <f t="shared" si="0"/>
        <v>5000</v>
      </c>
    </row>
    <row r="25" spans="1:22" x14ac:dyDescent="0.2">
      <c r="A25" s="76" t="s">
        <v>138</v>
      </c>
      <c r="B25" s="78"/>
      <c r="C25" s="78"/>
      <c r="D25" s="78"/>
      <c r="E25" s="78"/>
      <c r="F25" s="78"/>
      <c r="G25" s="78">
        <v>48600</v>
      </c>
      <c r="H25" s="78"/>
      <c r="I25" s="78"/>
      <c r="J25" s="78"/>
      <c r="K25" s="78"/>
      <c r="L25" s="78"/>
      <c r="M25" s="78"/>
      <c r="N25" s="78">
        <v>50100</v>
      </c>
      <c r="O25" s="78"/>
      <c r="P25" s="78"/>
      <c r="Q25" s="78"/>
      <c r="R25" s="78"/>
      <c r="S25" s="78">
        <v>50100</v>
      </c>
      <c r="T25" s="78"/>
      <c r="U25" s="78"/>
      <c r="V25" s="78">
        <f t="shared" si="0"/>
        <v>148800</v>
      </c>
    </row>
    <row r="26" spans="1:22" x14ac:dyDescent="0.2">
      <c r="A26" s="76" t="s">
        <v>421</v>
      </c>
      <c r="B26" s="78"/>
      <c r="C26" s="78"/>
      <c r="D26" s="78"/>
      <c r="E26" s="78"/>
      <c r="F26" s="78"/>
      <c r="G26" s="78"/>
      <c r="H26" s="78">
        <v>5000</v>
      </c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>
        <f t="shared" si="0"/>
        <v>5000</v>
      </c>
    </row>
    <row r="27" spans="1:22" x14ac:dyDescent="0.2">
      <c r="A27" s="76" t="s">
        <v>447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>
        <v>5000</v>
      </c>
      <c r="M27" s="78"/>
      <c r="N27" s="78"/>
      <c r="O27" s="78"/>
      <c r="P27" s="78"/>
      <c r="Q27" s="78"/>
      <c r="R27" s="78"/>
      <c r="S27" s="78"/>
      <c r="T27" s="78"/>
      <c r="U27" s="78"/>
      <c r="V27" s="78">
        <f t="shared" si="0"/>
        <v>5000</v>
      </c>
    </row>
    <row r="28" spans="1:22" x14ac:dyDescent="0.2">
      <c r="A28" s="76" t="s">
        <v>519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>
        <v>5000</v>
      </c>
      <c r="M28" s="78"/>
      <c r="N28" s="78"/>
      <c r="O28" s="78"/>
      <c r="P28" s="78"/>
      <c r="Q28" s="78"/>
      <c r="R28" s="78"/>
      <c r="S28" s="78"/>
      <c r="T28" s="78"/>
      <c r="U28" s="78"/>
      <c r="V28" s="78">
        <f t="shared" si="0"/>
        <v>5000</v>
      </c>
    </row>
    <row r="29" spans="1:22" x14ac:dyDescent="0.2">
      <c r="A29" s="76" t="s">
        <v>448</v>
      </c>
      <c r="B29" s="78"/>
      <c r="C29" s="78"/>
      <c r="D29" s="78">
        <v>20000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>
        <f t="shared" si="0"/>
        <v>20000</v>
      </c>
    </row>
    <row r="30" spans="1:22" x14ac:dyDescent="0.2">
      <c r="A30" s="76" t="s">
        <v>452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>
        <v>10000</v>
      </c>
      <c r="M30" s="78"/>
      <c r="N30" s="78"/>
      <c r="O30" s="78"/>
      <c r="P30" s="78"/>
      <c r="Q30" s="78"/>
      <c r="R30" s="78"/>
      <c r="S30" s="78"/>
      <c r="T30" s="78"/>
      <c r="U30" s="78"/>
      <c r="V30" s="78">
        <f t="shared" si="0"/>
        <v>10000</v>
      </c>
    </row>
    <row r="31" spans="1:22" x14ac:dyDescent="0.2">
      <c r="A31" s="76" t="s">
        <v>583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>
        <v>12100</v>
      </c>
      <c r="M31" s="78"/>
      <c r="N31" s="78"/>
      <c r="O31" s="78"/>
      <c r="P31" s="78"/>
      <c r="Q31" s="78"/>
      <c r="R31" s="78"/>
      <c r="S31" s="78"/>
      <c r="T31" s="78"/>
      <c r="U31" s="78"/>
      <c r="V31" s="78">
        <f t="shared" si="0"/>
        <v>12100</v>
      </c>
    </row>
    <row r="32" spans="1:22" x14ac:dyDescent="0.2">
      <c r="A32" s="76" t="s">
        <v>592</v>
      </c>
      <c r="B32" s="78"/>
      <c r="C32" s="78"/>
      <c r="D32" s="78"/>
      <c r="E32" s="78"/>
      <c r="F32" s="78">
        <v>3250</v>
      </c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>
        <f t="shared" si="0"/>
        <v>3250</v>
      </c>
    </row>
    <row r="33" spans="1:22" x14ac:dyDescent="0.2">
      <c r="A33" s="76" t="s">
        <v>482</v>
      </c>
      <c r="B33" s="78"/>
      <c r="C33" s="78"/>
      <c r="D33" s="78"/>
      <c r="E33" s="78"/>
      <c r="F33" s="78"/>
      <c r="G33" s="78"/>
      <c r="H33" s="78"/>
      <c r="I33" s="78">
        <v>3000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>
        <f t="shared" si="0"/>
        <v>3000</v>
      </c>
    </row>
    <row r="34" spans="1:22" x14ac:dyDescent="0.2">
      <c r="A34" s="76" t="s">
        <v>450</v>
      </c>
      <c r="B34" s="78"/>
      <c r="C34" s="78"/>
      <c r="D34" s="78"/>
      <c r="E34" s="78"/>
      <c r="F34" s="78"/>
      <c r="G34" s="78"/>
      <c r="H34" s="78">
        <v>5000</v>
      </c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>
        <f t="shared" si="0"/>
        <v>5000</v>
      </c>
    </row>
    <row r="35" spans="1:22" x14ac:dyDescent="0.2">
      <c r="A35" s="76" t="s">
        <v>451</v>
      </c>
      <c r="B35" s="78"/>
      <c r="C35" s="78"/>
      <c r="D35" s="78"/>
      <c r="E35" s="78"/>
      <c r="F35" s="78"/>
      <c r="G35" s="78"/>
      <c r="H35" s="78">
        <v>5000</v>
      </c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>
        <f t="shared" si="0"/>
        <v>5000</v>
      </c>
    </row>
    <row r="36" spans="1:22" x14ac:dyDescent="0.2">
      <c r="A36" s="76" t="s">
        <v>327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>
        <v>4000</v>
      </c>
      <c r="R36" s="78"/>
      <c r="S36" s="78"/>
      <c r="T36" s="78"/>
      <c r="U36" s="78"/>
      <c r="V36" s="78">
        <f t="shared" si="0"/>
        <v>4000</v>
      </c>
    </row>
    <row r="37" spans="1:22" x14ac:dyDescent="0.2">
      <c r="A37" s="76" t="s">
        <v>144</v>
      </c>
      <c r="B37" s="78"/>
      <c r="C37" s="78"/>
      <c r="D37" s="78"/>
      <c r="E37" s="78"/>
      <c r="F37" s="78">
        <v>45472</v>
      </c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>
        <f t="shared" si="0"/>
        <v>45472</v>
      </c>
    </row>
    <row r="38" spans="1:22" x14ac:dyDescent="0.2">
      <c r="A38" s="76" t="s">
        <v>472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>
        <v>3000</v>
      </c>
      <c r="T38" s="78"/>
      <c r="U38" s="78"/>
      <c r="V38" s="78">
        <f t="shared" si="0"/>
        <v>3000</v>
      </c>
    </row>
    <row r="39" spans="1:22" x14ac:dyDescent="0.2">
      <c r="A39" s="76" t="s">
        <v>395</v>
      </c>
      <c r="B39" s="78"/>
      <c r="C39" s="78"/>
      <c r="D39" s="78"/>
      <c r="E39" s="78"/>
      <c r="F39" s="78"/>
      <c r="G39" s="78"/>
      <c r="H39" s="78"/>
      <c r="I39" s="78"/>
      <c r="J39" s="78">
        <v>6000</v>
      </c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>
        <f t="shared" si="0"/>
        <v>6000</v>
      </c>
    </row>
    <row r="40" spans="1:22" x14ac:dyDescent="0.2">
      <c r="A40" s="76" t="s">
        <v>242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>
        <v>3000</v>
      </c>
      <c r="P40" s="78"/>
      <c r="Q40" s="78"/>
      <c r="R40" s="78"/>
      <c r="S40" s="78"/>
      <c r="T40" s="78"/>
      <c r="U40" s="78"/>
      <c r="V40" s="78">
        <f t="shared" si="0"/>
        <v>3000</v>
      </c>
    </row>
    <row r="41" spans="1:22" x14ac:dyDescent="0.2">
      <c r="A41" s="76" t="s">
        <v>517</v>
      </c>
      <c r="B41" s="78"/>
      <c r="C41" s="78"/>
      <c r="D41" s="78"/>
      <c r="E41" s="78"/>
      <c r="F41" s="78"/>
      <c r="G41" s="78">
        <v>10000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>
        <f t="shared" si="0"/>
        <v>10000</v>
      </c>
    </row>
    <row r="42" spans="1:22" x14ac:dyDescent="0.2">
      <c r="A42" s="76" t="s">
        <v>518</v>
      </c>
      <c r="B42" s="78"/>
      <c r="C42" s="78"/>
      <c r="D42" s="78"/>
      <c r="E42" s="78"/>
      <c r="F42" s="78"/>
      <c r="G42" s="78">
        <v>10000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>
        <f t="shared" si="0"/>
        <v>10000</v>
      </c>
    </row>
    <row r="43" spans="1:22" x14ac:dyDescent="0.2">
      <c r="A43" s="76" t="s">
        <v>237</v>
      </c>
      <c r="B43" s="78"/>
      <c r="C43" s="78"/>
      <c r="D43" s="78"/>
      <c r="E43" s="78"/>
      <c r="F43" s="78"/>
      <c r="G43" s="78"/>
      <c r="H43" s="78">
        <v>5000</v>
      </c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>
        <f t="shared" si="0"/>
        <v>5000</v>
      </c>
    </row>
    <row r="44" spans="1:22" x14ac:dyDescent="0.2">
      <c r="A44" s="76" t="s">
        <v>548</v>
      </c>
      <c r="B44" s="78"/>
      <c r="C44" s="78"/>
      <c r="D44" s="78"/>
      <c r="E44" s="78">
        <v>14000</v>
      </c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>
        <f t="shared" si="0"/>
        <v>14000</v>
      </c>
    </row>
    <row r="45" spans="1:22" x14ac:dyDescent="0.2">
      <c r="A45" s="76" t="s">
        <v>294</v>
      </c>
      <c r="B45" s="78"/>
      <c r="C45" s="78"/>
      <c r="D45" s="78"/>
      <c r="E45" s="78">
        <v>5000</v>
      </c>
      <c r="F45" s="78"/>
      <c r="G45" s="78"/>
      <c r="H45" s="78"/>
      <c r="I45" s="78"/>
      <c r="J45" s="78">
        <v>5000</v>
      </c>
      <c r="K45" s="78"/>
      <c r="L45" s="78"/>
      <c r="M45" s="78"/>
      <c r="N45" s="78"/>
      <c r="O45" s="78">
        <v>4000</v>
      </c>
      <c r="P45" s="78"/>
      <c r="Q45" s="78"/>
      <c r="R45" s="78"/>
      <c r="S45" s="78"/>
      <c r="T45" s="78"/>
      <c r="U45" s="78"/>
      <c r="V45" s="78">
        <f t="shared" si="0"/>
        <v>14000</v>
      </c>
    </row>
    <row r="46" spans="1:22" x14ac:dyDescent="0.2">
      <c r="A46" s="76" t="s">
        <v>382</v>
      </c>
      <c r="B46" s="78"/>
      <c r="C46" s="78"/>
      <c r="D46" s="78">
        <v>0</v>
      </c>
      <c r="E46" s="78"/>
      <c r="F46" s="78"/>
      <c r="G46" s="78"/>
      <c r="H46" s="78"/>
      <c r="I46" s="78"/>
      <c r="J46" s="78"/>
      <c r="K46" s="78"/>
      <c r="L46" s="78"/>
      <c r="M46" s="78">
        <v>0</v>
      </c>
      <c r="N46" s="78"/>
      <c r="O46" s="78"/>
      <c r="P46" s="78"/>
      <c r="Q46" s="78">
        <v>3500</v>
      </c>
      <c r="R46" s="78"/>
      <c r="S46" s="78"/>
      <c r="T46" s="78"/>
      <c r="U46" s="78"/>
      <c r="V46" s="78">
        <f t="shared" si="0"/>
        <v>3500</v>
      </c>
    </row>
    <row r="47" spans="1:22" x14ac:dyDescent="0.2">
      <c r="A47" s="76" t="s">
        <v>281</v>
      </c>
      <c r="B47" s="78"/>
      <c r="C47" s="78">
        <v>0</v>
      </c>
      <c r="D47" s="78"/>
      <c r="E47" s="78"/>
      <c r="F47" s="78"/>
      <c r="G47" s="78"/>
      <c r="H47" s="78"/>
      <c r="I47" s="78"/>
      <c r="J47" s="78">
        <v>0</v>
      </c>
      <c r="K47" s="78"/>
      <c r="L47" s="78"/>
      <c r="M47" s="78"/>
      <c r="N47" s="78">
        <v>0</v>
      </c>
      <c r="O47" s="78"/>
      <c r="P47" s="78">
        <v>5000</v>
      </c>
      <c r="Q47" s="78"/>
      <c r="R47" s="78"/>
      <c r="S47" s="78"/>
      <c r="T47" s="78"/>
      <c r="U47" s="78"/>
      <c r="V47" s="78">
        <f t="shared" si="0"/>
        <v>5000</v>
      </c>
    </row>
    <row r="48" spans="1:22" x14ac:dyDescent="0.2">
      <c r="A48" s="76" t="s">
        <v>282</v>
      </c>
      <c r="B48" s="78"/>
      <c r="C48" s="78"/>
      <c r="D48" s="78">
        <v>0</v>
      </c>
      <c r="E48" s="78"/>
      <c r="F48" s="78"/>
      <c r="G48" s="78"/>
      <c r="H48" s="78"/>
      <c r="I48" s="78"/>
      <c r="J48" s="78"/>
      <c r="K48" s="78">
        <v>5000</v>
      </c>
      <c r="L48" s="78"/>
      <c r="M48" s="78"/>
      <c r="N48" s="78"/>
      <c r="O48" s="78"/>
      <c r="P48" s="78">
        <v>5000</v>
      </c>
      <c r="Q48" s="78"/>
      <c r="R48" s="78"/>
      <c r="S48" s="78"/>
      <c r="T48" s="78"/>
      <c r="U48" s="78"/>
      <c r="V48" s="78">
        <f t="shared" si="0"/>
        <v>10000</v>
      </c>
    </row>
    <row r="49" spans="1:22" x14ac:dyDescent="0.2">
      <c r="A49" s="76" t="s">
        <v>226</v>
      </c>
      <c r="B49" s="78"/>
      <c r="C49" s="78"/>
      <c r="D49" s="78"/>
      <c r="E49" s="78"/>
      <c r="F49" s="78"/>
      <c r="G49" s="78"/>
      <c r="H49" s="78">
        <v>5000</v>
      </c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>
        <f t="shared" si="0"/>
        <v>5000</v>
      </c>
    </row>
    <row r="50" spans="1:22" x14ac:dyDescent="0.2">
      <c r="A50" s="76" t="s">
        <v>414</v>
      </c>
      <c r="B50" s="78"/>
      <c r="C50" s="78"/>
      <c r="D50" s="78"/>
      <c r="E50" s="78"/>
      <c r="F50" s="78"/>
      <c r="G50" s="78"/>
      <c r="H50" s="78">
        <v>5000</v>
      </c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>
        <f t="shared" si="0"/>
        <v>5000</v>
      </c>
    </row>
    <row r="51" spans="1:22" x14ac:dyDescent="0.2">
      <c r="A51" s="76" t="s">
        <v>307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>
        <v>100000</v>
      </c>
      <c r="T51" s="78"/>
      <c r="U51" s="78"/>
      <c r="V51" s="78">
        <f t="shared" si="0"/>
        <v>100000</v>
      </c>
    </row>
    <row r="52" spans="1:22" x14ac:dyDescent="0.2">
      <c r="A52" s="76" t="s">
        <v>493</v>
      </c>
      <c r="B52" s="78"/>
      <c r="C52" s="78"/>
      <c r="D52" s="78"/>
      <c r="E52" s="78">
        <v>5000</v>
      </c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>
        <f t="shared" si="0"/>
        <v>5000</v>
      </c>
    </row>
    <row r="53" spans="1:22" x14ac:dyDescent="0.2">
      <c r="A53" s="76" t="s">
        <v>268</v>
      </c>
      <c r="B53" s="78"/>
      <c r="C53" s="78"/>
      <c r="D53" s="78"/>
      <c r="E53" s="78"/>
      <c r="F53" s="78"/>
      <c r="G53" s="78"/>
      <c r="H53" s="78">
        <v>5000</v>
      </c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>
        <f t="shared" si="0"/>
        <v>5000</v>
      </c>
    </row>
    <row r="54" spans="1:22" x14ac:dyDescent="0.2">
      <c r="A54" s="76" t="s">
        <v>236</v>
      </c>
      <c r="B54" s="78"/>
      <c r="C54" s="78"/>
      <c r="D54" s="78"/>
      <c r="E54" s="78"/>
      <c r="F54" s="78">
        <v>10000</v>
      </c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>
        <f t="shared" si="0"/>
        <v>10000</v>
      </c>
    </row>
    <row r="55" spans="1:22" x14ac:dyDescent="0.2">
      <c r="A55" s="76" t="s">
        <v>365</v>
      </c>
      <c r="B55" s="78"/>
      <c r="C55" s="78"/>
      <c r="D55" s="78"/>
      <c r="E55" s="78"/>
      <c r="F55" s="78"/>
      <c r="G55" s="78">
        <v>5000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>
        <f t="shared" si="0"/>
        <v>5000</v>
      </c>
    </row>
    <row r="56" spans="1:22" x14ac:dyDescent="0.2">
      <c r="A56" s="76" t="s">
        <v>556</v>
      </c>
      <c r="B56" s="78"/>
      <c r="C56" s="78"/>
      <c r="D56" s="78"/>
      <c r="E56" s="78"/>
      <c r="F56" s="78">
        <v>5000</v>
      </c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>
        <f t="shared" si="0"/>
        <v>5000</v>
      </c>
    </row>
    <row r="57" spans="1:22" x14ac:dyDescent="0.2">
      <c r="A57" s="76" t="s">
        <v>368</v>
      </c>
      <c r="B57" s="78"/>
      <c r="C57" s="78"/>
      <c r="D57" s="78"/>
      <c r="E57" s="78"/>
      <c r="F57" s="78"/>
      <c r="G57" s="78">
        <v>3000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>
        <f t="shared" si="0"/>
        <v>3000</v>
      </c>
    </row>
    <row r="58" spans="1:22" x14ac:dyDescent="0.2">
      <c r="A58" s="76" t="s">
        <v>561</v>
      </c>
      <c r="B58" s="78"/>
      <c r="C58" s="78"/>
      <c r="D58" s="78"/>
      <c r="E58" s="78"/>
      <c r="F58" s="78">
        <v>10000</v>
      </c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>
        <f t="shared" si="0"/>
        <v>10000</v>
      </c>
    </row>
    <row r="59" spans="1:22" x14ac:dyDescent="0.2">
      <c r="A59" s="76" t="s">
        <v>369</v>
      </c>
      <c r="B59" s="78"/>
      <c r="C59" s="78"/>
      <c r="D59" s="78"/>
      <c r="E59" s="78"/>
      <c r="F59" s="78"/>
      <c r="G59" s="78">
        <v>10000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>
        <f t="shared" si="0"/>
        <v>10000</v>
      </c>
    </row>
    <row r="60" spans="1:22" x14ac:dyDescent="0.2">
      <c r="A60" s="76" t="s">
        <v>532</v>
      </c>
      <c r="B60" s="78"/>
      <c r="C60" s="78"/>
      <c r="D60" s="78"/>
      <c r="E60" s="78"/>
      <c r="F60" s="78"/>
      <c r="G60" s="78">
        <v>10000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>
        <f t="shared" ref="V60:V86" si="1">SUM(B60:U60)</f>
        <v>10000</v>
      </c>
    </row>
    <row r="61" spans="1:22" x14ac:dyDescent="0.2">
      <c r="A61" s="76" t="s">
        <v>290</v>
      </c>
      <c r="B61" s="78"/>
      <c r="C61" s="78"/>
      <c r="D61" s="78"/>
      <c r="E61" s="78"/>
      <c r="F61" s="78"/>
      <c r="G61" s="78"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>
        <v>5000</v>
      </c>
      <c r="T61" s="78"/>
      <c r="U61" s="78"/>
      <c r="V61" s="78">
        <f t="shared" si="1"/>
        <v>5000</v>
      </c>
    </row>
    <row r="62" spans="1:22" x14ac:dyDescent="0.2">
      <c r="A62" s="76" t="s">
        <v>293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>
        <v>5000</v>
      </c>
      <c r="M62" s="78"/>
      <c r="N62" s="78"/>
      <c r="O62" s="78"/>
      <c r="P62" s="78"/>
      <c r="Q62" s="78"/>
      <c r="R62" s="78"/>
      <c r="S62" s="78"/>
      <c r="T62" s="78"/>
      <c r="U62" s="78"/>
      <c r="V62" s="78">
        <f t="shared" si="1"/>
        <v>5000</v>
      </c>
    </row>
    <row r="63" spans="1:22" x14ac:dyDescent="0.2">
      <c r="A63" s="76" t="s">
        <v>499</v>
      </c>
      <c r="B63" s="78"/>
      <c r="C63" s="78"/>
      <c r="D63" s="78"/>
      <c r="E63" s="78"/>
      <c r="F63" s="78"/>
      <c r="G63" s="78"/>
      <c r="H63" s="78"/>
      <c r="I63" s="78"/>
      <c r="J63" s="78"/>
      <c r="K63" s="78">
        <v>3000</v>
      </c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>
        <f t="shared" si="1"/>
        <v>3000</v>
      </c>
    </row>
    <row r="64" spans="1:22" x14ac:dyDescent="0.2">
      <c r="A64" s="76" t="s">
        <v>484</v>
      </c>
      <c r="B64" s="78"/>
      <c r="C64" s="78"/>
      <c r="D64" s="78"/>
      <c r="E64" s="78"/>
      <c r="F64" s="78"/>
      <c r="G64" s="78"/>
      <c r="H64" s="78"/>
      <c r="I64" s="78"/>
      <c r="J64" s="78"/>
      <c r="K64" s="78">
        <v>3000</v>
      </c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>
        <f t="shared" si="1"/>
        <v>3000</v>
      </c>
    </row>
    <row r="65" spans="1:22" x14ac:dyDescent="0.2">
      <c r="A65" s="76" t="s">
        <v>324</v>
      </c>
      <c r="B65" s="78"/>
      <c r="C65" s="78"/>
      <c r="D65" s="78"/>
      <c r="E65" s="78"/>
      <c r="F65" s="78"/>
      <c r="G65" s="78"/>
      <c r="H65" s="78"/>
      <c r="I65" s="78"/>
      <c r="J65" s="78">
        <v>3000</v>
      </c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>
        <f t="shared" si="1"/>
        <v>3000</v>
      </c>
    </row>
    <row r="66" spans="1:22" x14ac:dyDescent="0.2">
      <c r="A66" s="76" t="s">
        <v>558</v>
      </c>
      <c r="B66" s="78"/>
      <c r="C66" s="78"/>
      <c r="D66" s="78"/>
      <c r="E66" s="78"/>
      <c r="F66" s="78">
        <v>5000</v>
      </c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>
        <f t="shared" si="1"/>
        <v>5000</v>
      </c>
    </row>
    <row r="67" spans="1:22" x14ac:dyDescent="0.2">
      <c r="A67" s="76" t="s">
        <v>557</v>
      </c>
      <c r="B67" s="78"/>
      <c r="C67" s="78"/>
      <c r="D67" s="78"/>
      <c r="E67" s="78"/>
      <c r="F67" s="78">
        <v>5000</v>
      </c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>
        <f t="shared" si="1"/>
        <v>5000</v>
      </c>
    </row>
    <row r="68" spans="1:22" x14ac:dyDescent="0.2">
      <c r="A68" s="76" t="s">
        <v>235</v>
      </c>
      <c r="B68" s="78"/>
      <c r="C68" s="78"/>
      <c r="D68" s="78"/>
      <c r="E68" s="78"/>
      <c r="F68" s="78"/>
      <c r="G68" s="78"/>
      <c r="H68" s="78">
        <v>5000</v>
      </c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>
        <f t="shared" si="1"/>
        <v>5000</v>
      </c>
    </row>
    <row r="69" spans="1:22" x14ac:dyDescent="0.2">
      <c r="A69" s="76" t="s">
        <v>562</v>
      </c>
      <c r="B69" s="78"/>
      <c r="C69" s="78"/>
      <c r="D69" s="78"/>
      <c r="E69" s="78"/>
      <c r="F69" s="78">
        <v>5000</v>
      </c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>
        <f t="shared" si="1"/>
        <v>5000</v>
      </c>
    </row>
    <row r="70" spans="1:22" x14ac:dyDescent="0.2">
      <c r="A70" s="76" t="s">
        <v>348</v>
      </c>
      <c r="B70" s="78"/>
      <c r="C70" s="78"/>
      <c r="D70" s="78"/>
      <c r="E70" s="78"/>
      <c r="F70" s="78">
        <v>5000</v>
      </c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>
        <f t="shared" si="1"/>
        <v>5000</v>
      </c>
    </row>
    <row r="71" spans="1:22" x14ac:dyDescent="0.2">
      <c r="A71" s="76" t="s">
        <v>380</v>
      </c>
      <c r="B71" s="78"/>
      <c r="C71" s="78"/>
      <c r="D71" s="78"/>
      <c r="E71" s="78"/>
      <c r="F71" s="78"/>
      <c r="G71" s="78">
        <v>3500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>
        <f t="shared" si="1"/>
        <v>3500</v>
      </c>
    </row>
    <row r="72" spans="1:22" x14ac:dyDescent="0.2">
      <c r="A72" s="76" t="s">
        <v>186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>
        <v>38426</v>
      </c>
      <c r="M72" s="78"/>
      <c r="N72" s="78"/>
      <c r="O72" s="78"/>
      <c r="P72" s="78"/>
      <c r="Q72" s="78"/>
      <c r="R72" s="78"/>
      <c r="S72" s="78"/>
      <c r="T72" s="78"/>
      <c r="U72" s="78"/>
      <c r="V72" s="78">
        <f t="shared" si="1"/>
        <v>38426</v>
      </c>
    </row>
    <row r="73" spans="1:22" x14ac:dyDescent="0.2">
      <c r="A73" s="76" t="s">
        <v>363</v>
      </c>
      <c r="B73" s="78"/>
      <c r="C73" s="78"/>
      <c r="D73" s="78"/>
      <c r="E73" s="78"/>
      <c r="F73" s="78"/>
      <c r="G73" s="78">
        <v>5000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>
        <f t="shared" si="1"/>
        <v>5000</v>
      </c>
    </row>
    <row r="74" spans="1:22" x14ac:dyDescent="0.2">
      <c r="A74" s="76" t="s">
        <v>570</v>
      </c>
      <c r="B74" s="78"/>
      <c r="C74" s="78"/>
      <c r="D74" s="78"/>
      <c r="E74" s="78"/>
      <c r="F74" s="78"/>
      <c r="G74" s="78"/>
      <c r="H74" s="78"/>
      <c r="I74" s="78"/>
      <c r="J74" s="78"/>
      <c r="K74" s="78">
        <v>5000</v>
      </c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>
        <f t="shared" si="1"/>
        <v>5000</v>
      </c>
    </row>
    <row r="75" spans="1:22" x14ac:dyDescent="0.2">
      <c r="A75" s="76" t="s">
        <v>600</v>
      </c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>
        <v>10000</v>
      </c>
      <c r="N75" s="78"/>
      <c r="O75" s="78"/>
      <c r="P75" s="78"/>
      <c r="Q75" s="78"/>
      <c r="R75" s="78"/>
      <c r="S75" s="78"/>
      <c r="T75" s="78"/>
      <c r="U75" s="78"/>
      <c r="V75" s="78">
        <f t="shared" si="1"/>
        <v>10000</v>
      </c>
    </row>
    <row r="76" spans="1:22" x14ac:dyDescent="0.2">
      <c r="A76" s="76" t="s">
        <v>228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>
        <v>30000</v>
      </c>
      <c r="N76" s="78"/>
      <c r="O76" s="78"/>
      <c r="P76" s="78"/>
      <c r="Q76" s="78"/>
      <c r="R76" s="78"/>
      <c r="S76" s="78"/>
      <c r="T76" s="78"/>
      <c r="U76" s="78"/>
      <c r="V76" s="78">
        <f t="shared" si="1"/>
        <v>30000</v>
      </c>
    </row>
    <row r="77" spans="1:22" x14ac:dyDescent="0.2">
      <c r="A77" s="76" t="s">
        <v>490</v>
      </c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>
        <v>3000</v>
      </c>
      <c r="U77" s="78"/>
      <c r="V77" s="78">
        <f t="shared" si="1"/>
        <v>3000</v>
      </c>
    </row>
    <row r="78" spans="1:22" x14ac:dyDescent="0.2">
      <c r="A78" s="76" t="s">
        <v>59</v>
      </c>
      <c r="B78" s="78">
        <v>6903</v>
      </c>
      <c r="C78" s="78"/>
      <c r="D78" s="78">
        <v>10000</v>
      </c>
      <c r="E78" s="78">
        <v>6000</v>
      </c>
      <c r="F78" s="78"/>
      <c r="G78" s="78"/>
      <c r="H78" s="78">
        <v>15000</v>
      </c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>
        <f t="shared" si="1"/>
        <v>37903</v>
      </c>
    </row>
    <row r="79" spans="1:22" x14ac:dyDescent="0.2">
      <c r="A79" s="76" t="s">
        <v>521</v>
      </c>
      <c r="B79" s="78"/>
      <c r="C79" s="78"/>
      <c r="D79" s="78"/>
      <c r="E79" s="78"/>
      <c r="F79" s="78"/>
      <c r="G79" s="78"/>
      <c r="H79" s="78"/>
      <c r="I79" s="78"/>
      <c r="J79" s="78">
        <v>5000</v>
      </c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>
        <f t="shared" si="1"/>
        <v>5000</v>
      </c>
    </row>
    <row r="80" spans="1:22" x14ac:dyDescent="0.2">
      <c r="A80" s="76" t="s">
        <v>500</v>
      </c>
      <c r="B80" s="78"/>
      <c r="C80" s="78"/>
      <c r="D80" s="78"/>
      <c r="E80" s="78"/>
      <c r="F80" s="78"/>
      <c r="G80" s="78"/>
      <c r="H80" s="78"/>
      <c r="I80" s="78"/>
      <c r="J80" s="78"/>
      <c r="K80" s="78">
        <v>5000</v>
      </c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>
        <f t="shared" si="1"/>
        <v>5000</v>
      </c>
    </row>
    <row r="81" spans="1:22" x14ac:dyDescent="0.2">
      <c r="A81" s="76" t="s">
        <v>545</v>
      </c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>
        <v>10000</v>
      </c>
      <c r="N81" s="78"/>
      <c r="O81" s="78"/>
      <c r="P81" s="78"/>
      <c r="Q81" s="78"/>
      <c r="R81" s="78"/>
      <c r="S81" s="78"/>
      <c r="T81" s="78"/>
      <c r="U81" s="78"/>
      <c r="V81" s="78">
        <f t="shared" si="1"/>
        <v>10000</v>
      </c>
    </row>
    <row r="82" spans="1:22" x14ac:dyDescent="0.2">
      <c r="A82" s="76" t="s">
        <v>326</v>
      </c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>
        <v>3000</v>
      </c>
      <c r="P82" s="78"/>
      <c r="Q82" s="78"/>
      <c r="R82" s="78"/>
      <c r="S82" s="78"/>
      <c r="T82" s="78"/>
      <c r="U82" s="78"/>
      <c r="V82" s="78">
        <f t="shared" si="1"/>
        <v>3000</v>
      </c>
    </row>
    <row r="83" spans="1:22" x14ac:dyDescent="0.2">
      <c r="A83" s="76" t="s">
        <v>356</v>
      </c>
      <c r="B83" s="78"/>
      <c r="C83" s="78"/>
      <c r="D83" s="78"/>
      <c r="E83" s="78">
        <v>1000</v>
      </c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>
        <f t="shared" si="1"/>
        <v>1000</v>
      </c>
    </row>
    <row r="84" spans="1:22" x14ac:dyDescent="0.2">
      <c r="A84" s="76" t="s">
        <v>564</v>
      </c>
      <c r="B84" s="78"/>
      <c r="C84" s="78"/>
      <c r="D84" s="78"/>
      <c r="E84" s="78"/>
      <c r="F84" s="78"/>
      <c r="G84" s="78"/>
      <c r="H84" s="78">
        <v>5000</v>
      </c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>
        <f t="shared" si="1"/>
        <v>5000</v>
      </c>
    </row>
    <row r="85" spans="1:22" x14ac:dyDescent="0.2">
      <c r="A85" s="76" t="s">
        <v>567</v>
      </c>
      <c r="B85" s="78"/>
      <c r="C85" s="78"/>
      <c r="D85" s="78"/>
      <c r="E85" s="78"/>
      <c r="F85" s="78"/>
      <c r="G85" s="78"/>
      <c r="H85" s="78">
        <v>5000</v>
      </c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>
        <f t="shared" si="1"/>
        <v>5000</v>
      </c>
    </row>
    <row r="86" spans="1:22" x14ac:dyDescent="0.2">
      <c r="A86" s="76" t="s">
        <v>501</v>
      </c>
      <c r="B86" s="78"/>
      <c r="C86" s="78"/>
      <c r="D86" s="78"/>
      <c r="E86" s="78"/>
      <c r="F86" s="78"/>
      <c r="G86" s="78"/>
      <c r="H86" s="78"/>
      <c r="I86" s="78"/>
      <c r="J86" s="78"/>
      <c r="K86" s="78">
        <v>5000</v>
      </c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>
        <f t="shared" si="1"/>
        <v>5000</v>
      </c>
    </row>
    <row r="87" spans="1:22" x14ac:dyDescent="0.2">
      <c r="A87" s="76" t="s">
        <v>94</v>
      </c>
      <c r="B87" s="78">
        <f>SUM(B5:B86)</f>
        <v>6903</v>
      </c>
      <c r="C87" s="78">
        <f>SUM(C5:C86)</f>
        <v>2500</v>
      </c>
      <c r="D87" s="78">
        <f>SUM(D5:D86)</f>
        <v>46000</v>
      </c>
      <c r="E87" s="78">
        <f>SUM(E5:E86)</f>
        <v>36000</v>
      </c>
      <c r="F87" s="78">
        <f>SUM(F5:F86)</f>
        <v>98722</v>
      </c>
      <c r="G87" s="78">
        <f>SUM(G5:G86)</f>
        <v>122600</v>
      </c>
      <c r="H87" s="78">
        <f>SUM(H5:H86)</f>
        <v>70000</v>
      </c>
      <c r="I87" s="78">
        <f>SUM(I5:I86)</f>
        <v>3000</v>
      </c>
      <c r="J87" s="78">
        <f>SUM(J5:J86)</f>
        <v>65075</v>
      </c>
      <c r="K87" s="78">
        <f>SUM(K5:K86)</f>
        <v>46000</v>
      </c>
      <c r="L87" s="78">
        <f>SUM(L5:L86)</f>
        <v>90526</v>
      </c>
      <c r="M87" s="78">
        <f>SUM(M5:M86)</f>
        <v>70000</v>
      </c>
      <c r="N87" s="78">
        <f>SUM(N5:N86)</f>
        <v>68600</v>
      </c>
      <c r="O87" s="78">
        <f>SUM(O5:O86)</f>
        <v>27500</v>
      </c>
      <c r="P87" s="78">
        <f>SUM(P5:P86)</f>
        <v>25000</v>
      </c>
      <c r="Q87" s="78">
        <f>SUM(Q5:Q86)</f>
        <v>46800</v>
      </c>
      <c r="R87" s="78">
        <f>SUM(R5:R86)</f>
        <v>0</v>
      </c>
      <c r="S87" s="78">
        <f>SUM(S5:S86)</f>
        <v>193600</v>
      </c>
      <c r="T87" s="78">
        <f>SUM(T5:T86)</f>
        <v>3000</v>
      </c>
      <c r="U87" s="78">
        <f>SUM(U5:U86)</f>
        <v>0</v>
      </c>
      <c r="V87" s="78">
        <f>SUM(V5:V86)</f>
        <v>1021826</v>
      </c>
    </row>
  </sheetData>
  <pageMargins left="0" right="0" top="0" bottom="0" header="0" footer="0"/>
  <pageSetup paperSize="9" scale="85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8A9B-4E10-4475-8D4B-365F81C5604F}">
  <sheetPr>
    <tabColor rgb="FF00B0F0"/>
  </sheetPr>
  <dimension ref="A3:T25"/>
  <sheetViews>
    <sheetView workbookViewId="0">
      <selection activeCell="I31" sqref="I31"/>
    </sheetView>
  </sheetViews>
  <sheetFormatPr defaultRowHeight="12.75" x14ac:dyDescent="0.2"/>
  <cols>
    <col min="1" max="1" width="17.5" style="73" bestFit="1" customWidth="1"/>
    <col min="2" max="7" width="8.25" style="73" bestFit="1" customWidth="1"/>
    <col min="8" max="18" width="9.125" style="73" bestFit="1" customWidth="1"/>
    <col min="19" max="19" width="10.25" style="73" bestFit="1" customWidth="1"/>
    <col min="20" max="20" width="9.25" style="73" bestFit="1" customWidth="1"/>
    <col min="21" max="16384" width="9" style="73"/>
  </cols>
  <sheetData>
    <row r="3" spans="1:20" ht="14.25" x14ac:dyDescent="0.2">
      <c r="A3" s="82" t="s">
        <v>602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20" s="74" customFormat="1" x14ac:dyDescent="0.2">
      <c r="A4" s="77" t="s">
        <v>136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</row>
    <row r="5" spans="1:20" x14ac:dyDescent="0.2">
      <c r="A5" s="99" t="s">
        <v>505</v>
      </c>
      <c r="B5" s="99">
        <v>45964</v>
      </c>
      <c r="C5" s="99">
        <v>45966</v>
      </c>
      <c r="D5" s="99">
        <v>45967</v>
      </c>
      <c r="E5" s="99">
        <v>45968</v>
      </c>
      <c r="F5" s="99">
        <v>45969</v>
      </c>
      <c r="G5" s="99">
        <v>45970</v>
      </c>
      <c r="H5" s="99">
        <v>45971</v>
      </c>
      <c r="I5" s="99">
        <v>45973</v>
      </c>
      <c r="J5" s="99">
        <v>45974</v>
      </c>
      <c r="K5" s="99">
        <v>45975</v>
      </c>
      <c r="L5" s="99">
        <v>45976</v>
      </c>
      <c r="M5" s="99">
        <v>45977</v>
      </c>
      <c r="N5" s="99">
        <v>45980</v>
      </c>
      <c r="O5" s="99">
        <v>45981</v>
      </c>
      <c r="P5" s="99">
        <v>45982</v>
      </c>
      <c r="Q5" s="99">
        <v>45983</v>
      </c>
      <c r="R5" s="99">
        <v>45984</v>
      </c>
      <c r="S5" s="99" t="s">
        <v>94</v>
      </c>
      <c r="T5" s="73" t="s">
        <v>131</v>
      </c>
    </row>
    <row r="6" spans="1:20" x14ac:dyDescent="0.2">
      <c r="A6" s="77" t="s">
        <v>584</v>
      </c>
      <c r="B6" s="78"/>
      <c r="C6" s="78"/>
      <c r="D6" s="78"/>
      <c r="E6" s="78"/>
      <c r="F6" s="78"/>
      <c r="G6" s="78"/>
      <c r="H6" s="78"/>
      <c r="I6" s="78"/>
      <c r="J6" s="78"/>
      <c r="K6" s="78">
        <v>9297.0350000000017</v>
      </c>
      <c r="L6" s="78"/>
      <c r="M6" s="78"/>
      <c r="N6" s="78"/>
      <c r="O6" s="78"/>
      <c r="P6" s="78"/>
      <c r="Q6" s="78"/>
      <c r="R6" s="78"/>
      <c r="S6" s="78">
        <f>SUM(B6:R6)</f>
        <v>9297.0350000000017</v>
      </c>
    </row>
    <row r="7" spans="1:20" x14ac:dyDescent="0.2">
      <c r="A7" s="77" t="s">
        <v>129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>
        <v>32676</v>
      </c>
      <c r="S7" s="78">
        <f>SUM(B7:R7)</f>
        <v>32676</v>
      </c>
    </row>
    <row r="8" spans="1:20" x14ac:dyDescent="0.2">
      <c r="A8" s="77" t="s">
        <v>536</v>
      </c>
      <c r="B8" s="78"/>
      <c r="C8" s="78"/>
      <c r="D8" s="78"/>
      <c r="E8" s="78"/>
      <c r="F8" s="78"/>
      <c r="G8" s="78"/>
      <c r="H8" s="78"/>
      <c r="I8" s="78"/>
      <c r="J8" s="78">
        <v>3899.55</v>
      </c>
      <c r="K8" s="78"/>
      <c r="L8" s="78"/>
      <c r="M8" s="78"/>
      <c r="N8" s="78"/>
      <c r="O8" s="78"/>
      <c r="P8" s="78"/>
      <c r="Q8" s="78"/>
      <c r="R8" s="78"/>
      <c r="S8" s="78">
        <f>SUM(B8:R8)</f>
        <v>3899.55</v>
      </c>
    </row>
    <row r="9" spans="1:20" x14ac:dyDescent="0.2">
      <c r="A9" s="77" t="s">
        <v>167</v>
      </c>
      <c r="B9" s="78"/>
      <c r="C9" s="78"/>
      <c r="D9" s="78"/>
      <c r="E9" s="78"/>
      <c r="F9" s="78">
        <v>0</v>
      </c>
      <c r="G9" s="78"/>
      <c r="H9" s="78">
        <v>39488.350000000006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>
        <f>SUM(B9:R9)</f>
        <v>39488.350000000006</v>
      </c>
    </row>
    <row r="10" spans="1:20" x14ac:dyDescent="0.2">
      <c r="A10" s="77" t="s">
        <v>164</v>
      </c>
      <c r="B10" s="78"/>
      <c r="C10" s="78"/>
      <c r="D10" s="78"/>
      <c r="E10" s="78"/>
      <c r="F10" s="78"/>
      <c r="G10" s="78"/>
      <c r="H10" s="78"/>
      <c r="I10" s="78"/>
      <c r="J10" s="78"/>
      <c r="K10" s="78">
        <v>22598.10686</v>
      </c>
      <c r="L10" s="78"/>
      <c r="M10" s="78"/>
      <c r="N10" s="78"/>
      <c r="O10" s="78"/>
      <c r="P10" s="78"/>
      <c r="Q10" s="78"/>
      <c r="R10" s="78"/>
      <c r="S10" s="78">
        <f>SUM(B10:R10)</f>
        <v>22598.10686</v>
      </c>
    </row>
    <row r="11" spans="1:20" x14ac:dyDescent="0.2">
      <c r="A11" s="77" t="s">
        <v>541</v>
      </c>
      <c r="B11" s="78"/>
      <c r="C11" s="78"/>
      <c r="D11" s="78"/>
      <c r="E11" s="78"/>
      <c r="F11" s="78"/>
      <c r="G11" s="78"/>
      <c r="H11" s="78"/>
      <c r="I11" s="78">
        <v>334.50000000000091</v>
      </c>
      <c r="J11" s="78"/>
      <c r="K11" s="78"/>
      <c r="L11" s="78"/>
      <c r="M11" s="78"/>
      <c r="N11" s="78"/>
      <c r="O11" s="78"/>
      <c r="P11" s="78"/>
      <c r="Q11" s="78"/>
      <c r="R11" s="78"/>
      <c r="S11" s="78">
        <f>SUM(B11:R11)</f>
        <v>334.50000000000091</v>
      </c>
    </row>
    <row r="12" spans="1:20" x14ac:dyDescent="0.2">
      <c r="A12" s="77" t="s">
        <v>81</v>
      </c>
      <c r="B12" s="78"/>
      <c r="C12" s="78"/>
      <c r="D12" s="78">
        <v>0</v>
      </c>
      <c r="E12" s="78"/>
      <c r="F12" s="78"/>
      <c r="G12" s="78"/>
      <c r="H12" s="78"/>
      <c r="I12" s="78"/>
      <c r="J12" s="78"/>
      <c r="K12" s="78"/>
      <c r="L12" s="78">
        <v>14349.500000000004</v>
      </c>
      <c r="M12" s="78"/>
      <c r="N12" s="78"/>
      <c r="O12" s="78"/>
      <c r="P12" s="78"/>
      <c r="Q12" s="78"/>
      <c r="R12" s="78"/>
      <c r="S12" s="78">
        <f>SUM(B12:R12)</f>
        <v>14349.500000000004</v>
      </c>
      <c r="T12" s="97">
        <v>73342.5</v>
      </c>
    </row>
    <row r="13" spans="1:20" x14ac:dyDescent="0.2">
      <c r="A13" s="77" t="s">
        <v>80</v>
      </c>
      <c r="B13" s="78"/>
      <c r="C13" s="78">
        <v>0</v>
      </c>
      <c r="D13" s="78">
        <v>0</v>
      </c>
      <c r="E13" s="78">
        <v>0</v>
      </c>
      <c r="F13" s="78"/>
      <c r="G13" s="78">
        <v>0</v>
      </c>
      <c r="H13" s="78"/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f>SUM(B13:R13)</f>
        <v>0</v>
      </c>
      <c r="T13" s="97">
        <v>94297.500000000015</v>
      </c>
    </row>
    <row r="14" spans="1:20" x14ac:dyDescent="0.2">
      <c r="A14" s="77" t="s">
        <v>230</v>
      </c>
      <c r="B14" s="78"/>
      <c r="C14" s="78">
        <v>0</v>
      </c>
      <c r="D14" s="78">
        <v>0</v>
      </c>
      <c r="E14" s="78">
        <v>5657.85</v>
      </c>
      <c r="F14" s="78"/>
      <c r="G14" s="78">
        <v>17727.93</v>
      </c>
      <c r="H14" s="78"/>
      <c r="I14" s="78">
        <v>28009.85</v>
      </c>
      <c r="J14" s="78">
        <v>5378.4500000000007</v>
      </c>
      <c r="K14" s="78">
        <v>21932.9</v>
      </c>
      <c r="L14" s="78">
        <v>16414.75</v>
      </c>
      <c r="M14" s="78">
        <v>16414.75</v>
      </c>
      <c r="N14" s="78">
        <v>21220.43</v>
      </c>
      <c r="O14" s="78">
        <v>11036.300000000001</v>
      </c>
      <c r="P14" s="78">
        <v>35518.725000000006</v>
      </c>
      <c r="Q14" s="78"/>
      <c r="R14" s="78">
        <v>33248.6</v>
      </c>
      <c r="S14" s="78">
        <f>SUM(B14:R14)</f>
        <v>212560.535</v>
      </c>
    </row>
    <row r="15" spans="1:20" x14ac:dyDescent="0.2">
      <c r="A15" s="77" t="s">
        <v>117</v>
      </c>
      <c r="B15" s="78"/>
      <c r="C15" s="78"/>
      <c r="D15" s="78">
        <v>0</v>
      </c>
      <c r="E15" s="78">
        <v>0</v>
      </c>
      <c r="F15" s="78"/>
      <c r="G15" s="78"/>
      <c r="H15" s="78">
        <v>0</v>
      </c>
      <c r="I15" s="78"/>
      <c r="J15" s="78">
        <v>0</v>
      </c>
      <c r="K15" s="78">
        <v>0</v>
      </c>
      <c r="L15" s="78">
        <v>4756.9000000000015</v>
      </c>
      <c r="M15" s="78"/>
      <c r="N15" s="78"/>
      <c r="O15" s="78"/>
      <c r="P15" s="78"/>
      <c r="Q15" s="78"/>
      <c r="R15" s="78"/>
      <c r="S15" s="78">
        <f>SUM(B15:R15)</f>
        <v>4756.9000000000015</v>
      </c>
    </row>
    <row r="16" spans="1:20" x14ac:dyDescent="0.2">
      <c r="A16" s="77" t="s">
        <v>126</v>
      </c>
      <c r="B16" s="78"/>
      <c r="C16" s="78"/>
      <c r="D16" s="78">
        <v>0</v>
      </c>
      <c r="E16" s="78"/>
      <c r="F16" s="78"/>
      <c r="G16" s="78"/>
      <c r="H16" s="78"/>
      <c r="I16" s="78">
        <v>0</v>
      </c>
      <c r="J16" s="78"/>
      <c r="K16" s="78"/>
      <c r="L16" s="78"/>
      <c r="M16" s="78"/>
      <c r="N16" s="78"/>
      <c r="O16" s="78"/>
      <c r="P16" s="78"/>
      <c r="Q16" s="78"/>
      <c r="R16" s="78"/>
      <c r="S16" s="78">
        <f>SUM(B16:R16)</f>
        <v>0</v>
      </c>
    </row>
    <row r="17" spans="1:19" x14ac:dyDescent="0.2">
      <c r="A17" s="77" t="s">
        <v>593</v>
      </c>
      <c r="B17" s="78"/>
      <c r="C17" s="78"/>
      <c r="D17" s="78"/>
      <c r="E17" s="78"/>
      <c r="F17" s="78">
        <v>0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>
        <f>SUM(B17:R17)</f>
        <v>0</v>
      </c>
    </row>
    <row r="18" spans="1:19" x14ac:dyDescent="0.2">
      <c r="A18" s="77" t="s">
        <v>97</v>
      </c>
      <c r="B18" s="78"/>
      <c r="C18" s="78"/>
      <c r="D18" s="78"/>
      <c r="E18" s="78"/>
      <c r="F18" s="78"/>
      <c r="G18" s="78">
        <v>34588.494834999998</v>
      </c>
      <c r="H18" s="78"/>
      <c r="I18" s="78"/>
      <c r="J18" s="78"/>
      <c r="K18" s="78"/>
      <c r="L18" s="78"/>
      <c r="M18" s="78">
        <v>53892.069000000003</v>
      </c>
      <c r="N18" s="78"/>
      <c r="O18" s="78"/>
      <c r="P18" s="78"/>
      <c r="Q18" s="78"/>
      <c r="R18" s="78">
        <v>53892.069000000003</v>
      </c>
      <c r="S18" s="78">
        <f>SUM(B18:R18)</f>
        <v>142372.632835</v>
      </c>
    </row>
    <row r="19" spans="1:19" x14ac:dyDescent="0.2">
      <c r="A19" s="77" t="s">
        <v>83</v>
      </c>
      <c r="B19" s="78"/>
      <c r="C19" s="78"/>
      <c r="D19" s="78"/>
      <c r="E19" s="78">
        <v>0</v>
      </c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>
        <f>SUM(B19:R19)</f>
        <v>0</v>
      </c>
    </row>
    <row r="20" spans="1:19" x14ac:dyDescent="0.2">
      <c r="A20" s="77" t="s">
        <v>331</v>
      </c>
      <c r="B20" s="78">
        <v>1911.2277100000001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>
        <f>SUM(B20:R20)</f>
        <v>1911.2277100000001</v>
      </c>
    </row>
    <row r="21" spans="1:19" x14ac:dyDescent="0.2">
      <c r="A21" s="77" t="s">
        <v>184</v>
      </c>
      <c r="B21" s="78"/>
      <c r="C21" s="78"/>
      <c r="D21" s="78">
        <v>7059.2999999999993</v>
      </c>
      <c r="E21" s="78"/>
      <c r="F21" s="78"/>
      <c r="G21" s="78"/>
      <c r="H21" s="78">
        <v>12433.3</v>
      </c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>
        <f>SUM(B21:R21)</f>
        <v>19492.599999999999</v>
      </c>
    </row>
    <row r="22" spans="1:19" x14ac:dyDescent="0.2">
      <c r="A22" s="77" t="s">
        <v>124</v>
      </c>
      <c r="B22" s="78"/>
      <c r="C22" s="78"/>
      <c r="D22" s="78"/>
      <c r="E22" s="78"/>
      <c r="F22" s="78">
        <v>12860.7264</v>
      </c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>
        <f>SUM(B22:R22)</f>
        <v>12860.7264</v>
      </c>
    </row>
    <row r="23" spans="1:19" x14ac:dyDescent="0.2">
      <c r="A23" s="77" t="s">
        <v>367</v>
      </c>
      <c r="B23" s="78"/>
      <c r="C23" s="78"/>
      <c r="D23" s="78"/>
      <c r="E23" s="78"/>
      <c r="F23" s="78"/>
      <c r="G23" s="78">
        <v>3439.3500000000004</v>
      </c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>
        <f>SUM(B23:R23)</f>
        <v>3439.3500000000004</v>
      </c>
    </row>
    <row r="24" spans="1:19" x14ac:dyDescent="0.2">
      <c r="A24" s="77" t="s">
        <v>364</v>
      </c>
      <c r="B24" s="78"/>
      <c r="C24" s="78"/>
      <c r="D24" s="78"/>
      <c r="E24" s="78"/>
      <c r="F24" s="78"/>
      <c r="G24" s="78">
        <v>0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>
        <f>SUM(B24:R24)</f>
        <v>0</v>
      </c>
    </row>
    <row r="25" spans="1:19" x14ac:dyDescent="0.2">
      <c r="A25" s="77" t="s">
        <v>94</v>
      </c>
      <c r="B25" s="78">
        <f>SUM(B6:B24)</f>
        <v>1911.2277100000001</v>
      </c>
      <c r="C25" s="78">
        <f t="shared" ref="C25:S25" si="0">SUM(C6:C24)</f>
        <v>0</v>
      </c>
      <c r="D25" s="78">
        <f t="shared" si="0"/>
        <v>7059.2999999999993</v>
      </c>
      <c r="E25" s="78">
        <f t="shared" si="0"/>
        <v>5657.85</v>
      </c>
      <c r="F25" s="78">
        <f t="shared" si="0"/>
        <v>12860.7264</v>
      </c>
      <c r="G25" s="78">
        <f t="shared" si="0"/>
        <v>55755.774834999997</v>
      </c>
      <c r="H25" s="78">
        <f t="shared" si="0"/>
        <v>51921.650000000009</v>
      </c>
      <c r="I25" s="78">
        <f t="shared" si="0"/>
        <v>28344.35</v>
      </c>
      <c r="J25" s="78">
        <f t="shared" si="0"/>
        <v>9278</v>
      </c>
      <c r="K25" s="78">
        <f t="shared" si="0"/>
        <v>53828.041860000005</v>
      </c>
      <c r="L25" s="78">
        <f t="shared" si="0"/>
        <v>35521.150000000009</v>
      </c>
      <c r="M25" s="78">
        <f t="shared" si="0"/>
        <v>70306.819000000003</v>
      </c>
      <c r="N25" s="78">
        <f t="shared" si="0"/>
        <v>21220.43</v>
      </c>
      <c r="O25" s="78">
        <f t="shared" si="0"/>
        <v>11036.300000000001</v>
      </c>
      <c r="P25" s="78">
        <f t="shared" si="0"/>
        <v>35518.725000000006</v>
      </c>
      <c r="Q25" s="78">
        <f t="shared" si="0"/>
        <v>0</v>
      </c>
      <c r="R25" s="78">
        <f t="shared" si="0"/>
        <v>119816.66900000001</v>
      </c>
      <c r="S25" s="78">
        <f t="shared" si="0"/>
        <v>520037.013805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5FE7-9B1E-405C-943A-7F338E41F910}">
  <sheetPr>
    <tabColor rgb="FFFFFF00"/>
  </sheetPr>
  <dimension ref="A1:BD266"/>
  <sheetViews>
    <sheetView tabSelected="1" zoomScale="80" zoomScaleNormal="80" workbookViewId="0">
      <selection activeCell="P17" sqref="P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45969</v>
      </c>
      <c r="E3" s="85" t="s">
        <v>52</v>
      </c>
      <c r="F3" s="85"/>
      <c r="G3" s="86">
        <v>9.19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0</v>
      </c>
      <c r="B8" s="14" t="s">
        <v>125</v>
      </c>
      <c r="C8" s="9" t="s">
        <v>359</v>
      </c>
      <c r="D8" s="13" t="s">
        <v>583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45980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584</v>
      </c>
      <c r="AA8" s="8">
        <v>9297.0350000000017</v>
      </c>
      <c r="AB8" s="8">
        <v>0</v>
      </c>
      <c r="AC8" s="8">
        <v>9297.0350000000017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>
        <v>45980</v>
      </c>
      <c r="AK8" s="3">
        <v>0</v>
      </c>
      <c r="AL8" s="3">
        <v>45971</v>
      </c>
      <c r="AM8" s="3">
        <v>45978</v>
      </c>
      <c r="AN8" s="3">
        <v>45979</v>
      </c>
      <c r="AO8" s="3">
        <v>45979</v>
      </c>
      <c r="AP8" s="3">
        <v>45975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604.10067422222232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584</v>
      </c>
      <c r="AA9" s="8">
        <v>9297.0350000000017</v>
      </c>
      <c r="AB9" s="8">
        <v>0</v>
      </c>
      <c r="AC9" s="8">
        <v>9297.0350000000017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585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45958</v>
      </c>
      <c r="AM10" s="3">
        <v>45965</v>
      </c>
      <c r="AN10" s="3">
        <v>45966</v>
      </c>
      <c r="AO10" s="3">
        <v>45966</v>
      </c>
      <c r="AP10" s="3">
        <v>45963</v>
      </c>
      <c r="AQ10" s="3">
        <v>45967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45968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45968</v>
      </c>
      <c r="AK11" s="3">
        <v>0</v>
      </c>
      <c r="AL11" s="3">
        <v>45958</v>
      </c>
      <c r="AM11" s="3">
        <v>45965</v>
      </c>
      <c r="AN11" s="3">
        <v>45966</v>
      </c>
      <c r="AO11" s="3">
        <v>45966</v>
      </c>
      <c r="AP11" s="3">
        <v>45963</v>
      </c>
      <c r="AQ11" s="3">
        <v>45967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507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45968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45968</v>
      </c>
      <c r="AK12" s="3">
        <v>0</v>
      </c>
      <c r="AL12" s="3">
        <v>0</v>
      </c>
      <c r="AM12" s="3">
        <v>0</v>
      </c>
      <c r="AN12" s="3">
        <v>0</v>
      </c>
      <c r="AO12" s="3">
        <v>45964</v>
      </c>
      <c r="AP12" s="3">
        <v>45963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507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129</v>
      </c>
      <c r="AA13" s="8">
        <v>82423</v>
      </c>
      <c r="AB13" s="8">
        <v>49747</v>
      </c>
      <c r="AC13" s="8">
        <v>32676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2248.1088000000004</v>
      </c>
    </row>
    <row r="14" spans="1:56" ht="27.75" customHeight="1" x14ac:dyDescent="0.45">
      <c r="A14" s="3">
        <v>0</v>
      </c>
      <c r="B14" s="14">
        <v>0</v>
      </c>
      <c r="C14" s="9" t="s">
        <v>188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82423</v>
      </c>
      <c r="AB14" s="8">
        <v>49747</v>
      </c>
      <c r="AC14" s="8">
        <v>32676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45967</v>
      </c>
      <c r="B15" s="14" t="s">
        <v>586</v>
      </c>
      <c r="C15" s="9" t="s">
        <v>552</v>
      </c>
      <c r="D15" s="13" t="s">
        <v>570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536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113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249.57120000000003</v>
      </c>
    </row>
    <row r="16" spans="1:56" ht="27.75" customHeight="1" x14ac:dyDescent="0.45">
      <c r="A16" s="3">
        <v>45968</v>
      </c>
      <c r="B16" s="14" t="s">
        <v>125</v>
      </c>
      <c r="C16" s="9" t="s">
        <v>358</v>
      </c>
      <c r="D16" s="13" t="s">
        <v>587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535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45965</v>
      </c>
      <c r="B17" s="14" t="s">
        <v>588</v>
      </c>
      <c r="C17" s="9" t="s">
        <v>358</v>
      </c>
      <c r="D17" s="13" t="s">
        <v>534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535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537</v>
      </c>
      <c r="AG17" s="1" t="s">
        <v>113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45965</v>
      </c>
      <c r="B18" s="14" t="s">
        <v>589</v>
      </c>
      <c r="C18" s="9" t="s">
        <v>358</v>
      </c>
      <c r="D18" s="13" t="s">
        <v>538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535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536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537</v>
      </c>
      <c r="AG18" s="1" t="s">
        <v>113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281.63520000000005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536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61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539</v>
      </c>
      <c r="BD19" s="56">
        <v>0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0</v>
      </c>
      <c r="Y20" s="10">
        <v>40347.300000000003</v>
      </c>
      <c r="Z20" s="9" t="s">
        <v>164</v>
      </c>
      <c r="AA20" s="8">
        <v>33819.10686</v>
      </c>
      <c r="AB20" s="8">
        <v>11221</v>
      </c>
      <c r="AC20" s="8">
        <v>22598.10686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1641.1247381884446</v>
      </c>
    </row>
    <row r="21" spans="1:56" ht="27.75" customHeight="1" x14ac:dyDescent="0.45">
      <c r="A21" s="3" t="s">
        <v>131</v>
      </c>
      <c r="B21" s="14" t="s">
        <v>131</v>
      </c>
      <c r="C21" s="9" t="s">
        <v>191</v>
      </c>
      <c r="D21" s="13" t="s">
        <v>192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114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45">
      <c r="A22" s="3" t="s">
        <v>131</v>
      </c>
      <c r="B22" s="14" t="s">
        <v>131</v>
      </c>
      <c r="C22" s="9" t="s">
        <v>216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114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2556.6217600000009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87525.221190000011</v>
      </c>
      <c r="AB23" s="8">
        <v>11221</v>
      </c>
      <c r="AC23" s="8">
        <v>76304.221190000011</v>
      </c>
      <c r="AD23" s="8">
        <v>0</v>
      </c>
      <c r="AE23" s="8">
        <v>0</v>
      </c>
      <c r="AF23" s="8" t="s">
        <v>58</v>
      </c>
      <c r="AG23" s="1" t="s">
        <v>114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0</v>
      </c>
      <c r="B24" s="14" t="s">
        <v>125</v>
      </c>
      <c r="C24" s="9" t="s">
        <v>73</v>
      </c>
      <c r="D24" s="13" t="s">
        <v>349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137</v>
      </c>
      <c r="T24" s="12" t="s">
        <v>63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45966</v>
      </c>
      <c r="B25" s="14" t="s">
        <v>554</v>
      </c>
      <c r="C25" s="9" t="s">
        <v>73</v>
      </c>
      <c r="D25" s="13" t="s">
        <v>348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>
        <v>45974</v>
      </c>
      <c r="U25" s="11">
        <v>5000</v>
      </c>
      <c r="V25" s="10">
        <v>0</v>
      </c>
      <c r="W25" s="10">
        <v>5000</v>
      </c>
      <c r="X25" s="10">
        <v>5380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555</v>
      </c>
      <c r="AG25" s="1" t="s">
        <v>113</v>
      </c>
      <c r="AH25" s="1" t="s">
        <v>74</v>
      </c>
      <c r="AI25" s="1">
        <v>2</v>
      </c>
      <c r="AJ25" s="3">
        <v>45974</v>
      </c>
      <c r="AK25" s="3">
        <v>0</v>
      </c>
      <c r="AL25" s="3">
        <v>45965</v>
      </c>
      <c r="AM25" s="3">
        <v>45972</v>
      </c>
      <c r="AN25" s="3">
        <v>45973</v>
      </c>
      <c r="AO25" s="3">
        <v>45973</v>
      </c>
      <c r="AP25" s="3">
        <v>45969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45966</v>
      </c>
      <c r="B26" s="14" t="s">
        <v>554</v>
      </c>
      <c r="C26" s="9" t="s">
        <v>73</v>
      </c>
      <c r="D26" s="13" t="s">
        <v>556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45974</v>
      </c>
      <c r="U26" s="11">
        <v>5000</v>
      </c>
      <c r="V26" s="10">
        <v>0</v>
      </c>
      <c r="W26" s="10">
        <v>5000</v>
      </c>
      <c r="X26" s="10">
        <v>5580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555</v>
      </c>
      <c r="AG26" s="1" t="s">
        <v>113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45966</v>
      </c>
      <c r="B27" s="14" t="s">
        <v>554</v>
      </c>
      <c r="C27" s="9" t="s">
        <v>73</v>
      </c>
      <c r="D27" s="13" t="s">
        <v>557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45974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167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555</v>
      </c>
      <c r="AG27" s="1" t="s">
        <v>113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45966</v>
      </c>
      <c r="B28" s="14" t="s">
        <v>554</v>
      </c>
      <c r="C28" s="9" t="s">
        <v>73</v>
      </c>
      <c r="D28" s="13" t="s">
        <v>558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45974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167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555</v>
      </c>
      <c r="AG28" s="1" t="s">
        <v>113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45966</v>
      </c>
      <c r="B29" s="14" t="s">
        <v>554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45974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167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555</v>
      </c>
      <c r="AG29" s="1" t="s">
        <v>113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45966</v>
      </c>
      <c r="B30" s="14" t="s">
        <v>559</v>
      </c>
      <c r="C30" s="9" t="s">
        <v>73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45974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167</v>
      </c>
      <c r="AA30" s="8">
        <v>9359.9000000000015</v>
      </c>
      <c r="AB30" s="8">
        <v>9359.9000000000015</v>
      </c>
      <c r="AC30" s="8">
        <v>0</v>
      </c>
      <c r="AD30" s="8">
        <v>0</v>
      </c>
      <c r="AE30" s="8">
        <v>0</v>
      </c>
      <c r="AF30" s="8" t="s">
        <v>560</v>
      </c>
      <c r="AG30" s="1" t="s">
        <v>113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45966</v>
      </c>
      <c r="B31" s="14" t="s">
        <v>559</v>
      </c>
      <c r="C31" s="9" t="s">
        <v>73</v>
      </c>
      <c r="D31" s="13" t="s">
        <v>561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45974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167</v>
      </c>
      <c r="AA31" s="8">
        <v>9359.9000000000015</v>
      </c>
      <c r="AB31" s="8">
        <v>9359.9000000000015</v>
      </c>
      <c r="AC31" s="8">
        <v>0</v>
      </c>
      <c r="AD31" s="8">
        <v>0</v>
      </c>
      <c r="AE31" s="8">
        <v>0</v>
      </c>
      <c r="AF31" s="8" t="s">
        <v>560</v>
      </c>
      <c r="AG31" s="1" t="s">
        <v>113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45966</v>
      </c>
      <c r="B32" s="14" t="s">
        <v>559</v>
      </c>
      <c r="C32" s="9" t="s">
        <v>73</v>
      </c>
      <c r="D32" s="13" t="s">
        <v>562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45974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560</v>
      </c>
      <c r="AG32" s="1" t="s">
        <v>113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45966</v>
      </c>
      <c r="B33" s="14" t="s">
        <v>554</v>
      </c>
      <c r="C33" s="9" t="s">
        <v>73</v>
      </c>
      <c r="D33" s="13" t="s">
        <v>226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45976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563</v>
      </c>
      <c r="AG33" s="1" t="s">
        <v>113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45966</v>
      </c>
      <c r="B34" s="14" t="s">
        <v>554</v>
      </c>
      <c r="C34" s="9" t="s">
        <v>73</v>
      </c>
      <c r="D34" s="13" t="s">
        <v>421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45976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3190</v>
      </c>
      <c r="AC34" s="8">
        <v>1489.9500000000007</v>
      </c>
      <c r="AD34" s="8">
        <v>0</v>
      </c>
      <c r="AE34" s="8">
        <v>0</v>
      </c>
      <c r="AF34" s="8" t="s">
        <v>563</v>
      </c>
      <c r="AG34" s="1" t="s">
        <v>115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112.22965600000005</v>
      </c>
    </row>
    <row r="35" spans="1:56" ht="27.75" customHeight="1" x14ac:dyDescent="0.45">
      <c r="A35" s="3">
        <v>45966</v>
      </c>
      <c r="B35" s="14" t="s">
        <v>554</v>
      </c>
      <c r="C35" s="9" t="s">
        <v>73</v>
      </c>
      <c r="D35" s="13" t="s">
        <v>564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563</v>
      </c>
      <c r="AG35" s="1" t="s">
        <v>113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352.51463377777782</v>
      </c>
    </row>
    <row r="36" spans="1:56" ht="27.75" customHeight="1" x14ac:dyDescent="0.45">
      <c r="A36" s="3">
        <v>45966</v>
      </c>
      <c r="B36" s="14" t="s">
        <v>554</v>
      </c>
      <c r="C36" s="9" t="s">
        <v>73</v>
      </c>
      <c r="D36" s="13" t="s">
        <v>268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563</v>
      </c>
      <c r="AG36" s="1" t="s">
        <v>113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352.51463377777782</v>
      </c>
    </row>
    <row r="37" spans="1:56" ht="27.75" customHeight="1" x14ac:dyDescent="0.45">
      <c r="A37" s="3">
        <v>45966</v>
      </c>
      <c r="B37" s="14" t="s">
        <v>565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167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563</v>
      </c>
      <c r="AG37" s="1" t="s">
        <v>113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394.60593333333333</v>
      </c>
    </row>
    <row r="38" spans="1:56" ht="27.75" customHeight="1" x14ac:dyDescent="0.45">
      <c r="A38" s="3">
        <v>45966</v>
      </c>
      <c r="B38" s="14" t="s">
        <v>559</v>
      </c>
      <c r="C38" s="9" t="s">
        <v>73</v>
      </c>
      <c r="D38" s="13" t="s">
        <v>235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566</v>
      </c>
      <c r="AG38" s="1" t="s">
        <v>113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45966</v>
      </c>
      <c r="B39" s="14" t="s">
        <v>559</v>
      </c>
      <c r="C39" s="9" t="s">
        <v>73</v>
      </c>
      <c r="D39" s="13" t="s">
        <v>414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566</v>
      </c>
      <c r="AG39" s="1" t="s">
        <v>113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352.51463377777782</v>
      </c>
    </row>
    <row r="40" spans="1:56" ht="27.75" customHeight="1" x14ac:dyDescent="0.45">
      <c r="A40" s="3">
        <v>45966</v>
      </c>
      <c r="B40" s="14" t="s">
        <v>559</v>
      </c>
      <c r="C40" s="9" t="s">
        <v>73</v>
      </c>
      <c r="D40" s="13" t="s">
        <v>426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566</v>
      </c>
      <c r="AG40" s="1" t="s">
        <v>61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352.51463377777782</v>
      </c>
    </row>
    <row r="41" spans="1:56" ht="27.75" customHeight="1" x14ac:dyDescent="0.45">
      <c r="A41" s="3">
        <v>45966</v>
      </c>
      <c r="B41" s="14" t="s">
        <v>559</v>
      </c>
      <c r="C41" s="9" t="s">
        <v>73</v>
      </c>
      <c r="D41" s="13" t="s">
        <v>567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566</v>
      </c>
      <c r="AG41" s="1" t="s">
        <v>112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customHeight="1" x14ac:dyDescent="0.45">
      <c r="A42" s="3">
        <v>45966</v>
      </c>
      <c r="B42" s="14" t="s">
        <v>559</v>
      </c>
      <c r="C42" s="9" t="s">
        <v>73</v>
      </c>
      <c r="D42" s="13" t="s">
        <v>237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566</v>
      </c>
      <c r="AG42" s="1" t="s">
        <v>113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 t="s">
        <v>131</v>
      </c>
      <c r="B43" s="14" t="s">
        <v>131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45991</v>
      </c>
      <c r="U43" s="11">
        <v>125000</v>
      </c>
      <c r="V43" s="10">
        <v>0</v>
      </c>
      <c r="W43" s="10">
        <v>125000</v>
      </c>
      <c r="X43" s="10">
        <v>0</v>
      </c>
      <c r="Y43" s="10">
        <v>131250</v>
      </c>
      <c r="Z43" s="9" t="s">
        <v>167</v>
      </c>
      <c r="AA43" s="8">
        <v>116998.75000000001</v>
      </c>
      <c r="AB43" s="8">
        <v>0</v>
      </c>
      <c r="AC43" s="8">
        <v>116998.75000000001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8812.8658444444463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167</v>
      </c>
      <c r="AA44" s="8">
        <v>201796.65</v>
      </c>
      <c r="AB44" s="8">
        <v>45309.55</v>
      </c>
      <c r="AC44" s="8">
        <v>156487.10000000003</v>
      </c>
      <c r="AD44" s="8">
        <v>0</v>
      </c>
      <c r="AE44" s="8">
        <v>0</v>
      </c>
      <c r="AF44" s="8" t="s">
        <v>58</v>
      </c>
      <c r="AG44" s="1" t="s">
        <v>112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45">
      <c r="A45" s="3">
        <v>45967</v>
      </c>
      <c r="B45" s="14" t="s">
        <v>590</v>
      </c>
      <c r="C45" s="9" t="s">
        <v>520</v>
      </c>
      <c r="D45" s="13" t="s">
        <v>540</v>
      </c>
      <c r="E45" s="9">
        <v>19</v>
      </c>
      <c r="F45" s="9">
        <v>26</v>
      </c>
      <c r="G45" s="9" t="s">
        <v>60</v>
      </c>
      <c r="H45" s="9" t="s">
        <v>76</v>
      </c>
      <c r="I45" s="9">
        <v>70</v>
      </c>
      <c r="J45" s="9" t="s">
        <v>57</v>
      </c>
      <c r="K45" s="9">
        <v>5</v>
      </c>
      <c r="L45" s="9" t="s">
        <v>90</v>
      </c>
      <c r="M45" s="10">
        <v>20</v>
      </c>
      <c r="N45" s="9">
        <v>28</v>
      </c>
      <c r="O45" s="9">
        <v>50</v>
      </c>
      <c r="P45" s="10">
        <v>172.69642879999998</v>
      </c>
      <c r="Q45" s="10">
        <v>0</v>
      </c>
      <c r="R45" s="10">
        <v>172.69642879999998</v>
      </c>
      <c r="S45" s="9" t="s">
        <v>120</v>
      </c>
      <c r="T45" s="12">
        <v>45978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541</v>
      </c>
      <c r="AA45" s="8">
        <v>7683.5000000000009</v>
      </c>
      <c r="AB45" s="8">
        <v>7683.5000000000009</v>
      </c>
      <c r="AC45" s="8">
        <v>0</v>
      </c>
      <c r="AD45" s="8">
        <v>2971</v>
      </c>
      <c r="AE45" s="8">
        <v>4712.5000000000009</v>
      </c>
      <c r="AF45" s="8">
        <v>0</v>
      </c>
      <c r="AG45" s="1" t="s">
        <v>112</v>
      </c>
      <c r="AH45" s="1" t="s">
        <v>68</v>
      </c>
      <c r="AI45" s="1">
        <v>4</v>
      </c>
      <c r="AJ45" s="3">
        <v>45978</v>
      </c>
      <c r="AK45" s="3">
        <v>45974</v>
      </c>
      <c r="AL45" s="3">
        <v>45968</v>
      </c>
      <c r="AM45" s="3">
        <v>45975</v>
      </c>
      <c r="AN45" s="3">
        <v>45976</v>
      </c>
      <c r="AO45" s="3">
        <v>45976</v>
      </c>
      <c r="AP45" s="3">
        <v>45973</v>
      </c>
      <c r="AQ45" s="3">
        <v>45977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542</v>
      </c>
      <c r="AZ45" s="2">
        <v>0</v>
      </c>
      <c r="BA45" s="2">
        <v>0</v>
      </c>
      <c r="BB45" s="2">
        <v>0</v>
      </c>
      <c r="BC45" s="1" t="s">
        <v>100</v>
      </c>
      <c r="BD45" s="56">
        <v>0</v>
      </c>
    </row>
    <row r="46" spans="1:56" ht="27.75" customHeight="1" x14ac:dyDescent="0.45">
      <c r="A46" s="3">
        <v>45967</v>
      </c>
      <c r="B46" s="14" t="s">
        <v>590</v>
      </c>
      <c r="C46" s="9" t="s">
        <v>520</v>
      </c>
      <c r="D46" s="13" t="s">
        <v>571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172.69642879999998</v>
      </c>
      <c r="Q46" s="10">
        <v>0</v>
      </c>
      <c r="R46" s="10">
        <v>172.69642879999998</v>
      </c>
      <c r="S46" s="9" t="s">
        <v>120</v>
      </c>
      <c r="T46" s="12">
        <v>45978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541</v>
      </c>
      <c r="AA46" s="8">
        <v>7683.5000000000009</v>
      </c>
      <c r="AB46" s="8">
        <v>7349</v>
      </c>
      <c r="AC46" s="8">
        <v>334.50000000000091</v>
      </c>
      <c r="AD46" s="8">
        <v>0</v>
      </c>
      <c r="AE46" s="8">
        <v>7683.5000000000009</v>
      </c>
      <c r="AF46" s="8" t="s">
        <v>572</v>
      </c>
      <c r="AG46" s="1" t="s">
        <v>112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542</v>
      </c>
      <c r="AZ46" s="2">
        <v>0</v>
      </c>
      <c r="BA46" s="2">
        <v>0</v>
      </c>
      <c r="BB46" s="2">
        <v>0</v>
      </c>
      <c r="BC46" s="1" t="s">
        <v>100</v>
      </c>
      <c r="BD46" s="56">
        <v>22.597333333333406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93</v>
      </c>
      <c r="W47" s="10">
        <v>0</v>
      </c>
      <c r="X47" s="10">
        <v>0</v>
      </c>
      <c r="Y47" s="10">
        <v>0</v>
      </c>
      <c r="Z47" s="9" t="s">
        <v>541</v>
      </c>
      <c r="AA47" s="8">
        <v>15367.000000000002</v>
      </c>
      <c r="AB47" s="8">
        <v>15032.5</v>
      </c>
      <c r="AC47" s="8">
        <v>334.50000000000091</v>
      </c>
      <c r="AD47" s="8">
        <v>2971</v>
      </c>
      <c r="AE47" s="8">
        <v>12396.000000000002</v>
      </c>
      <c r="AF47" s="8" t="s">
        <v>58</v>
      </c>
      <c r="AG47" s="1" t="s">
        <v>112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544</v>
      </c>
      <c r="BD47" s="56">
        <v>0</v>
      </c>
    </row>
    <row r="48" spans="1:56" ht="27.75" customHeight="1" x14ac:dyDescent="0.45">
      <c r="A48" s="3">
        <v>45905</v>
      </c>
      <c r="B48" s="14" t="s">
        <v>269</v>
      </c>
      <c r="C48" s="9" t="s">
        <v>135</v>
      </c>
      <c r="D48" s="13" t="s">
        <v>265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178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179</v>
      </c>
      <c r="BD49" s="56">
        <v>0</v>
      </c>
    </row>
    <row r="50" spans="1:56" ht="27.75" customHeight="1" x14ac:dyDescent="0.45">
      <c r="A50" s="3">
        <v>45951</v>
      </c>
      <c r="B50" s="14" t="s">
        <v>432</v>
      </c>
      <c r="C50" s="9" t="s">
        <v>135</v>
      </c>
      <c r="D50" s="13" t="s">
        <v>127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 t="s">
        <v>63</v>
      </c>
      <c r="U50" s="11">
        <v>2880</v>
      </c>
      <c r="V50" s="10">
        <v>0</v>
      </c>
      <c r="W50" s="10">
        <v>2880</v>
      </c>
      <c r="X50" s="10">
        <v>0</v>
      </c>
      <c r="Y50" s="10">
        <v>3024</v>
      </c>
      <c r="Z50" s="9" t="s">
        <v>80</v>
      </c>
      <c r="AA50" s="8">
        <v>3017.52</v>
      </c>
      <c r="AB50" s="8">
        <v>3017.52</v>
      </c>
      <c r="AC50" s="8">
        <v>0</v>
      </c>
      <c r="AD50" s="8">
        <v>3017.52</v>
      </c>
      <c r="AE50" s="8">
        <v>0</v>
      </c>
      <c r="AF50" s="8" t="s">
        <v>496</v>
      </c>
      <c r="AG50" s="1" t="s">
        <v>112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400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45951</v>
      </c>
      <c r="B51" s="14" t="s">
        <v>431</v>
      </c>
      <c r="C51" s="9" t="s">
        <v>135</v>
      </c>
      <c r="D51" s="13" t="s">
        <v>241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 t="s">
        <v>63</v>
      </c>
      <c r="U51" s="11">
        <v>535</v>
      </c>
      <c r="V51" s="10">
        <v>0</v>
      </c>
      <c r="W51" s="10">
        <v>535</v>
      </c>
      <c r="X51" s="10">
        <v>11205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515</v>
      </c>
      <c r="AG51" s="1" t="s">
        <v>112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285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45975</v>
      </c>
      <c r="U52" s="11">
        <v>2500</v>
      </c>
      <c r="V52" s="10">
        <v>2500</v>
      </c>
      <c r="W52" s="10">
        <v>0</v>
      </c>
      <c r="X52" s="10">
        <v>2543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45975</v>
      </c>
      <c r="AK52" s="3">
        <v>45971</v>
      </c>
      <c r="AL52" s="3">
        <v>45964</v>
      </c>
      <c r="AM52" s="3">
        <v>45972</v>
      </c>
      <c r="AN52" s="3">
        <v>45973</v>
      </c>
      <c r="AO52" s="3">
        <v>45974</v>
      </c>
      <c r="AP52" s="3">
        <v>45970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 t="s">
        <v>281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45971</v>
      </c>
      <c r="U53" s="11">
        <v>2500</v>
      </c>
      <c r="V53" s="10">
        <v>2500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45971</v>
      </c>
      <c r="AK53" s="3">
        <v>45967</v>
      </c>
      <c r="AL53" s="3">
        <v>45960</v>
      </c>
      <c r="AM53" s="3">
        <v>45968</v>
      </c>
      <c r="AN53" s="3">
        <v>45969</v>
      </c>
      <c r="AO53" s="3">
        <v>45970</v>
      </c>
      <c r="AP53" s="3">
        <v>45966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45972</v>
      </c>
      <c r="U54" s="11">
        <v>5000</v>
      </c>
      <c r="V54" s="10">
        <v>4489</v>
      </c>
      <c r="W54" s="10">
        <v>511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>
        <v>964</v>
      </c>
      <c r="E55" s="9">
        <v>20</v>
      </c>
      <c r="F55" s="9">
        <v>39</v>
      </c>
      <c r="G55" s="9" t="s">
        <v>60</v>
      </c>
      <c r="H55" s="9" t="s">
        <v>76</v>
      </c>
      <c r="I55" s="9">
        <v>102</v>
      </c>
      <c r="J55" s="9" t="s">
        <v>78</v>
      </c>
      <c r="K55" s="9">
        <v>0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45972</v>
      </c>
      <c r="U55" s="11">
        <v>3500</v>
      </c>
      <c r="V55" s="10">
        <v>0</v>
      </c>
      <c r="W55" s="10">
        <v>3500</v>
      </c>
      <c r="X55" s="10">
        <v>0</v>
      </c>
      <c r="Y55" s="10">
        <v>3675</v>
      </c>
      <c r="Z55" s="9" t="s">
        <v>80</v>
      </c>
      <c r="AA55" s="8">
        <v>3960.4950000000003</v>
      </c>
      <c r="AB55" s="8">
        <v>3960.4950000000003</v>
      </c>
      <c r="AC55" s="8">
        <v>0</v>
      </c>
      <c r="AD55" s="8">
        <v>3960.4950000000003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 t="s">
        <v>282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5000</v>
      </c>
      <c r="V56" s="10">
        <v>5000</v>
      </c>
      <c r="W56" s="10">
        <v>0</v>
      </c>
      <c r="X56" s="10">
        <v>5363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45923</v>
      </c>
      <c r="B57" s="14" t="s">
        <v>310</v>
      </c>
      <c r="C57" s="9" t="s">
        <v>79</v>
      </c>
      <c r="D57" s="13" t="s">
        <v>311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45972</v>
      </c>
      <c r="U57" s="11">
        <v>12000</v>
      </c>
      <c r="V57" s="10">
        <v>12000</v>
      </c>
      <c r="W57" s="10">
        <v>0</v>
      </c>
      <c r="X57" s="10">
        <v>12440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45973</v>
      </c>
      <c r="U58" s="11">
        <v>5000</v>
      </c>
      <c r="V58" s="10">
        <v>0</v>
      </c>
      <c r="W58" s="10">
        <v>5000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45973</v>
      </c>
      <c r="AK58" s="3">
        <v>45969</v>
      </c>
      <c r="AL58" s="3">
        <v>45962</v>
      </c>
      <c r="AM58" s="3">
        <v>45970</v>
      </c>
      <c r="AN58" s="3">
        <v>45971</v>
      </c>
      <c r="AO58" s="3">
        <v>45972</v>
      </c>
      <c r="AP58" s="3">
        <v>45968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 t="s">
        <v>285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45979</v>
      </c>
      <c r="U59" s="11">
        <v>2500</v>
      </c>
      <c r="V59" s="10">
        <v>2500</v>
      </c>
      <c r="W59" s="10">
        <v>0</v>
      </c>
      <c r="X59" s="10">
        <v>2543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45979</v>
      </c>
      <c r="AK59" s="3">
        <v>45975</v>
      </c>
      <c r="AL59" s="3">
        <v>45968</v>
      </c>
      <c r="AM59" s="3">
        <v>45976</v>
      </c>
      <c r="AN59" s="3">
        <v>45977</v>
      </c>
      <c r="AO59" s="3">
        <v>45978</v>
      </c>
      <c r="AP59" s="3">
        <v>45974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45896</v>
      </c>
      <c r="B60" s="14" t="s">
        <v>256</v>
      </c>
      <c r="C60" s="9" t="s">
        <v>79</v>
      </c>
      <c r="D60" s="13" t="s">
        <v>257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45975</v>
      </c>
      <c r="U60" s="11">
        <v>3000</v>
      </c>
      <c r="V60" s="10">
        <v>3194</v>
      </c>
      <c r="W60" s="10">
        <v>0</v>
      </c>
      <c r="X60" s="10">
        <v>8100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5</v>
      </c>
      <c r="AJ60" s="3">
        <v>45975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45964</v>
      </c>
      <c r="B61" s="14" t="s">
        <v>516</v>
      </c>
      <c r="C61" s="9" t="s">
        <v>227</v>
      </c>
      <c r="D61" s="13" t="s">
        <v>517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11036.3</v>
      </c>
      <c r="AC61" s="8">
        <v>0</v>
      </c>
      <c r="AD61" s="8">
        <v>11036.3</v>
      </c>
      <c r="AE61" s="8">
        <v>0</v>
      </c>
      <c r="AF61" s="8">
        <v>0</v>
      </c>
      <c r="AG61" s="1" t="s">
        <v>112</v>
      </c>
      <c r="AH61" s="1" t="s">
        <v>75</v>
      </c>
      <c r="AI61" s="1">
        <v>5</v>
      </c>
      <c r="AJ61" s="3">
        <v>45975</v>
      </c>
      <c r="AK61" s="3">
        <v>45970</v>
      </c>
      <c r="AL61" s="3">
        <v>45963</v>
      </c>
      <c r="AM61" s="3">
        <v>45971</v>
      </c>
      <c r="AN61" s="3">
        <v>45972</v>
      </c>
      <c r="AO61" s="3">
        <v>45973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45964</v>
      </c>
      <c r="B62" s="14" t="s">
        <v>516</v>
      </c>
      <c r="C62" s="9" t="s">
        <v>227</v>
      </c>
      <c r="D62" s="13" t="s">
        <v>518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11036.3</v>
      </c>
      <c r="AB62" s="8">
        <v>11036.3</v>
      </c>
      <c r="AC62" s="8">
        <v>0</v>
      </c>
      <c r="AD62" s="8">
        <v>11036.3</v>
      </c>
      <c r="AE62" s="8">
        <v>0</v>
      </c>
      <c r="AF62" s="8">
        <v>0</v>
      </c>
      <c r="AG62" s="1" t="s">
        <v>114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45958</v>
      </c>
      <c r="B63" s="14" t="s">
        <v>481</v>
      </c>
      <c r="C63" s="9" t="s">
        <v>79</v>
      </c>
      <c r="D63" s="13" t="s">
        <v>482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 t="s">
        <v>281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45978</v>
      </c>
      <c r="U64" s="11">
        <v>5000</v>
      </c>
      <c r="V64" s="10">
        <v>5000</v>
      </c>
      <c r="W64" s="10">
        <v>0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45978</v>
      </c>
      <c r="U65" s="11">
        <v>5000</v>
      </c>
      <c r="V65" s="10">
        <v>0</v>
      </c>
      <c r="W65" s="10">
        <v>5000</v>
      </c>
      <c r="X65" s="10">
        <v>5286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45948</v>
      </c>
      <c r="B66" s="14" t="s">
        <v>394</v>
      </c>
      <c r="C66" s="9" t="s">
        <v>104</v>
      </c>
      <c r="D66" s="13" t="s">
        <v>395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45933</v>
      </c>
      <c r="B67" s="14" t="s">
        <v>336</v>
      </c>
      <c r="C67" s="9" t="s">
        <v>104</v>
      </c>
      <c r="D67" s="13" t="s">
        <v>324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45979</v>
      </c>
      <c r="U68" s="11">
        <v>5000</v>
      </c>
      <c r="V68" s="10">
        <v>0</v>
      </c>
      <c r="W68" s="10">
        <v>5000</v>
      </c>
      <c r="X68" s="10">
        <v>5333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45958</v>
      </c>
      <c r="B69" s="14" t="s">
        <v>483</v>
      </c>
      <c r="C69" s="9" t="s">
        <v>79</v>
      </c>
      <c r="D69" s="13" t="s">
        <v>484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45979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45979</v>
      </c>
      <c r="U70" s="11">
        <v>2500</v>
      </c>
      <c r="V70" s="10">
        <v>1728</v>
      </c>
      <c r="W70" s="10">
        <v>772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45979</v>
      </c>
      <c r="U71" s="11">
        <v>5000</v>
      </c>
      <c r="V71" s="10">
        <v>0</v>
      </c>
      <c r="W71" s="10">
        <v>5000</v>
      </c>
      <c r="X71" s="10">
        <v>5333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 t="s">
        <v>282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45979</v>
      </c>
      <c r="U72" s="11">
        <v>5000</v>
      </c>
      <c r="V72" s="10">
        <v>0</v>
      </c>
      <c r="W72" s="10">
        <v>5000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45964</v>
      </c>
      <c r="B73" s="14" t="s">
        <v>516</v>
      </c>
      <c r="C73" s="9" t="s">
        <v>227</v>
      </c>
      <c r="D73" s="13" t="s">
        <v>519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45981</v>
      </c>
      <c r="U74" s="11">
        <v>5000</v>
      </c>
      <c r="V74" s="10">
        <v>0</v>
      </c>
      <c r="W74" s="10">
        <v>5000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45982</v>
      </c>
      <c r="U75" s="11">
        <v>5000</v>
      </c>
      <c r="V75" s="10">
        <v>5000</v>
      </c>
      <c r="W75" s="10">
        <v>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3862.7049999999999</v>
      </c>
      <c r="AC76" s="8">
        <v>0</v>
      </c>
      <c r="AD76" s="8">
        <v>0</v>
      </c>
      <c r="AE76" s="8">
        <v>3862.7049999999999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45933</v>
      </c>
      <c r="B77" s="14" t="s">
        <v>338</v>
      </c>
      <c r="C77" s="9" t="s">
        <v>104</v>
      </c>
      <c r="D77" s="13" t="s">
        <v>326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0</v>
      </c>
      <c r="AE77" s="8">
        <v>3310.89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45896</v>
      </c>
      <c r="B78" s="14" t="s">
        <v>255</v>
      </c>
      <c r="C78" s="9" t="s">
        <v>79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113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45909</v>
      </c>
      <c r="B80" s="14" t="s">
        <v>274</v>
      </c>
      <c r="C80" s="9" t="s">
        <v>79</v>
      </c>
      <c r="D80" s="13" t="s">
        <v>271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5518.15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45987</v>
      </c>
      <c r="U83" s="11">
        <v>5000</v>
      </c>
      <c r="V83" s="10">
        <v>0</v>
      </c>
      <c r="W83" s="10">
        <v>5000</v>
      </c>
      <c r="X83" s="10">
        <v>5333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45933</v>
      </c>
      <c r="B84" s="14" t="s">
        <v>339</v>
      </c>
      <c r="C84" s="9" t="s">
        <v>104</v>
      </c>
      <c r="D84" s="13" t="s">
        <v>327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4414.5199999999995</v>
      </c>
      <c r="AC84" s="8">
        <v>0</v>
      </c>
      <c r="AD84" s="8">
        <v>0</v>
      </c>
      <c r="AE84" s="8">
        <v>4414.5199999999995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45891</v>
      </c>
      <c r="B85" s="14" t="s">
        <v>251</v>
      </c>
      <c r="C85" s="9" t="s">
        <v>79</v>
      </c>
      <c r="D85" s="13" t="s">
        <v>252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45988</v>
      </c>
      <c r="U85" s="11">
        <v>3000</v>
      </c>
      <c r="V85" s="10">
        <v>3000</v>
      </c>
      <c r="W85" s="10">
        <v>0</v>
      </c>
      <c r="X85" s="10">
        <v>9150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45988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8447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45941</v>
      </c>
      <c r="B86" s="14" t="s">
        <v>497</v>
      </c>
      <c r="C86" s="9" t="s">
        <v>104</v>
      </c>
      <c r="D86" s="13" t="s">
        <v>354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45989</v>
      </c>
      <c r="AK86" s="3">
        <v>45985</v>
      </c>
      <c r="AL86" s="3">
        <v>45978</v>
      </c>
      <c r="AM86" s="3">
        <v>45986</v>
      </c>
      <c r="AN86" s="3">
        <v>45987</v>
      </c>
      <c r="AO86" s="3">
        <v>45988</v>
      </c>
      <c r="AP86" s="3">
        <v>45984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45989</v>
      </c>
      <c r="U89" s="11">
        <v>2500</v>
      </c>
      <c r="V89" s="10">
        <v>2181</v>
      </c>
      <c r="W89" s="10">
        <v>319</v>
      </c>
      <c r="X89" s="10">
        <v>2543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45958</v>
      </c>
      <c r="B91" s="14" t="s">
        <v>471</v>
      </c>
      <c r="C91" s="9" t="s">
        <v>104</v>
      </c>
      <c r="D91" s="13" t="s">
        <v>472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45989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45891</v>
      </c>
      <c r="B92" s="14" t="s">
        <v>253</v>
      </c>
      <c r="C92" s="9" t="s">
        <v>79</v>
      </c>
      <c r="D92" s="13" t="s">
        <v>254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45990</v>
      </c>
      <c r="U92" s="11">
        <v>3000</v>
      </c>
      <c r="V92" s="10">
        <v>2500</v>
      </c>
      <c r="W92" s="10">
        <v>500</v>
      </c>
      <c r="X92" s="10">
        <v>9455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5</v>
      </c>
      <c r="AJ92" s="3">
        <v>45990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45951</v>
      </c>
      <c r="B93" s="14" t="s">
        <v>431</v>
      </c>
      <c r="C93" s="9" t="s">
        <v>135</v>
      </c>
      <c r="D93" s="13" t="s">
        <v>141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105</v>
      </c>
      <c r="T93" s="12" t="s">
        <v>63</v>
      </c>
      <c r="U93" s="11">
        <v>304</v>
      </c>
      <c r="V93" s="10">
        <v>0</v>
      </c>
      <c r="W93" s="10">
        <v>304</v>
      </c>
      <c r="X93" s="10">
        <v>22300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496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399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45951</v>
      </c>
      <c r="B94" s="14" t="s">
        <v>429</v>
      </c>
      <c r="C94" s="9" t="s">
        <v>135</v>
      </c>
      <c r="D94" s="13" t="s">
        <v>247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183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105</v>
      </c>
      <c r="T94" s="12" t="s">
        <v>63</v>
      </c>
      <c r="U94" s="11">
        <v>229</v>
      </c>
      <c r="V94" s="10">
        <v>0</v>
      </c>
      <c r="W94" s="10">
        <v>229</v>
      </c>
      <c r="X94" s="10">
        <v>11095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45892</v>
      </c>
      <c r="B95" s="14" t="s">
        <v>249</v>
      </c>
      <c r="C95" s="9" t="s">
        <v>79</v>
      </c>
      <c r="D95" s="13" t="s">
        <v>202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3000</v>
      </c>
      <c r="W95" s="10">
        <v>0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3000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45951</v>
      </c>
      <c r="B96" s="14" t="s">
        <v>429</v>
      </c>
      <c r="C96" s="9" t="s">
        <v>135</v>
      </c>
      <c r="D96" s="13" t="s">
        <v>267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105</v>
      </c>
      <c r="T96" s="12" t="s">
        <v>63</v>
      </c>
      <c r="U96" s="11">
        <v>886</v>
      </c>
      <c r="V96" s="10">
        <v>0</v>
      </c>
      <c r="W96" s="10">
        <v>886</v>
      </c>
      <c r="X96" s="10">
        <v>21560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398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45958</v>
      </c>
      <c r="B97" s="14" t="s">
        <v>485</v>
      </c>
      <c r="C97" s="9" t="s">
        <v>79</v>
      </c>
      <c r="D97" s="13" t="s">
        <v>486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3227.07</v>
      </c>
      <c r="AB97" s="8">
        <v>3227.07</v>
      </c>
      <c r="AC97" s="8">
        <v>0</v>
      </c>
      <c r="AD97" s="8">
        <v>0</v>
      </c>
      <c r="AE97" s="8">
        <v>3227.07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45891</v>
      </c>
      <c r="B98" s="14" t="s">
        <v>251</v>
      </c>
      <c r="C98" s="9" t="s">
        <v>79</v>
      </c>
      <c r="D98" s="13" t="s">
        <v>252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45969</v>
      </c>
      <c r="B99" s="14" t="s">
        <v>125</v>
      </c>
      <c r="C99" s="9" t="s">
        <v>135</v>
      </c>
      <c r="D99" s="13" t="s">
        <v>600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105</v>
      </c>
      <c r="T99" s="12">
        <v>45981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10477.5</v>
      </c>
      <c r="AB99" s="8">
        <v>10477.5</v>
      </c>
      <c r="AC99" s="8">
        <v>0</v>
      </c>
      <c r="AD99" s="8">
        <v>0</v>
      </c>
      <c r="AE99" s="8">
        <v>10477.5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45981</v>
      </c>
      <c r="AK99" s="3">
        <v>45977</v>
      </c>
      <c r="AL99" s="3">
        <v>45970</v>
      </c>
      <c r="AM99" s="3">
        <v>45978</v>
      </c>
      <c r="AN99" s="3">
        <v>45979</v>
      </c>
      <c r="AO99" s="3">
        <v>45980</v>
      </c>
      <c r="AP99" s="3">
        <v>45976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 t="s">
        <v>131</v>
      </c>
      <c r="B100" s="14" t="s">
        <v>131</v>
      </c>
      <c r="C100" s="9" t="s">
        <v>135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105</v>
      </c>
      <c r="T100" s="12">
        <v>45991</v>
      </c>
      <c r="U100" s="11">
        <v>90000</v>
      </c>
      <c r="V100" s="10">
        <v>0</v>
      </c>
      <c r="W100" s="10">
        <v>90000</v>
      </c>
      <c r="X100" s="10">
        <v>0</v>
      </c>
      <c r="Y100" s="10">
        <v>94500</v>
      </c>
      <c r="Z100" s="9" t="s">
        <v>80</v>
      </c>
      <c r="AA100" s="8">
        <v>94297.500000000015</v>
      </c>
      <c r="AB100" s="8">
        <v>12346</v>
      </c>
      <c r="AC100" s="8">
        <v>81951.500000000015</v>
      </c>
      <c r="AD100" s="8">
        <v>0</v>
      </c>
      <c r="AE100" s="8">
        <v>94297.500000000015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6191.8911111111111</v>
      </c>
    </row>
    <row r="101" spans="1:56" ht="27.75" customHeight="1" x14ac:dyDescent="0.45">
      <c r="A101" s="3">
        <v>45933</v>
      </c>
      <c r="B101" s="14" t="s">
        <v>337</v>
      </c>
      <c r="C101" s="9" t="s">
        <v>79</v>
      </c>
      <c r="D101" s="13" t="s">
        <v>325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250.15613333333337</v>
      </c>
    </row>
    <row r="102" spans="1:56" ht="27.75" customHeight="1" x14ac:dyDescent="0.45">
      <c r="A102" s="3" t="s">
        <v>131</v>
      </c>
      <c r="B102" s="14" t="s">
        <v>131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1667.7075555555555</v>
      </c>
    </row>
    <row r="103" spans="1:56" ht="27.75" customHeight="1" x14ac:dyDescent="0.45">
      <c r="A103" s="3" t="s">
        <v>131</v>
      </c>
      <c r="B103" s="14" t="s">
        <v>131</v>
      </c>
      <c r="C103" s="9" t="s">
        <v>95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1625.4871111111113</v>
      </c>
    </row>
    <row r="104" spans="1:56" ht="27.75" customHeight="1" x14ac:dyDescent="0.45">
      <c r="A104" s="3" t="s">
        <v>131</v>
      </c>
      <c r="B104" s="14" t="s">
        <v>131</v>
      </c>
      <c r="C104" s="9" t="s">
        <v>229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 t="s">
        <v>63</v>
      </c>
      <c r="U104" s="11">
        <v>305000</v>
      </c>
      <c r="V104" s="10">
        <v>0</v>
      </c>
      <c r="W104" s="10">
        <v>305000</v>
      </c>
      <c r="X104" s="10">
        <v>0</v>
      </c>
      <c r="Y104" s="10">
        <v>320250</v>
      </c>
      <c r="Z104" s="9" t="s">
        <v>80</v>
      </c>
      <c r="AA104" s="8">
        <v>336607.14999999997</v>
      </c>
      <c r="AB104" s="8">
        <v>0</v>
      </c>
      <c r="AC104" s="8">
        <v>336607.14999999997</v>
      </c>
      <c r="AD104" s="8">
        <v>0</v>
      </c>
      <c r="AE104" s="8">
        <v>336607.14999999997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25432.540222222222</v>
      </c>
    </row>
    <row r="105" spans="1:56" ht="27.75" customHeight="1" x14ac:dyDescent="0.45">
      <c r="A105" s="3">
        <v>45933</v>
      </c>
      <c r="B105" s="14" t="s">
        <v>335</v>
      </c>
      <c r="C105" s="9" t="s">
        <v>104</v>
      </c>
      <c r="D105" s="13" t="s">
        <v>201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250.15613333333337</v>
      </c>
    </row>
    <row r="106" spans="1:56" ht="27.75" customHeight="1" x14ac:dyDescent="0.45">
      <c r="A106" s="3">
        <v>45919</v>
      </c>
      <c r="B106" s="14" t="s">
        <v>302</v>
      </c>
      <c r="C106" s="9" t="s">
        <v>135</v>
      </c>
      <c r="D106" s="13" t="s">
        <v>206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1172</v>
      </c>
      <c r="V106" s="10">
        <v>0</v>
      </c>
      <c r="W106" s="10">
        <v>1172</v>
      </c>
      <c r="X106" s="10">
        <v>21290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297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45923</v>
      </c>
      <c r="B107" s="14" t="s">
        <v>310</v>
      </c>
      <c r="C107" s="9" t="s">
        <v>79</v>
      </c>
      <c r="D107" s="13" t="s">
        <v>311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80</v>
      </c>
      <c r="AA107" s="8">
        <v>14347.189999999999</v>
      </c>
      <c r="AB107" s="8">
        <v>0</v>
      </c>
      <c r="AC107" s="8">
        <v>14347.189999999999</v>
      </c>
      <c r="AD107" s="8">
        <v>0</v>
      </c>
      <c r="AE107" s="8">
        <v>14347.189999999999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1084.009911111111</v>
      </c>
    </row>
    <row r="108" spans="1:56" ht="27.75" customHeight="1" x14ac:dyDescent="0.45">
      <c r="A108" s="3">
        <v>45877</v>
      </c>
      <c r="B108" s="14" t="s">
        <v>245</v>
      </c>
      <c r="C108" s="9" t="s">
        <v>79</v>
      </c>
      <c r="D108" s="13" t="s">
        <v>246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3500</v>
      </c>
      <c r="V108" s="10">
        <v>1217</v>
      </c>
      <c r="W108" s="10">
        <v>2283</v>
      </c>
      <c r="X108" s="10">
        <v>0</v>
      </c>
      <c r="Y108" s="10">
        <v>2397.15</v>
      </c>
      <c r="Z108" s="9" t="s">
        <v>80</v>
      </c>
      <c r="AA108" s="8">
        <v>2519.5872899999999</v>
      </c>
      <c r="AB108" s="8">
        <v>0</v>
      </c>
      <c r="AC108" s="8">
        <v>2519.5872899999999</v>
      </c>
      <c r="AD108" s="8">
        <v>0</v>
      </c>
      <c r="AE108" s="8">
        <v>2519.5872899999999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190.36881746666666</v>
      </c>
    </row>
    <row r="109" spans="1:56" ht="27.75" customHeight="1" x14ac:dyDescent="0.45">
      <c r="A109" s="3">
        <v>45796</v>
      </c>
      <c r="B109" s="14" t="s">
        <v>221</v>
      </c>
      <c r="C109" s="9" t="s">
        <v>135</v>
      </c>
      <c r="D109" s="13" t="s">
        <v>220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302</v>
      </c>
      <c r="V109" s="10">
        <v>363</v>
      </c>
      <c r="W109" s="10">
        <v>0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45674</v>
      </c>
      <c r="B110" s="14" t="s">
        <v>208</v>
      </c>
      <c r="C110" s="9" t="s">
        <v>135</v>
      </c>
      <c r="D110" s="13" t="s">
        <v>207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183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215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45611</v>
      </c>
      <c r="B111" s="14" t="s">
        <v>182</v>
      </c>
      <c r="C111" s="9" t="s">
        <v>135</v>
      </c>
      <c r="D111" s="13" t="s">
        <v>181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117</v>
      </c>
      <c r="V111" s="10">
        <v>0</v>
      </c>
      <c r="W111" s="10">
        <v>117</v>
      </c>
      <c r="X111" s="10">
        <v>10065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45523</v>
      </c>
      <c r="B112" s="14" t="s">
        <v>172</v>
      </c>
      <c r="C112" s="9" t="s">
        <v>135</v>
      </c>
      <c r="D112" s="13" t="s">
        <v>171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105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45911</v>
      </c>
      <c r="B113" s="14" t="s">
        <v>275</v>
      </c>
      <c r="C113" s="9" t="s">
        <v>104</v>
      </c>
      <c r="D113" s="13" t="s">
        <v>276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128</v>
      </c>
      <c r="U113" s="11">
        <v>3000</v>
      </c>
      <c r="V113" s="10">
        <v>2477</v>
      </c>
      <c r="W113" s="10">
        <v>523</v>
      </c>
      <c r="X113" s="10">
        <v>8465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45908</v>
      </c>
      <c r="B114" s="14" t="s">
        <v>273</v>
      </c>
      <c r="C114" s="9" t="s">
        <v>222</v>
      </c>
      <c r="D114" s="13" t="s">
        <v>223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45908</v>
      </c>
      <c r="B115" s="14" t="s">
        <v>273</v>
      </c>
      <c r="C115" s="9" t="s">
        <v>222</v>
      </c>
      <c r="D115" s="13" t="s">
        <v>248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45991</v>
      </c>
      <c r="U115" s="11">
        <v>4000</v>
      </c>
      <c r="V115" s="10">
        <v>4000</v>
      </c>
      <c r="W115" s="10">
        <v>0</v>
      </c>
      <c r="X115" s="10">
        <v>4060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45991</v>
      </c>
      <c r="AK115" s="3">
        <v>45987</v>
      </c>
      <c r="AL115" s="3">
        <v>45980</v>
      </c>
      <c r="AM115" s="3">
        <v>45988</v>
      </c>
      <c r="AN115" s="3">
        <v>45989</v>
      </c>
      <c r="AO115" s="3">
        <v>45990</v>
      </c>
      <c r="AP115" s="3">
        <v>45986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45799</v>
      </c>
      <c r="B116" s="14" t="s">
        <v>225</v>
      </c>
      <c r="C116" s="9" t="s">
        <v>222</v>
      </c>
      <c r="D116" s="13" t="s">
        <v>223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45991</v>
      </c>
      <c r="U116" s="11">
        <v>4000</v>
      </c>
      <c r="V116" s="10">
        <v>3975</v>
      </c>
      <c r="W116" s="10">
        <v>25</v>
      </c>
      <c r="X116" s="10">
        <v>4140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196</v>
      </c>
      <c r="AG116" s="1" t="s">
        <v>112</v>
      </c>
      <c r="AH116" s="1" t="s">
        <v>75</v>
      </c>
      <c r="AI116" s="1">
        <v>4</v>
      </c>
      <c r="AJ116" s="3">
        <v>45991</v>
      </c>
      <c r="AK116" s="3">
        <v>45987</v>
      </c>
      <c r="AL116" s="3">
        <v>45980</v>
      </c>
      <c r="AM116" s="3">
        <v>45988</v>
      </c>
      <c r="AN116" s="3">
        <v>45989</v>
      </c>
      <c r="AO116" s="3">
        <v>45990</v>
      </c>
      <c r="AP116" s="3">
        <v>45986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45799</v>
      </c>
      <c r="B117" s="14" t="s">
        <v>225</v>
      </c>
      <c r="C117" s="9" t="s">
        <v>222</v>
      </c>
      <c r="D117" s="13" t="s">
        <v>248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45991</v>
      </c>
      <c r="U117" s="11">
        <v>4000</v>
      </c>
      <c r="V117" s="10">
        <v>4056</v>
      </c>
      <c r="W117" s="10">
        <v>0</v>
      </c>
      <c r="X117" s="10">
        <v>4404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196</v>
      </c>
      <c r="AG117" s="1" t="s">
        <v>112</v>
      </c>
      <c r="AH117" s="1" t="s">
        <v>75</v>
      </c>
      <c r="AI117" s="1">
        <v>4</v>
      </c>
      <c r="AJ117" s="3">
        <v>45991</v>
      </c>
      <c r="AK117" s="3">
        <v>45987</v>
      </c>
      <c r="AL117" s="3">
        <v>45980</v>
      </c>
      <c r="AM117" s="3">
        <v>45988</v>
      </c>
      <c r="AN117" s="3">
        <v>45989</v>
      </c>
      <c r="AO117" s="3">
        <v>45990</v>
      </c>
      <c r="AP117" s="3">
        <v>45986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45541</v>
      </c>
      <c r="B118" s="14" t="s">
        <v>174</v>
      </c>
      <c r="C118" s="9" t="s">
        <v>104</v>
      </c>
      <c r="D118" s="13" t="s">
        <v>175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128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176</v>
      </c>
      <c r="AG118" s="1" t="s">
        <v>112</v>
      </c>
      <c r="AH118" s="1" t="s">
        <v>75</v>
      </c>
      <c r="AI118" s="1">
        <v>4</v>
      </c>
      <c r="AJ118" s="3" t="s">
        <v>128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204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80</v>
      </c>
      <c r="AA119" s="8">
        <v>600882.62728999997</v>
      </c>
      <c r="AB119" s="8">
        <v>115249.01999999999</v>
      </c>
      <c r="AC119" s="8">
        <v>485633.60729000001</v>
      </c>
      <c r="AD119" s="8">
        <v>56641.364999999998</v>
      </c>
      <c r="AE119" s="8">
        <v>544241.26228999998</v>
      </c>
      <c r="AF119" s="8" t="s">
        <v>58</v>
      </c>
      <c r="AG119" s="1" t="s">
        <v>112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 t="s">
        <v>283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45968</v>
      </c>
      <c r="U120" s="11">
        <v>2500</v>
      </c>
      <c r="V120" s="10">
        <v>2500</v>
      </c>
      <c r="W120" s="10">
        <v>0</v>
      </c>
      <c r="X120" s="10">
        <v>2600</v>
      </c>
      <c r="Y120" s="10">
        <v>0</v>
      </c>
      <c r="Z120" s="9" t="s">
        <v>230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45968</v>
      </c>
      <c r="AK120" s="3">
        <v>0</v>
      </c>
      <c r="AL120" s="3">
        <v>45959</v>
      </c>
      <c r="AM120" s="3">
        <v>45966</v>
      </c>
      <c r="AN120" s="3">
        <v>45967</v>
      </c>
      <c r="AO120" s="3">
        <v>45967</v>
      </c>
      <c r="AP120" s="3">
        <v>45963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0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286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45971</v>
      </c>
      <c r="U121" s="11">
        <v>10000</v>
      </c>
      <c r="V121" s="10">
        <v>10200</v>
      </c>
      <c r="W121" s="10">
        <v>0</v>
      </c>
      <c r="X121" s="10">
        <v>10200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45971</v>
      </c>
      <c r="AK121" s="3">
        <v>0</v>
      </c>
      <c r="AL121" s="3">
        <v>45962</v>
      </c>
      <c r="AM121" s="3">
        <v>45969</v>
      </c>
      <c r="AN121" s="3">
        <v>45970</v>
      </c>
      <c r="AO121" s="3">
        <v>45970</v>
      </c>
      <c r="AP121" s="3">
        <v>45966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568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 t="s">
        <v>289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45971</v>
      </c>
      <c r="U122" s="11">
        <v>10000</v>
      </c>
      <c r="V122" s="10">
        <v>10000</v>
      </c>
      <c r="W122" s="10">
        <v>0</v>
      </c>
      <c r="X122" s="10">
        <v>10200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45971</v>
      </c>
      <c r="AK122" s="3">
        <v>0</v>
      </c>
      <c r="AL122" s="3">
        <v>45962</v>
      </c>
      <c r="AM122" s="3">
        <v>45969</v>
      </c>
      <c r="AN122" s="3">
        <v>45970</v>
      </c>
      <c r="AO122" s="3">
        <v>45970</v>
      </c>
      <c r="AP122" s="3">
        <v>45966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287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45971</v>
      </c>
      <c r="U123" s="11">
        <v>12000</v>
      </c>
      <c r="V123" s="10">
        <v>12000</v>
      </c>
      <c r="W123" s="10">
        <v>0</v>
      </c>
      <c r="X123" s="10">
        <v>13500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45971</v>
      </c>
      <c r="AK123" s="3">
        <v>0</v>
      </c>
      <c r="AL123" s="3">
        <v>45962</v>
      </c>
      <c r="AM123" s="3">
        <v>45969</v>
      </c>
      <c r="AN123" s="3">
        <v>45970</v>
      </c>
      <c r="AO123" s="3">
        <v>45970</v>
      </c>
      <c r="AP123" s="3">
        <v>45966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568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 t="s">
        <v>288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45971</v>
      </c>
      <c r="U124" s="11">
        <v>2500</v>
      </c>
      <c r="V124" s="10">
        <v>2026</v>
      </c>
      <c r="W124" s="10">
        <v>474</v>
      </c>
      <c r="X124" s="10">
        <v>2550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45971</v>
      </c>
      <c r="AK124" s="3">
        <v>0</v>
      </c>
      <c r="AL124" s="3">
        <v>45962</v>
      </c>
      <c r="AM124" s="3">
        <v>45969</v>
      </c>
      <c r="AN124" s="3">
        <v>45970</v>
      </c>
      <c r="AO124" s="3">
        <v>45970</v>
      </c>
      <c r="AP124" s="3">
        <v>45966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312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45971</v>
      </c>
      <c r="U125" s="11">
        <v>5000</v>
      </c>
      <c r="V125" s="10">
        <v>5000</v>
      </c>
      <c r="W125" s="10">
        <v>0</v>
      </c>
      <c r="X125" s="10">
        <v>5200</v>
      </c>
      <c r="Y125" s="10">
        <v>0</v>
      </c>
      <c r="Z125" s="9" t="s">
        <v>230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74</v>
      </c>
      <c r="AI125" s="1">
        <v>2</v>
      </c>
      <c r="AJ125" s="3">
        <v>45971</v>
      </c>
      <c r="AK125" s="3">
        <v>0</v>
      </c>
      <c r="AL125" s="3">
        <v>45962</v>
      </c>
      <c r="AM125" s="3">
        <v>45969</v>
      </c>
      <c r="AN125" s="3">
        <v>45970</v>
      </c>
      <c r="AO125" s="3">
        <v>45970</v>
      </c>
      <c r="AP125" s="3">
        <v>45966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0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>
        <v>331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45971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230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45971</v>
      </c>
      <c r="AK126" s="3">
        <v>0</v>
      </c>
      <c r="AL126" s="3">
        <v>45962</v>
      </c>
      <c r="AM126" s="3">
        <v>45969</v>
      </c>
      <c r="AN126" s="3">
        <v>45970</v>
      </c>
      <c r="AO126" s="3">
        <v>45970</v>
      </c>
      <c r="AP126" s="3">
        <v>45966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0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286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45972</v>
      </c>
      <c r="U127" s="11">
        <v>10000</v>
      </c>
      <c r="V127" s="10">
        <v>10200</v>
      </c>
      <c r="W127" s="10">
        <v>0</v>
      </c>
      <c r="X127" s="10">
        <v>10200</v>
      </c>
      <c r="Y127" s="10">
        <v>0</v>
      </c>
      <c r="Z127" s="9" t="s">
        <v>230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45972</v>
      </c>
      <c r="AK127" s="3">
        <v>0</v>
      </c>
      <c r="AL127" s="3">
        <v>45963</v>
      </c>
      <c r="AM127" s="3">
        <v>45970</v>
      </c>
      <c r="AN127" s="3">
        <v>45971</v>
      </c>
      <c r="AO127" s="3">
        <v>45971</v>
      </c>
      <c r="AP127" s="3">
        <v>45967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45972</v>
      </c>
      <c r="U128" s="11">
        <v>5000</v>
      </c>
      <c r="V128" s="10">
        <v>5100</v>
      </c>
      <c r="W128" s="10">
        <v>0</v>
      </c>
      <c r="X128" s="10">
        <v>5373</v>
      </c>
      <c r="Y128" s="10">
        <v>0</v>
      </c>
      <c r="Z128" s="9" t="s">
        <v>230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45972</v>
      </c>
      <c r="AK128" s="3">
        <v>0</v>
      </c>
      <c r="AL128" s="3">
        <v>45963</v>
      </c>
      <c r="AM128" s="3">
        <v>45970</v>
      </c>
      <c r="AN128" s="3">
        <v>45971</v>
      </c>
      <c r="AO128" s="3">
        <v>45971</v>
      </c>
      <c r="AP128" s="3">
        <v>45967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0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230</v>
      </c>
      <c r="AA129" s="8">
        <v>10756.900000000001</v>
      </c>
      <c r="AB129" s="8">
        <v>10756.900000000001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45972</v>
      </c>
      <c r="AK129" s="3">
        <v>0</v>
      </c>
      <c r="AL129" s="3">
        <v>45963</v>
      </c>
      <c r="AM129" s="3">
        <v>45970</v>
      </c>
      <c r="AN129" s="3">
        <v>45971</v>
      </c>
      <c r="AO129" s="3">
        <v>45971</v>
      </c>
      <c r="AP129" s="3">
        <v>45967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382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45972</v>
      </c>
      <c r="U130" s="11">
        <v>2500</v>
      </c>
      <c r="V130" s="10">
        <v>2500</v>
      </c>
      <c r="W130" s="10">
        <v>0</v>
      </c>
      <c r="X130" s="10">
        <v>2550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45972</v>
      </c>
      <c r="AK130" s="3">
        <v>0</v>
      </c>
      <c r="AL130" s="3">
        <v>45963</v>
      </c>
      <c r="AM130" s="3">
        <v>45970</v>
      </c>
      <c r="AN130" s="3">
        <v>45971</v>
      </c>
      <c r="AO130" s="3">
        <v>45971</v>
      </c>
      <c r="AP130" s="3">
        <v>45967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283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45972</v>
      </c>
      <c r="U131" s="11">
        <v>2500</v>
      </c>
      <c r="V131" s="10">
        <v>2500</v>
      </c>
      <c r="W131" s="10">
        <v>0</v>
      </c>
      <c r="X131" s="10">
        <v>2600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45972</v>
      </c>
      <c r="AK131" s="3">
        <v>0</v>
      </c>
      <c r="AL131" s="3">
        <v>45963</v>
      </c>
      <c r="AM131" s="3">
        <v>45970</v>
      </c>
      <c r="AN131" s="3">
        <v>45971</v>
      </c>
      <c r="AO131" s="3">
        <v>45971</v>
      </c>
      <c r="AP131" s="3">
        <v>45967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291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45973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45973</v>
      </c>
      <c r="AK132" s="3">
        <v>0</v>
      </c>
      <c r="AL132" s="3">
        <v>45964</v>
      </c>
      <c r="AM132" s="3">
        <v>45971</v>
      </c>
      <c r="AN132" s="3">
        <v>45972</v>
      </c>
      <c r="AO132" s="3">
        <v>45972</v>
      </c>
      <c r="AP132" s="3">
        <v>45968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 t="s">
        <v>294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230</v>
      </c>
      <c r="AA133" s="8">
        <v>5657.85</v>
      </c>
      <c r="AB133" s="8">
        <v>0</v>
      </c>
      <c r="AC133" s="8">
        <v>5657.85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45973</v>
      </c>
      <c r="AK133" s="3">
        <v>0</v>
      </c>
      <c r="AL133" s="3">
        <v>45964</v>
      </c>
      <c r="AM133" s="3">
        <v>45971</v>
      </c>
      <c r="AN133" s="3">
        <v>45972</v>
      </c>
      <c r="AO133" s="3">
        <v>45972</v>
      </c>
      <c r="AP133" s="3">
        <v>45968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445.71285000000012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>
        <v>959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45973</v>
      </c>
      <c r="U134" s="11">
        <v>2500</v>
      </c>
      <c r="V134" s="10">
        <v>2300</v>
      </c>
      <c r="W134" s="10">
        <v>200</v>
      </c>
      <c r="X134" s="10">
        <v>2500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45973</v>
      </c>
      <c r="AK134" s="3">
        <v>0</v>
      </c>
      <c r="AL134" s="3">
        <v>45964</v>
      </c>
      <c r="AM134" s="3">
        <v>45971</v>
      </c>
      <c r="AN134" s="3">
        <v>45972</v>
      </c>
      <c r="AO134" s="3">
        <v>45972</v>
      </c>
      <c r="AP134" s="3">
        <v>45968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289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45975</v>
      </c>
      <c r="U135" s="11">
        <v>5000</v>
      </c>
      <c r="V135" s="10">
        <v>5000</v>
      </c>
      <c r="W135" s="10">
        <v>0</v>
      </c>
      <c r="X135" s="10">
        <v>5050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45975</v>
      </c>
      <c r="AK135" s="3">
        <v>0</v>
      </c>
      <c r="AL135" s="3">
        <v>45966</v>
      </c>
      <c r="AM135" s="3">
        <v>45973</v>
      </c>
      <c r="AN135" s="3">
        <v>45974</v>
      </c>
      <c r="AO135" s="3">
        <v>45974</v>
      </c>
      <c r="AP135" s="3">
        <v>45970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45975</v>
      </c>
      <c r="U136" s="11">
        <v>5000</v>
      </c>
      <c r="V136" s="10">
        <v>5000</v>
      </c>
      <c r="W136" s="10">
        <v>0</v>
      </c>
      <c r="X136" s="10">
        <v>5050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45975</v>
      </c>
      <c r="AK136" s="3">
        <v>0</v>
      </c>
      <c r="AL136" s="3">
        <v>45966</v>
      </c>
      <c r="AM136" s="3">
        <v>45973</v>
      </c>
      <c r="AN136" s="3">
        <v>45974</v>
      </c>
      <c r="AO136" s="3">
        <v>45974</v>
      </c>
      <c r="AP136" s="3">
        <v>45970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380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45975</v>
      </c>
      <c r="U137" s="11">
        <v>3500</v>
      </c>
      <c r="V137" s="10">
        <v>0</v>
      </c>
      <c r="W137" s="10">
        <v>3500</v>
      </c>
      <c r="X137" s="10">
        <v>0</v>
      </c>
      <c r="Y137" s="10">
        <v>3675</v>
      </c>
      <c r="Z137" s="9" t="s">
        <v>230</v>
      </c>
      <c r="AA137" s="8">
        <v>3862.7049999999999</v>
      </c>
      <c r="AB137" s="8">
        <v>0</v>
      </c>
      <c r="AC137" s="8">
        <v>3862.7049999999999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45975</v>
      </c>
      <c r="AK137" s="3">
        <v>0</v>
      </c>
      <c r="AL137" s="3">
        <v>45966</v>
      </c>
      <c r="AM137" s="3">
        <v>45973</v>
      </c>
      <c r="AN137" s="3">
        <v>45974</v>
      </c>
      <c r="AO137" s="3">
        <v>45974</v>
      </c>
      <c r="AP137" s="3">
        <v>45970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304.29531611111116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45975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230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45975</v>
      </c>
      <c r="AK138" s="3">
        <v>0</v>
      </c>
      <c r="AL138" s="3">
        <v>45966</v>
      </c>
      <c r="AM138" s="3">
        <v>45973</v>
      </c>
      <c r="AN138" s="3">
        <v>45974</v>
      </c>
      <c r="AO138" s="3">
        <v>45974</v>
      </c>
      <c r="AP138" s="3">
        <v>45970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45975</v>
      </c>
      <c r="U139" s="11">
        <v>2500</v>
      </c>
      <c r="V139" s="10">
        <v>2500</v>
      </c>
      <c r="W139" s="10">
        <v>0</v>
      </c>
      <c r="X139" s="10">
        <v>2575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45975</v>
      </c>
      <c r="AK139" s="3">
        <v>0</v>
      </c>
      <c r="AL139" s="3">
        <v>45966</v>
      </c>
      <c r="AM139" s="3">
        <v>45973</v>
      </c>
      <c r="AN139" s="3">
        <v>45974</v>
      </c>
      <c r="AO139" s="3">
        <v>45974</v>
      </c>
      <c r="AP139" s="3">
        <v>45970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291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45975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230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45975</v>
      </c>
      <c r="AK140" s="3">
        <v>0</v>
      </c>
      <c r="AL140" s="3">
        <v>45966</v>
      </c>
      <c r="AM140" s="3">
        <v>45973</v>
      </c>
      <c r="AN140" s="3">
        <v>45974</v>
      </c>
      <c r="AO140" s="3">
        <v>45974</v>
      </c>
      <c r="AP140" s="3">
        <v>45970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423.7023388888889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290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45975</v>
      </c>
      <c r="U141" s="11">
        <v>5000</v>
      </c>
      <c r="V141" s="10">
        <v>4800</v>
      </c>
      <c r="W141" s="10">
        <v>200</v>
      </c>
      <c r="X141" s="10">
        <v>5100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45975</v>
      </c>
      <c r="AK141" s="3">
        <v>0</v>
      </c>
      <c r="AL141" s="3">
        <v>45966</v>
      </c>
      <c r="AM141" s="3">
        <v>45973</v>
      </c>
      <c r="AN141" s="3">
        <v>45974</v>
      </c>
      <c r="AO141" s="3">
        <v>45974</v>
      </c>
      <c r="AP141" s="3">
        <v>45970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45975</v>
      </c>
      <c r="U142" s="11">
        <v>5000</v>
      </c>
      <c r="V142" s="10">
        <v>5100</v>
      </c>
      <c r="W142" s="10">
        <v>0</v>
      </c>
      <c r="X142" s="10">
        <v>5540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45975</v>
      </c>
      <c r="AK142" s="3">
        <v>0</v>
      </c>
      <c r="AL142" s="3">
        <v>45966</v>
      </c>
      <c r="AM142" s="3">
        <v>45973</v>
      </c>
      <c r="AN142" s="3">
        <v>45974</v>
      </c>
      <c r="AO142" s="3">
        <v>45974</v>
      </c>
      <c r="AP142" s="3">
        <v>45970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45975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230</v>
      </c>
      <c r="AA143" s="8">
        <v>5657.85</v>
      </c>
      <c r="AB143" s="8">
        <v>0</v>
      </c>
      <c r="AC143" s="8">
        <v>5657.85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45975</v>
      </c>
      <c r="AK143" s="3">
        <v>0</v>
      </c>
      <c r="AL143" s="3">
        <v>45966</v>
      </c>
      <c r="AM143" s="3">
        <v>45973</v>
      </c>
      <c r="AN143" s="3">
        <v>45974</v>
      </c>
      <c r="AO143" s="3">
        <v>45974</v>
      </c>
      <c r="AP143" s="3">
        <v>45970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445.71285000000012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292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45975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230</v>
      </c>
      <c r="AA144" s="8">
        <v>2828.9250000000002</v>
      </c>
      <c r="AB144" s="8">
        <v>0</v>
      </c>
      <c r="AC144" s="8">
        <v>2828.9250000000002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222.85642500000006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45978</v>
      </c>
      <c r="U145" s="11">
        <v>5000</v>
      </c>
      <c r="V145" s="10">
        <v>3925</v>
      </c>
      <c r="W145" s="10">
        <v>1075</v>
      </c>
      <c r="X145" s="10">
        <v>6400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45978</v>
      </c>
      <c r="AK145" s="3">
        <v>0</v>
      </c>
      <c r="AL145" s="3">
        <v>45969</v>
      </c>
      <c r="AM145" s="3">
        <v>45976</v>
      </c>
      <c r="AN145" s="3">
        <v>45977</v>
      </c>
      <c r="AO145" s="3">
        <v>45977</v>
      </c>
      <c r="AP145" s="3">
        <v>45973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230</v>
      </c>
      <c r="AA146" s="8">
        <v>5657.85</v>
      </c>
      <c r="AB146" s="8">
        <v>0</v>
      </c>
      <c r="AC146" s="8">
        <v>5657.85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45978</v>
      </c>
      <c r="AK146" s="3">
        <v>0</v>
      </c>
      <c r="AL146" s="3">
        <v>45969</v>
      </c>
      <c r="AM146" s="3">
        <v>45976</v>
      </c>
      <c r="AN146" s="3">
        <v>45977</v>
      </c>
      <c r="AO146" s="3">
        <v>45977</v>
      </c>
      <c r="AP146" s="3">
        <v>45973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445.71285000000012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45978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230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423.7023388888889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230</v>
      </c>
      <c r="AA148" s="8">
        <v>2759.0749999999998</v>
      </c>
      <c r="AB148" s="8">
        <v>2759.0749999999998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45972</v>
      </c>
      <c r="AK148" s="3">
        <v>0</v>
      </c>
      <c r="AL148" s="3">
        <v>45963</v>
      </c>
      <c r="AM148" s="3">
        <v>45970</v>
      </c>
      <c r="AN148" s="3">
        <v>45971</v>
      </c>
      <c r="AO148" s="3">
        <v>45971</v>
      </c>
      <c r="AP148" s="3">
        <v>45967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286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230</v>
      </c>
      <c r="AA149" s="8">
        <v>11315.7</v>
      </c>
      <c r="AB149" s="8">
        <v>0</v>
      </c>
      <c r="AC149" s="8">
        <v>11315.7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45978</v>
      </c>
      <c r="AK149" s="3">
        <v>0</v>
      </c>
      <c r="AL149" s="3">
        <v>45969</v>
      </c>
      <c r="AM149" s="3">
        <v>45976</v>
      </c>
      <c r="AN149" s="3">
        <v>45977</v>
      </c>
      <c r="AO149" s="3">
        <v>45977</v>
      </c>
      <c r="AP149" s="3">
        <v>45973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891.42570000000023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287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45978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230</v>
      </c>
      <c r="AA150" s="8">
        <v>5657.85</v>
      </c>
      <c r="AB150" s="8">
        <v>0</v>
      </c>
      <c r="AC150" s="8">
        <v>5657.85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45978</v>
      </c>
      <c r="AK150" s="3">
        <v>0</v>
      </c>
      <c r="AL150" s="3">
        <v>45969</v>
      </c>
      <c r="AM150" s="3">
        <v>45976</v>
      </c>
      <c r="AN150" s="3">
        <v>45977</v>
      </c>
      <c r="AO150" s="3">
        <v>45977</v>
      </c>
      <c r="AP150" s="3">
        <v>45973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445.71285000000012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935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5378.4500000000007</v>
      </c>
      <c r="AB151" s="8">
        <v>5378.4500000000007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45979</v>
      </c>
      <c r="AK151" s="3">
        <v>0</v>
      </c>
      <c r="AL151" s="3">
        <v>45970</v>
      </c>
      <c r="AM151" s="3">
        <v>45977</v>
      </c>
      <c r="AN151" s="3">
        <v>45978</v>
      </c>
      <c r="AO151" s="3">
        <v>45978</v>
      </c>
      <c r="AP151" s="3">
        <v>45974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291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45979</v>
      </c>
      <c r="AK152" s="3">
        <v>0</v>
      </c>
      <c r="AL152" s="3">
        <v>45970</v>
      </c>
      <c r="AM152" s="3">
        <v>45977</v>
      </c>
      <c r="AN152" s="3">
        <v>45978</v>
      </c>
      <c r="AO152" s="3">
        <v>45978</v>
      </c>
      <c r="AP152" s="3">
        <v>45974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423.7023388888889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45979</v>
      </c>
      <c r="U153" s="11">
        <v>2500</v>
      </c>
      <c r="V153" s="10">
        <v>2500</v>
      </c>
      <c r="W153" s="10">
        <v>0</v>
      </c>
      <c r="X153" s="10">
        <v>2575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45979</v>
      </c>
      <c r="AK153" s="3">
        <v>0</v>
      </c>
      <c r="AL153" s="3">
        <v>45970</v>
      </c>
      <c r="AM153" s="3">
        <v>45977</v>
      </c>
      <c r="AN153" s="3">
        <v>45978</v>
      </c>
      <c r="AO153" s="3">
        <v>45978</v>
      </c>
      <c r="AP153" s="3">
        <v>45974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293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45980</v>
      </c>
      <c r="U154" s="11">
        <v>5000</v>
      </c>
      <c r="V154" s="10">
        <v>4921</v>
      </c>
      <c r="W154" s="10">
        <v>79</v>
      </c>
      <c r="X154" s="10">
        <v>5140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45980</v>
      </c>
      <c r="AK154" s="3">
        <v>0</v>
      </c>
      <c r="AL154" s="3">
        <v>45971</v>
      </c>
      <c r="AM154" s="3">
        <v>45978</v>
      </c>
      <c r="AN154" s="3">
        <v>45979</v>
      </c>
      <c r="AO154" s="3">
        <v>45979</v>
      </c>
      <c r="AP154" s="3">
        <v>45975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312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45980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45980</v>
      </c>
      <c r="AK155" s="3">
        <v>0</v>
      </c>
      <c r="AL155" s="3">
        <v>45971</v>
      </c>
      <c r="AM155" s="3">
        <v>45978</v>
      </c>
      <c r="AN155" s="3">
        <v>45979</v>
      </c>
      <c r="AO155" s="3">
        <v>45979</v>
      </c>
      <c r="AP155" s="3">
        <v>45975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45980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230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45980</v>
      </c>
      <c r="AK156" s="3">
        <v>0</v>
      </c>
      <c r="AL156" s="3">
        <v>45971</v>
      </c>
      <c r="AM156" s="3">
        <v>45978</v>
      </c>
      <c r="AN156" s="3">
        <v>45979</v>
      </c>
      <c r="AO156" s="3">
        <v>45979</v>
      </c>
      <c r="AP156" s="3">
        <v>45975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847.40467777777781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293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230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45980</v>
      </c>
      <c r="AK157" s="3">
        <v>0</v>
      </c>
      <c r="AL157" s="3">
        <v>45971</v>
      </c>
      <c r="AM157" s="3">
        <v>45978</v>
      </c>
      <c r="AN157" s="3">
        <v>45979</v>
      </c>
      <c r="AO157" s="3">
        <v>45979</v>
      </c>
      <c r="AP157" s="3">
        <v>45975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434.7075944444444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45980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382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45981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45981</v>
      </c>
      <c r="AK159" s="3">
        <v>0</v>
      </c>
      <c r="AL159" s="3">
        <v>45972</v>
      </c>
      <c r="AM159" s="3">
        <v>45979</v>
      </c>
      <c r="AN159" s="3">
        <v>45980</v>
      </c>
      <c r="AO159" s="3">
        <v>45980</v>
      </c>
      <c r="AP159" s="3">
        <v>45976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45981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230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45981</v>
      </c>
      <c r="AK160" s="3">
        <v>0</v>
      </c>
      <c r="AL160" s="3">
        <v>45972</v>
      </c>
      <c r="AM160" s="3">
        <v>45979</v>
      </c>
      <c r="AN160" s="3">
        <v>45980</v>
      </c>
      <c r="AO160" s="3">
        <v>45980</v>
      </c>
      <c r="AP160" s="3">
        <v>45976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847.40467777777781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287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45981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230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45981</v>
      </c>
      <c r="AK161" s="3">
        <v>0</v>
      </c>
      <c r="AL161" s="3">
        <v>45972</v>
      </c>
      <c r="AM161" s="3">
        <v>45979</v>
      </c>
      <c r="AN161" s="3">
        <v>45980</v>
      </c>
      <c r="AO161" s="3">
        <v>45980</v>
      </c>
      <c r="AP161" s="3">
        <v>45976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>
        <v>21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45982</v>
      </c>
      <c r="U162" s="11">
        <v>2500</v>
      </c>
      <c r="V162" s="10">
        <v>1907</v>
      </c>
      <c r="W162" s="10">
        <v>593</v>
      </c>
      <c r="X162" s="10">
        <v>2686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45982</v>
      </c>
      <c r="AK162" s="3">
        <v>0</v>
      </c>
      <c r="AL162" s="3">
        <v>45973</v>
      </c>
      <c r="AM162" s="3">
        <v>45980</v>
      </c>
      <c r="AN162" s="3">
        <v>45981</v>
      </c>
      <c r="AO162" s="3">
        <v>45981</v>
      </c>
      <c r="AP162" s="3">
        <v>45977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291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230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45982</v>
      </c>
      <c r="AK163" s="3">
        <v>0</v>
      </c>
      <c r="AL163" s="3">
        <v>45973</v>
      </c>
      <c r="AM163" s="3">
        <v>45980</v>
      </c>
      <c r="AN163" s="3">
        <v>45981</v>
      </c>
      <c r="AO163" s="3">
        <v>45981</v>
      </c>
      <c r="AP163" s="3">
        <v>45977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45982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45982</v>
      </c>
      <c r="AK164" s="3">
        <v>0</v>
      </c>
      <c r="AL164" s="3">
        <v>45973</v>
      </c>
      <c r="AM164" s="3">
        <v>45980</v>
      </c>
      <c r="AN164" s="3">
        <v>45981</v>
      </c>
      <c r="AO164" s="3">
        <v>45981</v>
      </c>
      <c r="AP164" s="3">
        <v>45977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45982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230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45982</v>
      </c>
      <c r="AK165" s="3">
        <v>0</v>
      </c>
      <c r="AL165" s="3">
        <v>45973</v>
      </c>
      <c r="AM165" s="3">
        <v>45980</v>
      </c>
      <c r="AN165" s="3">
        <v>45981</v>
      </c>
      <c r="AO165" s="3">
        <v>45981</v>
      </c>
      <c r="AP165" s="3">
        <v>45977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294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45985</v>
      </c>
      <c r="U166" s="11">
        <v>4000</v>
      </c>
      <c r="V166" s="10">
        <v>0</v>
      </c>
      <c r="W166" s="10">
        <v>4000</v>
      </c>
      <c r="X166" s="10">
        <v>0</v>
      </c>
      <c r="Y166" s="10">
        <v>4200</v>
      </c>
      <c r="Z166" s="9" t="s">
        <v>230</v>
      </c>
      <c r="AA166" s="8">
        <v>4526.2800000000007</v>
      </c>
      <c r="AB166" s="8">
        <v>0</v>
      </c>
      <c r="AC166" s="8">
        <v>4526.2800000000007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45985</v>
      </c>
      <c r="AK166" s="3">
        <v>0</v>
      </c>
      <c r="AL166" s="3">
        <v>45976</v>
      </c>
      <c r="AM166" s="3">
        <v>45983</v>
      </c>
      <c r="AN166" s="3">
        <v>45984</v>
      </c>
      <c r="AO166" s="3">
        <v>45984</v>
      </c>
      <c r="AP166" s="3">
        <v>45980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356.57028000000008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289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45985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45985</v>
      </c>
      <c r="AK167" s="3">
        <v>0</v>
      </c>
      <c r="AL167" s="3">
        <v>45976</v>
      </c>
      <c r="AM167" s="3">
        <v>45983</v>
      </c>
      <c r="AN167" s="3">
        <v>45984</v>
      </c>
      <c r="AO167" s="3">
        <v>45984</v>
      </c>
      <c r="AP167" s="3">
        <v>45980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>
        <v>932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45985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230</v>
      </c>
      <c r="AA168" s="8">
        <v>2759.0749999999998</v>
      </c>
      <c r="AB168" s="8">
        <v>2759.0749999999998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45985</v>
      </c>
      <c r="AK168" s="3">
        <v>0</v>
      </c>
      <c r="AL168" s="3">
        <v>45976</v>
      </c>
      <c r="AM168" s="3">
        <v>45983</v>
      </c>
      <c r="AN168" s="3">
        <v>45984</v>
      </c>
      <c r="AO168" s="3">
        <v>45984</v>
      </c>
      <c r="AP168" s="3">
        <v>45980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286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45985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230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45985</v>
      </c>
      <c r="AK169" s="3">
        <v>0</v>
      </c>
      <c r="AL169" s="3">
        <v>45976</v>
      </c>
      <c r="AM169" s="3">
        <v>45983</v>
      </c>
      <c r="AN169" s="3">
        <v>45984</v>
      </c>
      <c r="AO169" s="3">
        <v>45984</v>
      </c>
      <c r="AP169" s="3">
        <v>45980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287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45985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45986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45986</v>
      </c>
      <c r="AK171" s="3">
        <v>0</v>
      </c>
      <c r="AL171" s="3">
        <v>45977</v>
      </c>
      <c r="AM171" s="3">
        <v>45984</v>
      </c>
      <c r="AN171" s="3">
        <v>45985</v>
      </c>
      <c r="AO171" s="3">
        <v>45985</v>
      </c>
      <c r="AP171" s="3">
        <v>45981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445.71285000000012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45986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45986</v>
      </c>
      <c r="AK172" s="3">
        <v>0</v>
      </c>
      <c r="AL172" s="3">
        <v>45977</v>
      </c>
      <c r="AM172" s="3">
        <v>45984</v>
      </c>
      <c r="AN172" s="3">
        <v>45985</v>
      </c>
      <c r="AO172" s="3">
        <v>45985</v>
      </c>
      <c r="AP172" s="3">
        <v>45981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423.7023388888889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382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45987</v>
      </c>
      <c r="U173" s="11">
        <v>5000</v>
      </c>
      <c r="V173" s="10">
        <v>1500</v>
      </c>
      <c r="W173" s="10">
        <v>3500</v>
      </c>
      <c r="X173" s="10">
        <v>5100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45987</v>
      </c>
      <c r="AK173" s="3">
        <v>0</v>
      </c>
      <c r="AL173" s="3">
        <v>45978</v>
      </c>
      <c r="AM173" s="3">
        <v>45985</v>
      </c>
      <c r="AN173" s="3">
        <v>45986</v>
      </c>
      <c r="AO173" s="3">
        <v>45986</v>
      </c>
      <c r="AP173" s="3">
        <v>45982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318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312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45987</v>
      </c>
      <c r="U174" s="11">
        <v>5000</v>
      </c>
      <c r="V174" s="10">
        <v>4648</v>
      </c>
      <c r="W174" s="10">
        <v>352</v>
      </c>
      <c r="X174" s="10">
        <v>5100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45987</v>
      </c>
      <c r="AK174" s="3">
        <v>0</v>
      </c>
      <c r="AL174" s="3">
        <v>45978</v>
      </c>
      <c r="AM174" s="3">
        <v>45985</v>
      </c>
      <c r="AN174" s="3">
        <v>45986</v>
      </c>
      <c r="AO174" s="3">
        <v>45986</v>
      </c>
      <c r="AP174" s="3">
        <v>45982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45987</v>
      </c>
      <c r="AK175" s="3">
        <v>0</v>
      </c>
      <c r="AL175" s="3">
        <v>45978</v>
      </c>
      <c r="AM175" s="3">
        <v>45985</v>
      </c>
      <c r="AN175" s="3">
        <v>45986</v>
      </c>
      <c r="AO175" s="3">
        <v>45986</v>
      </c>
      <c r="AP175" s="3">
        <v>45982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45987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230</v>
      </c>
      <c r="AA176" s="8">
        <v>8067.6750000000011</v>
      </c>
      <c r="AB176" s="8">
        <v>0</v>
      </c>
      <c r="AC176" s="8">
        <v>8067.6750000000011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45987</v>
      </c>
      <c r="AK176" s="3">
        <v>0</v>
      </c>
      <c r="AL176" s="3">
        <v>45978</v>
      </c>
      <c r="AM176" s="3">
        <v>45985</v>
      </c>
      <c r="AN176" s="3">
        <v>45986</v>
      </c>
      <c r="AO176" s="3">
        <v>45986</v>
      </c>
      <c r="AP176" s="3">
        <v>45982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635.55350833333341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45987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230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847.40467777777781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230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891.42570000000023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45987</v>
      </c>
      <c r="U179" s="11">
        <v>2500</v>
      </c>
      <c r="V179" s="10">
        <v>700</v>
      </c>
      <c r="W179" s="10">
        <v>1800</v>
      </c>
      <c r="X179" s="10">
        <v>2575</v>
      </c>
      <c r="Y179" s="10">
        <v>0</v>
      </c>
      <c r="Z179" s="9" t="s">
        <v>230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573</v>
      </c>
      <c r="AG179" s="1" t="s">
        <v>113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0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>
        <v>21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230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45989</v>
      </c>
      <c r="AK180" s="3">
        <v>0</v>
      </c>
      <c r="AL180" s="3">
        <v>45980</v>
      </c>
      <c r="AM180" s="3">
        <v>45987</v>
      </c>
      <c r="AN180" s="3">
        <v>45988</v>
      </c>
      <c r="AO180" s="3">
        <v>45988</v>
      </c>
      <c r="AP180" s="3">
        <v>45984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222.85642500000006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45989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230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45989</v>
      </c>
      <c r="AK181" s="3">
        <v>0</v>
      </c>
      <c r="AL181" s="3">
        <v>45980</v>
      </c>
      <c r="AM181" s="3">
        <v>45987</v>
      </c>
      <c r="AN181" s="3">
        <v>45988</v>
      </c>
      <c r="AO181" s="3">
        <v>45988</v>
      </c>
      <c r="AP181" s="3">
        <v>45984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423.7023388888889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289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45989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45989</v>
      </c>
      <c r="AK182" s="3">
        <v>0</v>
      </c>
      <c r="AL182" s="3">
        <v>45980</v>
      </c>
      <c r="AM182" s="3">
        <v>45987</v>
      </c>
      <c r="AN182" s="3">
        <v>45988</v>
      </c>
      <c r="AO182" s="3">
        <v>45988</v>
      </c>
      <c r="AP182" s="3">
        <v>45984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290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230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45989</v>
      </c>
      <c r="AK183" s="3">
        <v>0</v>
      </c>
      <c r="AL183" s="3">
        <v>45980</v>
      </c>
      <c r="AM183" s="3">
        <v>45987</v>
      </c>
      <c r="AN183" s="3">
        <v>45988</v>
      </c>
      <c r="AO183" s="3">
        <v>45988</v>
      </c>
      <c r="AP183" s="3">
        <v>45984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434.7075944444444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 t="s">
        <v>286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331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45989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230</v>
      </c>
      <c r="AA186" s="8">
        <v>2828.9250000000002</v>
      </c>
      <c r="AB186" s="8">
        <v>2828.9250000000002</v>
      </c>
      <c r="AC186" s="8">
        <v>0</v>
      </c>
      <c r="AD186" s="8">
        <v>0</v>
      </c>
      <c r="AE186" s="8">
        <v>0</v>
      </c>
      <c r="AF186" s="8">
        <v>0</v>
      </c>
      <c r="AG186" s="1" t="s">
        <v>61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283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45989</v>
      </c>
      <c r="U187" s="11">
        <v>2500</v>
      </c>
      <c r="V187" s="10">
        <v>1966</v>
      </c>
      <c r="W187" s="10">
        <v>534</v>
      </c>
      <c r="X187" s="10">
        <v>2535</v>
      </c>
      <c r="Y187" s="10">
        <v>0</v>
      </c>
      <c r="Z187" s="9" t="s">
        <v>230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45989</v>
      </c>
      <c r="AK187" s="3">
        <v>0</v>
      </c>
      <c r="AL187" s="3">
        <v>45980</v>
      </c>
      <c r="AM187" s="3">
        <v>45987</v>
      </c>
      <c r="AN187" s="3">
        <v>45988</v>
      </c>
      <c r="AO187" s="3">
        <v>45988</v>
      </c>
      <c r="AP187" s="3">
        <v>45984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0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292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230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45989</v>
      </c>
      <c r="AK188" s="3">
        <v>0</v>
      </c>
      <c r="AL188" s="3">
        <v>45980</v>
      </c>
      <c r="AM188" s="3">
        <v>45987</v>
      </c>
      <c r="AN188" s="3">
        <v>45988</v>
      </c>
      <c r="AO188" s="3">
        <v>45988</v>
      </c>
      <c r="AP188" s="3">
        <v>45984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222.85642500000006</v>
      </c>
    </row>
    <row r="189" spans="1:56" ht="27.75" customHeight="1" x14ac:dyDescent="0.45">
      <c r="A189" s="3" t="s">
        <v>131</v>
      </c>
      <c r="B189" s="14" t="s">
        <v>131</v>
      </c>
      <c r="C189" s="9" t="s">
        <v>229</v>
      </c>
      <c r="D189" s="13" t="s">
        <v>61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 t="s">
        <v>63</v>
      </c>
      <c r="U189" s="11">
        <v>1267500</v>
      </c>
      <c r="V189" s="10">
        <v>0</v>
      </c>
      <c r="W189" s="10">
        <v>1267500</v>
      </c>
      <c r="X189" s="10">
        <v>0</v>
      </c>
      <c r="Y189" s="10">
        <v>1330875</v>
      </c>
      <c r="Z189" s="9" t="s">
        <v>230</v>
      </c>
      <c r="AA189" s="8">
        <v>1434264.9750000001</v>
      </c>
      <c r="AB189" s="8">
        <v>0</v>
      </c>
      <c r="AC189" s="8">
        <v>1434264.9750000001</v>
      </c>
      <c r="AD189" s="8">
        <v>0</v>
      </c>
      <c r="AE189" s="8">
        <v>0</v>
      </c>
      <c r="AF189" s="8">
        <v>0</v>
      </c>
      <c r="AG189" s="1" t="s">
        <v>115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112988.20747500002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82</v>
      </c>
      <c r="J190" s="9" t="s">
        <v>78</v>
      </c>
      <c r="K190" s="9">
        <v>2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230</v>
      </c>
      <c r="AA190" s="8">
        <v>1679515.31</v>
      </c>
      <c r="AB190" s="8">
        <v>32689.800000000003</v>
      </c>
      <c r="AC190" s="8">
        <v>1646825.5100000002</v>
      </c>
      <c r="AD190" s="8">
        <v>0</v>
      </c>
      <c r="AE190" s="8">
        <v>0</v>
      </c>
      <c r="AF190" s="8" t="s">
        <v>58</v>
      </c>
      <c r="AG190" s="1" t="s">
        <v>113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232</v>
      </c>
      <c r="BD190" s="56">
        <v>0</v>
      </c>
    </row>
    <row r="191" spans="1:56" ht="27.75" customHeight="1" x14ac:dyDescent="0.45">
      <c r="A191" s="3">
        <v>45967</v>
      </c>
      <c r="B191" s="14" t="s">
        <v>591</v>
      </c>
      <c r="C191" s="9" t="s">
        <v>359</v>
      </c>
      <c r="D191" s="13" t="s">
        <v>59</v>
      </c>
      <c r="E191" s="9">
        <v>20</v>
      </c>
      <c r="F191" s="9">
        <v>32</v>
      </c>
      <c r="G191" s="9" t="s">
        <v>60</v>
      </c>
      <c r="H191" s="9">
        <v>0</v>
      </c>
      <c r="I191" s="9">
        <v>70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45972</v>
      </c>
      <c r="U191" s="11">
        <v>2000</v>
      </c>
      <c r="V191" s="10">
        <v>2000</v>
      </c>
      <c r="W191" s="10">
        <v>0</v>
      </c>
      <c r="X191" s="10">
        <v>0</v>
      </c>
      <c r="Y191" s="10">
        <v>0</v>
      </c>
      <c r="Z191" s="9" t="s">
        <v>81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77</v>
      </c>
      <c r="AI191" s="1">
        <v>1</v>
      </c>
      <c r="AJ191" s="3">
        <v>45972</v>
      </c>
      <c r="AK191" s="3">
        <v>0</v>
      </c>
      <c r="AL191" s="3">
        <v>0</v>
      </c>
      <c r="AM191" s="3">
        <v>0</v>
      </c>
      <c r="AN191" s="3">
        <v>0</v>
      </c>
      <c r="AO191" s="3">
        <v>45971</v>
      </c>
      <c r="AP191" s="3">
        <v>45967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100</v>
      </c>
      <c r="BD191" s="56">
        <v>0</v>
      </c>
    </row>
    <row r="192" spans="1:56" ht="27.75" customHeight="1" x14ac:dyDescent="0.45">
      <c r="A192" s="3">
        <v>45969</v>
      </c>
      <c r="B192" s="14" t="s">
        <v>125</v>
      </c>
      <c r="C192" s="9" t="s">
        <v>135</v>
      </c>
      <c r="D192" s="13" t="s">
        <v>228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183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105</v>
      </c>
      <c r="T192" s="12">
        <v>45981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81</v>
      </c>
      <c r="AA192" s="8">
        <v>31432.500000000004</v>
      </c>
      <c r="AB192" s="8">
        <v>17083</v>
      </c>
      <c r="AC192" s="8">
        <v>14349.500000000004</v>
      </c>
      <c r="AD192" s="8">
        <v>0</v>
      </c>
      <c r="AE192" s="8">
        <v>0</v>
      </c>
      <c r="AF192" s="8" t="s">
        <v>196</v>
      </c>
      <c r="AG192" s="1" t="s">
        <v>112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100</v>
      </c>
      <c r="BD192" s="56">
        <v>1096.9395555555557</v>
      </c>
    </row>
    <row r="193" spans="1:56" ht="27.75" customHeight="1" x14ac:dyDescent="0.45">
      <c r="A193" s="3" t="s">
        <v>131</v>
      </c>
      <c r="B193" s="14" t="s">
        <v>131</v>
      </c>
      <c r="C193" s="9" t="s">
        <v>135</v>
      </c>
      <c r="D193" s="13" t="s">
        <v>61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105</v>
      </c>
      <c r="T193" s="12">
        <v>45991</v>
      </c>
      <c r="U193" s="11">
        <v>70000</v>
      </c>
      <c r="V193" s="10">
        <v>0</v>
      </c>
      <c r="W193" s="10">
        <v>70000</v>
      </c>
      <c r="X193" s="10">
        <v>0</v>
      </c>
      <c r="Y193" s="10">
        <v>73500</v>
      </c>
      <c r="Z193" s="9" t="s">
        <v>81</v>
      </c>
      <c r="AA193" s="8">
        <v>73342.5</v>
      </c>
      <c r="AB193" s="8">
        <v>0</v>
      </c>
      <c r="AC193" s="8">
        <v>73342.5</v>
      </c>
      <c r="AD193" s="8">
        <v>0</v>
      </c>
      <c r="AE193" s="8">
        <v>0</v>
      </c>
      <c r="AF193" s="8" t="s">
        <v>196</v>
      </c>
      <c r="AG193" s="1" t="s">
        <v>112</v>
      </c>
      <c r="AH193" s="1" t="s">
        <v>74</v>
      </c>
      <c r="AI193" s="1">
        <v>2</v>
      </c>
      <c r="AJ193" s="3">
        <v>45991</v>
      </c>
      <c r="AK193" s="3">
        <v>0</v>
      </c>
      <c r="AL193" s="3">
        <v>45982</v>
      </c>
      <c r="AM193" s="3">
        <v>45989</v>
      </c>
      <c r="AN193" s="3">
        <v>45990</v>
      </c>
      <c r="AO193" s="3">
        <v>45990</v>
      </c>
      <c r="AP193" s="3">
        <v>45986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100</v>
      </c>
      <c r="BD193" s="56">
        <v>5606.626666666667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37</v>
      </c>
      <c r="G194" s="9">
        <v>0</v>
      </c>
      <c r="H194" s="9">
        <v>0</v>
      </c>
      <c r="I194" s="9">
        <v>80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81</v>
      </c>
      <c r="AA194" s="8">
        <v>104775</v>
      </c>
      <c r="AB194" s="8">
        <v>17083</v>
      </c>
      <c r="AC194" s="8">
        <v>87692</v>
      </c>
      <c r="AD194" s="8">
        <v>0</v>
      </c>
      <c r="AE194" s="8">
        <v>0</v>
      </c>
      <c r="AF194" s="8" t="s">
        <v>58</v>
      </c>
      <c r="AG194" s="1" t="s">
        <v>112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100</v>
      </c>
      <c r="BD194" s="56">
        <v>0</v>
      </c>
    </row>
    <row r="195" spans="1:56" ht="27.75" customHeight="1" x14ac:dyDescent="0.45">
      <c r="A195" s="3">
        <v>45966</v>
      </c>
      <c r="B195" s="14" t="s">
        <v>574</v>
      </c>
      <c r="C195" s="9" t="s">
        <v>498</v>
      </c>
      <c r="D195" s="13" t="s">
        <v>59</v>
      </c>
      <c r="E195" s="9">
        <v>21</v>
      </c>
      <c r="F195" s="9">
        <v>38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41</v>
      </c>
      <c r="O195" s="9">
        <v>40</v>
      </c>
      <c r="P195" s="10">
        <v>0</v>
      </c>
      <c r="Q195" s="10">
        <v>0</v>
      </c>
      <c r="R195" s="10">
        <v>0</v>
      </c>
      <c r="S195" s="9" t="s">
        <v>71</v>
      </c>
      <c r="T195" s="12">
        <v>45972</v>
      </c>
      <c r="U195" s="11">
        <v>15000</v>
      </c>
      <c r="V195" s="10">
        <v>15000</v>
      </c>
      <c r="W195" s="10">
        <v>0</v>
      </c>
      <c r="X195" s="10">
        <v>0</v>
      </c>
      <c r="Y195" s="10">
        <v>0</v>
      </c>
      <c r="Z195" s="9" t="s">
        <v>126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243</v>
      </c>
      <c r="AI195" s="1">
        <v>2</v>
      </c>
      <c r="AJ195" s="3">
        <v>45972</v>
      </c>
      <c r="AK195" s="3">
        <v>0</v>
      </c>
      <c r="AL195" s="3">
        <v>0</v>
      </c>
      <c r="AM195" s="3">
        <v>0</v>
      </c>
      <c r="AN195" s="3">
        <v>0</v>
      </c>
      <c r="AO195" s="3">
        <v>45970</v>
      </c>
      <c r="AP195" s="3">
        <v>45967</v>
      </c>
      <c r="AQ195" s="3">
        <v>45971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7.75" customHeight="1" x14ac:dyDescent="0.45">
      <c r="A196" s="3">
        <v>45964</v>
      </c>
      <c r="B196" s="14" t="s">
        <v>569</v>
      </c>
      <c r="C196" s="9" t="s">
        <v>520</v>
      </c>
      <c r="D196" s="13" t="s">
        <v>521</v>
      </c>
      <c r="E196" s="9">
        <v>21</v>
      </c>
      <c r="F196" s="9">
        <v>31</v>
      </c>
      <c r="G196" s="9" t="s">
        <v>60</v>
      </c>
      <c r="H196" s="9">
        <v>0</v>
      </c>
      <c r="I196" s="9">
        <v>60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120</v>
      </c>
      <c r="T196" s="12">
        <v>45978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126</v>
      </c>
      <c r="AA196" s="8">
        <v>4540.25</v>
      </c>
      <c r="AB196" s="8">
        <v>4540.25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77</v>
      </c>
      <c r="AI196" s="1">
        <v>1</v>
      </c>
      <c r="AJ196" s="3">
        <v>45978</v>
      </c>
      <c r="AK196" s="3">
        <v>0</v>
      </c>
      <c r="AL196" s="3">
        <v>0</v>
      </c>
      <c r="AM196" s="3">
        <v>0</v>
      </c>
      <c r="AN196" s="3">
        <v>0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 t="s">
        <v>542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7.75" customHeight="1" x14ac:dyDescent="0.45">
      <c r="A197" s="3" t="s">
        <v>93</v>
      </c>
      <c r="B197" s="14">
        <v>0</v>
      </c>
      <c r="C197" s="9">
        <v>0</v>
      </c>
      <c r="D197" s="13">
        <v>0</v>
      </c>
      <c r="E197" s="9">
        <v>21</v>
      </c>
      <c r="F197" s="9">
        <v>37</v>
      </c>
      <c r="G197" s="9" t="s">
        <v>60</v>
      </c>
      <c r="H197" s="9">
        <v>0</v>
      </c>
      <c r="I197" s="9">
        <v>67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126</v>
      </c>
      <c r="AA197" s="8">
        <v>4540.25</v>
      </c>
      <c r="AB197" s="8">
        <v>4540.25</v>
      </c>
      <c r="AC197" s="8">
        <v>0</v>
      </c>
      <c r="AD197" s="8">
        <v>0</v>
      </c>
      <c r="AE197" s="8">
        <v>0</v>
      </c>
      <c r="AF197" s="8" t="s">
        <v>58</v>
      </c>
      <c r="AG197" s="1" t="s">
        <v>112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7.75" customHeight="1" x14ac:dyDescent="0.45">
      <c r="A198" s="3">
        <v>0</v>
      </c>
      <c r="B198" s="14" t="s">
        <v>125</v>
      </c>
      <c r="C198" s="9" t="s">
        <v>359</v>
      </c>
      <c r="D198" s="13" t="s">
        <v>592</v>
      </c>
      <c r="E198" s="9">
        <v>21</v>
      </c>
      <c r="F198" s="9">
        <v>32</v>
      </c>
      <c r="G198" s="9" t="s">
        <v>60</v>
      </c>
      <c r="H198" s="9">
        <v>0</v>
      </c>
      <c r="I198" s="9">
        <v>70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45974</v>
      </c>
      <c r="U198" s="11">
        <v>3250</v>
      </c>
      <c r="V198" s="10">
        <v>0</v>
      </c>
      <c r="W198" s="10">
        <v>3250</v>
      </c>
      <c r="X198" s="10">
        <v>0</v>
      </c>
      <c r="Y198" s="10">
        <v>3412.5</v>
      </c>
      <c r="Z198" s="9" t="s">
        <v>593</v>
      </c>
      <c r="AA198" s="8">
        <v>3041.9675000000007</v>
      </c>
      <c r="AB198" s="8">
        <v>3041.9675000000007</v>
      </c>
      <c r="AC198" s="8">
        <v>0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45974</v>
      </c>
      <c r="AK198" s="3">
        <v>0</v>
      </c>
      <c r="AL198" s="3">
        <v>45965</v>
      </c>
      <c r="AM198" s="3">
        <v>45972</v>
      </c>
      <c r="AN198" s="3">
        <v>45973</v>
      </c>
      <c r="AO198" s="3">
        <v>45973</v>
      </c>
      <c r="AP198" s="3">
        <v>45969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100</v>
      </c>
      <c r="BD198" s="56">
        <v>0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21</v>
      </c>
      <c r="F199" s="9">
        <v>37</v>
      </c>
      <c r="G199" s="9" t="s">
        <v>60</v>
      </c>
      <c r="H199" s="9">
        <v>0</v>
      </c>
      <c r="I199" s="9">
        <v>83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593</v>
      </c>
      <c r="AA199" s="8">
        <v>3041.9675000000007</v>
      </c>
      <c r="AB199" s="8">
        <v>3041.9675000000007</v>
      </c>
      <c r="AC199" s="8">
        <v>0</v>
      </c>
      <c r="AD199" s="8">
        <v>0</v>
      </c>
      <c r="AE199" s="8">
        <v>0</v>
      </c>
      <c r="AF199" s="8" t="s">
        <v>58</v>
      </c>
      <c r="AG199" s="1" t="s">
        <v>112</v>
      </c>
      <c r="AH199" s="1">
        <v>0</v>
      </c>
      <c r="AI199" s="1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594</v>
      </c>
      <c r="BD199" s="56">
        <v>0</v>
      </c>
    </row>
    <row r="200" spans="1:56" ht="27.75" customHeight="1" x14ac:dyDescent="0.45">
      <c r="A200" s="3">
        <v>45953</v>
      </c>
      <c r="B200" s="14" t="s">
        <v>462</v>
      </c>
      <c r="C200" s="9" t="s">
        <v>319</v>
      </c>
      <c r="D200" s="13" t="s">
        <v>454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45968</v>
      </c>
      <c r="U200" s="11">
        <v>5000</v>
      </c>
      <c r="V200" s="10">
        <v>5000</v>
      </c>
      <c r="W200" s="10">
        <v>0</v>
      </c>
      <c r="X200" s="10">
        <v>5400</v>
      </c>
      <c r="Y200" s="10">
        <v>0</v>
      </c>
      <c r="Z200" s="9" t="s">
        <v>117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68</v>
      </c>
      <c r="AI200" s="1">
        <v>4</v>
      </c>
      <c r="AJ200" s="3">
        <v>45968</v>
      </c>
      <c r="AK200" s="3">
        <v>45964</v>
      </c>
      <c r="AL200" s="3">
        <v>45958</v>
      </c>
      <c r="AM200" s="3">
        <v>45965</v>
      </c>
      <c r="AN200" s="3">
        <v>45966</v>
      </c>
      <c r="AO200" s="3">
        <v>45966</v>
      </c>
      <c r="AP200" s="3">
        <v>45963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7.75" customHeight="1" x14ac:dyDescent="0.45">
      <c r="A201" s="3">
        <v>45953</v>
      </c>
      <c r="B201" s="14" t="s">
        <v>464</v>
      </c>
      <c r="C201" s="9" t="s">
        <v>227</v>
      </c>
      <c r="D201" s="13" t="s">
        <v>448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45972</v>
      </c>
      <c r="U201" s="11">
        <v>30000</v>
      </c>
      <c r="V201" s="10">
        <v>10000</v>
      </c>
      <c r="W201" s="10">
        <v>20000</v>
      </c>
      <c r="X201" s="10">
        <v>18485</v>
      </c>
      <c r="Y201" s="10">
        <v>12090.75</v>
      </c>
      <c r="Z201" s="9" t="s">
        <v>117</v>
      </c>
      <c r="AA201" s="8">
        <v>13005.898867500002</v>
      </c>
      <c r="AB201" s="8">
        <v>13005.898867500002</v>
      </c>
      <c r="AC201" s="8">
        <v>0</v>
      </c>
      <c r="AD201" s="8">
        <v>13005.898867500002</v>
      </c>
      <c r="AE201" s="8">
        <v>0</v>
      </c>
      <c r="AF201" s="8">
        <v>0</v>
      </c>
      <c r="AG201" s="1" t="s">
        <v>114</v>
      </c>
      <c r="AH201" s="1" t="s">
        <v>68</v>
      </c>
      <c r="AI201" s="1">
        <v>4</v>
      </c>
      <c r="AJ201" s="3">
        <v>45972</v>
      </c>
      <c r="AK201" s="3">
        <v>45968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7.75" customHeight="1" x14ac:dyDescent="0.45">
      <c r="A202" s="3">
        <v>45953</v>
      </c>
      <c r="B202" s="14" t="s">
        <v>466</v>
      </c>
      <c r="C202" s="9" t="s">
        <v>227</v>
      </c>
      <c r="D202" s="13" t="s">
        <v>453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45972</v>
      </c>
      <c r="U202" s="11">
        <v>10000</v>
      </c>
      <c r="V202" s="10">
        <v>10000</v>
      </c>
      <c r="W202" s="10">
        <v>0</v>
      </c>
      <c r="X202" s="10">
        <v>10065</v>
      </c>
      <c r="Y202" s="10">
        <v>0</v>
      </c>
      <c r="Z202" s="9" t="s">
        <v>117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>
        <v>45972</v>
      </c>
      <c r="AK202" s="3">
        <v>45968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7.75" customHeight="1" x14ac:dyDescent="0.45">
      <c r="A203" s="3">
        <v>45962</v>
      </c>
      <c r="B203" s="14" t="s">
        <v>527</v>
      </c>
      <c r="C203" s="9" t="s">
        <v>108</v>
      </c>
      <c r="D203" s="13" t="s">
        <v>355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45973</v>
      </c>
      <c r="U203" s="11">
        <v>10000</v>
      </c>
      <c r="V203" s="10">
        <v>10000</v>
      </c>
      <c r="W203" s="10">
        <v>0</v>
      </c>
      <c r="X203" s="10">
        <v>10600</v>
      </c>
      <c r="Y203" s="10">
        <v>0</v>
      </c>
      <c r="Z203" s="9" t="s">
        <v>117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68</v>
      </c>
      <c r="AI203" s="1">
        <v>4</v>
      </c>
      <c r="AJ203" s="3">
        <v>45973</v>
      </c>
      <c r="AK203" s="3">
        <v>45969</v>
      </c>
      <c r="AL203" s="3">
        <v>45963</v>
      </c>
      <c r="AM203" s="3">
        <v>45970</v>
      </c>
      <c r="AN203" s="3">
        <v>45971</v>
      </c>
      <c r="AO203" s="3">
        <v>45971</v>
      </c>
      <c r="AP203" s="3">
        <v>45968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546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7.75" customHeight="1" x14ac:dyDescent="0.45">
      <c r="A204" s="3">
        <v>45962</v>
      </c>
      <c r="B204" s="14" t="s">
        <v>527</v>
      </c>
      <c r="C204" s="9" t="s">
        <v>108</v>
      </c>
      <c r="D204" s="13" t="s">
        <v>356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45973</v>
      </c>
      <c r="U204" s="11">
        <v>10000</v>
      </c>
      <c r="V204" s="10">
        <v>9000</v>
      </c>
      <c r="W204" s="10">
        <v>1000</v>
      </c>
      <c r="X204" s="10">
        <v>10600</v>
      </c>
      <c r="Y204" s="10">
        <v>0</v>
      </c>
      <c r="Z204" s="9" t="s">
        <v>117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68</v>
      </c>
      <c r="AI204" s="1">
        <v>4</v>
      </c>
      <c r="AJ204" s="3">
        <v>45973</v>
      </c>
      <c r="AK204" s="3">
        <v>45969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546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7.75" customHeight="1" x14ac:dyDescent="0.45">
      <c r="A205" s="3">
        <v>45962</v>
      </c>
      <c r="B205" s="14" t="s">
        <v>527</v>
      </c>
      <c r="C205" s="9" t="s">
        <v>108</v>
      </c>
      <c r="D205" s="13" t="s">
        <v>491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45973</v>
      </c>
      <c r="U205" s="11">
        <v>10000</v>
      </c>
      <c r="V205" s="10">
        <v>10000</v>
      </c>
      <c r="W205" s="10">
        <v>0</v>
      </c>
      <c r="X205" s="10">
        <v>10500</v>
      </c>
      <c r="Y205" s="10">
        <v>0</v>
      </c>
      <c r="Z205" s="9" t="s">
        <v>117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68</v>
      </c>
      <c r="AI205" s="1">
        <v>4</v>
      </c>
      <c r="AJ205" s="3">
        <v>45973</v>
      </c>
      <c r="AK205" s="3">
        <v>45969</v>
      </c>
      <c r="AL205" s="3">
        <v>45963</v>
      </c>
      <c r="AM205" s="3">
        <v>45970</v>
      </c>
      <c r="AN205" s="3">
        <v>45971</v>
      </c>
      <c r="AO205" s="3">
        <v>45971</v>
      </c>
      <c r="AP205" s="3">
        <v>45968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 t="s">
        <v>546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7.75" customHeight="1" x14ac:dyDescent="0.45">
      <c r="A206" s="3">
        <v>45962</v>
      </c>
      <c r="B206" s="14" t="s">
        <v>528</v>
      </c>
      <c r="C206" s="9" t="s">
        <v>108</v>
      </c>
      <c r="D206" s="13" t="s">
        <v>341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45973</v>
      </c>
      <c r="U206" s="11">
        <v>20000</v>
      </c>
      <c r="V206" s="10">
        <v>20000</v>
      </c>
      <c r="W206" s="10">
        <v>0</v>
      </c>
      <c r="X206" s="10">
        <v>21000</v>
      </c>
      <c r="Y206" s="10">
        <v>0</v>
      </c>
      <c r="Z206" s="9" t="s">
        <v>117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45973</v>
      </c>
      <c r="AK206" s="3">
        <v>45969</v>
      </c>
      <c r="AL206" s="3">
        <v>45963</v>
      </c>
      <c r="AM206" s="3">
        <v>45970</v>
      </c>
      <c r="AN206" s="3">
        <v>45971</v>
      </c>
      <c r="AO206" s="3">
        <v>45971</v>
      </c>
      <c r="AP206" s="3">
        <v>45968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 t="s">
        <v>546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7.75" customHeight="1" x14ac:dyDescent="0.45">
      <c r="A207" s="3">
        <v>45962</v>
      </c>
      <c r="B207" s="14" t="s">
        <v>528</v>
      </c>
      <c r="C207" s="9" t="s">
        <v>108</v>
      </c>
      <c r="D207" s="13" t="s">
        <v>492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45973</v>
      </c>
      <c r="U207" s="11">
        <v>5000</v>
      </c>
      <c r="V207" s="10">
        <v>5000</v>
      </c>
      <c r="W207" s="10">
        <v>0</v>
      </c>
      <c r="X207" s="10">
        <v>5400</v>
      </c>
      <c r="Y207" s="10">
        <v>0</v>
      </c>
      <c r="Z207" s="9" t="s">
        <v>117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45973</v>
      </c>
      <c r="AK207" s="3">
        <v>45969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546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7.75" customHeight="1" x14ac:dyDescent="0.45">
      <c r="A208" s="3">
        <v>45962</v>
      </c>
      <c r="B208" s="14" t="s">
        <v>528</v>
      </c>
      <c r="C208" s="9" t="s">
        <v>108</v>
      </c>
      <c r="D208" s="13" t="s">
        <v>493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45973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117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113</v>
      </c>
      <c r="AH208" s="1" t="s">
        <v>68</v>
      </c>
      <c r="AI208" s="1">
        <v>4</v>
      </c>
      <c r="AJ208" s="3">
        <v>45973</v>
      </c>
      <c r="AK208" s="3">
        <v>45969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 t="s">
        <v>546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7.75" customHeight="1" x14ac:dyDescent="0.45">
      <c r="A209" s="3">
        <v>45953</v>
      </c>
      <c r="B209" s="14" t="s">
        <v>465</v>
      </c>
      <c r="C209" s="9" t="s">
        <v>227</v>
      </c>
      <c r="D209" s="13" t="s">
        <v>450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45976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117</v>
      </c>
      <c r="AA209" s="8">
        <v>5378.4500000000007</v>
      </c>
      <c r="AB209" s="8">
        <v>5378.4500000000007</v>
      </c>
      <c r="AC209" s="8">
        <v>0</v>
      </c>
      <c r="AD209" s="8">
        <v>5378.4500000000007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45976</v>
      </c>
      <c r="AK209" s="3">
        <v>45972</v>
      </c>
      <c r="AL209" s="3">
        <v>45966</v>
      </c>
      <c r="AM209" s="3">
        <v>45973</v>
      </c>
      <c r="AN209" s="3">
        <v>45974</v>
      </c>
      <c r="AO209" s="3">
        <v>45974</v>
      </c>
      <c r="AP209" s="3">
        <v>45971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7.75" customHeight="1" x14ac:dyDescent="0.45">
      <c r="A210" s="3">
        <v>45953</v>
      </c>
      <c r="B210" s="14" t="s">
        <v>465</v>
      </c>
      <c r="C210" s="9" t="s">
        <v>227</v>
      </c>
      <c r="D210" s="13" t="s">
        <v>451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45976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117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45976</v>
      </c>
      <c r="AK210" s="3">
        <v>45972</v>
      </c>
      <c r="AL210" s="3">
        <v>45966</v>
      </c>
      <c r="AM210" s="3">
        <v>45973</v>
      </c>
      <c r="AN210" s="3">
        <v>45974</v>
      </c>
      <c r="AO210" s="3">
        <v>45974</v>
      </c>
      <c r="AP210" s="3">
        <v>45971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45962</v>
      </c>
      <c r="B211" s="14" t="s">
        <v>575</v>
      </c>
      <c r="C211" s="9" t="s">
        <v>498</v>
      </c>
      <c r="D211" s="13" t="s">
        <v>499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71</v>
      </c>
      <c r="T211" s="12">
        <v>45979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117</v>
      </c>
      <c r="AA211" s="8">
        <v>3227.07</v>
      </c>
      <c r="AB211" s="8">
        <v>3227.07</v>
      </c>
      <c r="AC211" s="8">
        <v>0</v>
      </c>
      <c r="AD211" s="8">
        <v>3227.07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45979</v>
      </c>
      <c r="AK211" s="3">
        <v>45975</v>
      </c>
      <c r="AL211" s="3">
        <v>45969</v>
      </c>
      <c r="AM211" s="3">
        <v>45976</v>
      </c>
      <c r="AN211" s="3">
        <v>45977</v>
      </c>
      <c r="AO211" s="3">
        <v>45977</v>
      </c>
      <c r="AP211" s="3">
        <v>45974</v>
      </c>
      <c r="AQ211" s="3">
        <v>45978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45962</v>
      </c>
      <c r="B212" s="14" t="s">
        <v>525</v>
      </c>
      <c r="C212" s="9" t="s">
        <v>498</v>
      </c>
      <c r="D212" s="13" t="s">
        <v>500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71</v>
      </c>
      <c r="T212" s="12">
        <v>45979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117</v>
      </c>
      <c r="AA212" s="8">
        <v>5378.4500000000007</v>
      </c>
      <c r="AB212" s="8">
        <v>5378.4500000000007</v>
      </c>
      <c r="AC212" s="8">
        <v>0</v>
      </c>
      <c r="AD212" s="8">
        <v>5378.4500000000007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45979</v>
      </c>
      <c r="AK212" s="3">
        <v>45975</v>
      </c>
      <c r="AL212" s="3">
        <v>45969</v>
      </c>
      <c r="AM212" s="3">
        <v>45976</v>
      </c>
      <c r="AN212" s="3">
        <v>45977</v>
      </c>
      <c r="AO212" s="3">
        <v>45977</v>
      </c>
      <c r="AP212" s="3">
        <v>45974</v>
      </c>
      <c r="AQ212" s="3">
        <v>45978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45962</v>
      </c>
      <c r="B213" s="14" t="s">
        <v>526</v>
      </c>
      <c r="C213" s="9" t="s">
        <v>498</v>
      </c>
      <c r="D213" s="13" t="s">
        <v>501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108.55204095999999</v>
      </c>
      <c r="Q213" s="10">
        <v>0</v>
      </c>
      <c r="R213" s="10">
        <v>108.55204095999999</v>
      </c>
      <c r="S213" s="9" t="s">
        <v>71</v>
      </c>
      <c r="T213" s="12">
        <v>45979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117</v>
      </c>
      <c r="AA213" s="8">
        <v>5378.4500000000007</v>
      </c>
      <c r="AB213" s="8">
        <v>5378.4500000000007</v>
      </c>
      <c r="AC213" s="8">
        <v>0</v>
      </c>
      <c r="AD213" s="8">
        <v>5378.4500000000007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45979</v>
      </c>
      <c r="AK213" s="3">
        <v>45975</v>
      </c>
      <c r="AL213" s="3">
        <v>45969</v>
      </c>
      <c r="AM213" s="3">
        <v>45976</v>
      </c>
      <c r="AN213" s="3">
        <v>45977</v>
      </c>
      <c r="AO213" s="3">
        <v>45977</v>
      </c>
      <c r="AP213" s="3">
        <v>45974</v>
      </c>
      <c r="AQ213" s="3">
        <v>45978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45953</v>
      </c>
      <c r="B214" s="14" t="s">
        <v>464</v>
      </c>
      <c r="C214" s="9" t="s">
        <v>227</v>
      </c>
      <c r="D214" s="13" t="s">
        <v>447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45980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117</v>
      </c>
      <c r="AA214" s="8">
        <v>5378.4500000000007</v>
      </c>
      <c r="AB214" s="8">
        <v>5378.4500000000007</v>
      </c>
      <c r="AC214" s="8">
        <v>0</v>
      </c>
      <c r="AD214" s="8">
        <v>5378.4500000000007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45980</v>
      </c>
      <c r="AK214" s="3">
        <v>45976</v>
      </c>
      <c r="AL214" s="3">
        <v>45970</v>
      </c>
      <c r="AM214" s="3">
        <v>45977</v>
      </c>
      <c r="AN214" s="3">
        <v>45978</v>
      </c>
      <c r="AO214" s="3">
        <v>45978</v>
      </c>
      <c r="AP214" s="3">
        <v>45975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466</v>
      </c>
      <c r="C215" s="9" t="s">
        <v>227</v>
      </c>
      <c r="D215" s="13" t="s">
        <v>452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45980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117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45980</v>
      </c>
      <c r="AK215" s="3">
        <v>45976</v>
      </c>
      <c r="AL215" s="3">
        <v>45970</v>
      </c>
      <c r="AM215" s="3">
        <v>45977</v>
      </c>
      <c r="AN215" s="3">
        <v>45978</v>
      </c>
      <c r="AO215" s="3">
        <v>45978</v>
      </c>
      <c r="AP215" s="3">
        <v>45975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45965</v>
      </c>
      <c r="B216" s="14" t="s">
        <v>576</v>
      </c>
      <c r="C216" s="9" t="s">
        <v>498</v>
      </c>
      <c r="D216" s="13" t="s">
        <v>545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217.10408191999997</v>
      </c>
      <c r="Q216" s="10">
        <v>0</v>
      </c>
      <c r="R216" s="10">
        <v>217.10408191999997</v>
      </c>
      <c r="S216" s="9" t="s">
        <v>71</v>
      </c>
      <c r="T216" s="12">
        <v>45981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117</v>
      </c>
      <c r="AA216" s="8">
        <v>10756.900000000001</v>
      </c>
      <c r="AB216" s="8">
        <v>6000</v>
      </c>
      <c r="AC216" s="8">
        <v>4756.9000000000015</v>
      </c>
      <c r="AD216" s="8">
        <v>6000</v>
      </c>
      <c r="AE216" s="8">
        <v>4756.9000000000015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45981</v>
      </c>
      <c r="AK216" s="3">
        <v>45977</v>
      </c>
      <c r="AL216" s="3">
        <v>45971</v>
      </c>
      <c r="AM216" s="3">
        <v>45978</v>
      </c>
      <c r="AN216" s="3">
        <v>45979</v>
      </c>
      <c r="AO216" s="3">
        <v>45979</v>
      </c>
      <c r="AP216" s="3">
        <v>45976</v>
      </c>
      <c r="AQ216" s="3">
        <v>45980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342.08453533333335</v>
      </c>
    </row>
    <row r="217" spans="1:56" ht="27.75" customHeight="1" x14ac:dyDescent="0.45">
      <c r="A217" s="3">
        <v>45958</v>
      </c>
      <c r="B217" s="14" t="s">
        <v>489</v>
      </c>
      <c r="C217" s="9" t="s">
        <v>79</v>
      </c>
      <c r="D217" s="13" t="s">
        <v>490</v>
      </c>
      <c r="E217" s="9">
        <v>21</v>
      </c>
      <c r="F217" s="9">
        <v>38</v>
      </c>
      <c r="G217" s="9" t="s">
        <v>60</v>
      </c>
      <c r="H217" s="9" t="s">
        <v>76</v>
      </c>
      <c r="I217" s="9">
        <v>102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40</v>
      </c>
      <c r="O217" s="9">
        <v>60</v>
      </c>
      <c r="P217" s="10">
        <v>97.696836863999991</v>
      </c>
      <c r="Q217" s="10">
        <v>0</v>
      </c>
      <c r="R217" s="10">
        <v>97.696836863999991</v>
      </c>
      <c r="S217" s="9" t="s">
        <v>67</v>
      </c>
      <c r="T217" s="12">
        <v>45990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117</v>
      </c>
      <c r="AA217" s="8">
        <v>3310.89</v>
      </c>
      <c r="AB217" s="8">
        <v>3310.89</v>
      </c>
      <c r="AC217" s="8">
        <v>0</v>
      </c>
      <c r="AD217" s="8">
        <v>1905</v>
      </c>
      <c r="AE217" s="8">
        <v>1405.8899999999999</v>
      </c>
      <c r="AF217" s="8">
        <v>0</v>
      </c>
      <c r="AG217" s="1" t="s">
        <v>113</v>
      </c>
      <c r="AH217" s="1" t="s">
        <v>68</v>
      </c>
      <c r="AI217" s="1">
        <v>4</v>
      </c>
      <c r="AJ217" s="3">
        <v>45990</v>
      </c>
      <c r="AK217" s="3">
        <v>45986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45985</v>
      </c>
      <c r="AQ217" s="3">
        <v>45989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45962</v>
      </c>
      <c r="B218" s="14" t="s">
        <v>529</v>
      </c>
      <c r="C218" s="9" t="s">
        <v>104</v>
      </c>
      <c r="D218" s="13" t="s">
        <v>280</v>
      </c>
      <c r="E218" s="9">
        <v>21</v>
      </c>
      <c r="F218" s="9">
        <v>38</v>
      </c>
      <c r="G218" s="9" t="s">
        <v>60</v>
      </c>
      <c r="H218" s="9" t="s">
        <v>66</v>
      </c>
      <c r="I218" s="9">
        <v>102</v>
      </c>
      <c r="J218" s="9" t="s">
        <v>57</v>
      </c>
      <c r="K218" s="9">
        <v>5</v>
      </c>
      <c r="L218" s="9" t="s">
        <v>89</v>
      </c>
      <c r="M218" s="10">
        <v>22</v>
      </c>
      <c r="N218" s="9">
        <v>40</v>
      </c>
      <c r="O218" s="9">
        <v>60</v>
      </c>
      <c r="P218" s="10">
        <v>97.696836863999991</v>
      </c>
      <c r="Q218" s="10">
        <v>0</v>
      </c>
      <c r="R218" s="10">
        <v>97.696836863999991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117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61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238.09713619999999</v>
      </c>
    </row>
    <row r="219" spans="1:56" ht="27.75" customHeight="1" x14ac:dyDescent="0.45">
      <c r="A219" s="3">
        <v>45962</v>
      </c>
      <c r="B219" s="14" t="s">
        <v>530</v>
      </c>
      <c r="C219" s="9" t="s">
        <v>104</v>
      </c>
      <c r="D219" s="13" t="s">
        <v>262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88</v>
      </c>
      <c r="M219" s="10">
        <v>22</v>
      </c>
      <c r="N219" s="9">
        <v>40</v>
      </c>
      <c r="O219" s="9">
        <v>60</v>
      </c>
      <c r="P219" s="10">
        <v>97.696836863999991</v>
      </c>
      <c r="Q219" s="10">
        <v>0</v>
      </c>
      <c r="R219" s="10">
        <v>97.696836863999991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117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238.09713619999999</v>
      </c>
    </row>
    <row r="220" spans="1:56" ht="27.75" customHeight="1" x14ac:dyDescent="0.45">
      <c r="A220" s="3">
        <v>45962</v>
      </c>
      <c r="B220" s="14" t="s">
        <v>531</v>
      </c>
      <c r="C220" s="9" t="s">
        <v>104</v>
      </c>
      <c r="D220" s="13" t="s">
        <v>244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88</v>
      </c>
      <c r="M220" s="10">
        <v>22</v>
      </c>
      <c r="N220" s="9">
        <v>40</v>
      </c>
      <c r="O220" s="9">
        <v>60</v>
      </c>
      <c r="P220" s="10">
        <v>97.696836863999991</v>
      </c>
      <c r="Q220" s="10">
        <v>0</v>
      </c>
      <c r="R220" s="10">
        <v>97.696836863999991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117</v>
      </c>
      <c r="AA220" s="8">
        <v>3310.89</v>
      </c>
      <c r="AB220" s="8">
        <v>0</v>
      </c>
      <c r="AC220" s="8">
        <v>3310.89</v>
      </c>
      <c r="AD220" s="8">
        <v>0</v>
      </c>
      <c r="AE220" s="8">
        <v>3310.89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238.09713619999999</v>
      </c>
    </row>
    <row r="221" spans="1:56" ht="27.75" customHeight="1" x14ac:dyDescent="0.45">
      <c r="A221" s="3" t="s">
        <v>131</v>
      </c>
      <c r="B221" s="14" t="s">
        <v>131</v>
      </c>
      <c r="C221" s="9" t="s">
        <v>108</v>
      </c>
      <c r="D221" s="13" t="s">
        <v>61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 t="s">
        <v>63</v>
      </c>
      <c r="U221" s="11">
        <v>100000</v>
      </c>
      <c r="V221" s="10">
        <v>0</v>
      </c>
      <c r="W221" s="10">
        <v>100000</v>
      </c>
      <c r="X221" s="10">
        <v>0</v>
      </c>
      <c r="Y221" s="10">
        <v>105000</v>
      </c>
      <c r="Z221" s="9" t="s">
        <v>117</v>
      </c>
      <c r="AA221" s="8">
        <v>107569.00000000001</v>
      </c>
      <c r="AB221" s="8">
        <v>0</v>
      </c>
      <c r="AC221" s="8">
        <v>107569.00000000001</v>
      </c>
      <c r="AD221" s="8">
        <v>0</v>
      </c>
      <c r="AE221" s="8">
        <v>107569.00000000001</v>
      </c>
      <c r="AF221" s="8">
        <v>0</v>
      </c>
      <c r="AG221" s="1" t="s">
        <v>113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7735.6453533333333</v>
      </c>
    </row>
    <row r="222" spans="1:56" ht="27.75" customHeight="1" x14ac:dyDescent="0.45">
      <c r="A222" s="3">
        <v>45958</v>
      </c>
      <c r="B222" s="14" t="s">
        <v>476</v>
      </c>
      <c r="C222" s="9" t="s">
        <v>104</v>
      </c>
      <c r="D222" s="13" t="s">
        <v>477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3310.89</v>
      </c>
      <c r="AB222" s="8">
        <v>0</v>
      </c>
      <c r="AC222" s="8">
        <v>3310.89</v>
      </c>
      <c r="AD222" s="8">
        <v>0</v>
      </c>
      <c r="AE222" s="8">
        <v>3310.89</v>
      </c>
      <c r="AF222" s="8">
        <v>0</v>
      </c>
      <c r="AG222" s="1" t="s">
        <v>113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238.09713619999999</v>
      </c>
    </row>
    <row r="223" spans="1:56" ht="27.75" customHeight="1" x14ac:dyDescent="0.45">
      <c r="A223" s="3">
        <v>45958</v>
      </c>
      <c r="B223" s="14" t="s">
        <v>478</v>
      </c>
      <c r="C223" s="9" t="s">
        <v>104</v>
      </c>
      <c r="D223" s="13" t="s">
        <v>479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183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 t="s">
        <v>63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117</v>
      </c>
      <c r="AA223" s="8">
        <v>3310.89</v>
      </c>
      <c r="AB223" s="8">
        <v>0</v>
      </c>
      <c r="AC223" s="8">
        <v>3310.89</v>
      </c>
      <c r="AD223" s="8">
        <v>0</v>
      </c>
      <c r="AE223" s="8">
        <v>3310.89</v>
      </c>
      <c r="AF223" s="8">
        <v>0</v>
      </c>
      <c r="AG223" s="1" t="s">
        <v>113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238.09713619999999</v>
      </c>
    </row>
    <row r="224" spans="1:56" ht="27.75" customHeight="1" x14ac:dyDescent="0.45">
      <c r="A224" s="3">
        <v>45631</v>
      </c>
      <c r="B224" s="14" t="s">
        <v>189</v>
      </c>
      <c r="C224" s="9" t="s">
        <v>106</v>
      </c>
      <c r="D224" s="13" t="s">
        <v>140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 t="s">
        <v>63</v>
      </c>
      <c r="U224" s="11">
        <v>9000</v>
      </c>
      <c r="V224" s="10">
        <v>1182</v>
      </c>
      <c r="W224" s="10">
        <v>7818</v>
      </c>
      <c r="X224" s="10">
        <v>0</v>
      </c>
      <c r="Y224" s="10">
        <v>8208.9</v>
      </c>
      <c r="Z224" s="9" t="s">
        <v>117</v>
      </c>
      <c r="AA224" s="8">
        <v>8409.7444200000009</v>
      </c>
      <c r="AB224" s="8">
        <v>0</v>
      </c>
      <c r="AC224" s="8">
        <v>8409.7444200000009</v>
      </c>
      <c r="AD224" s="8">
        <v>0</v>
      </c>
      <c r="AE224" s="8">
        <v>8409.7444200000009</v>
      </c>
      <c r="AF224" s="8">
        <v>0</v>
      </c>
      <c r="AG224" s="1" t="s">
        <v>113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199</v>
      </c>
      <c r="AZ224" s="2">
        <v>0</v>
      </c>
      <c r="BA224" s="2">
        <v>0</v>
      </c>
      <c r="BB224" s="2">
        <v>0</v>
      </c>
      <c r="BC224" s="1" t="s">
        <v>118</v>
      </c>
      <c r="BD224" s="56">
        <v>604.77275372359998</v>
      </c>
    </row>
    <row r="225" spans="1:56" ht="27.75" customHeight="1" x14ac:dyDescent="0.45">
      <c r="A225" s="3">
        <v>45896</v>
      </c>
      <c r="B225" s="14" t="s">
        <v>258</v>
      </c>
      <c r="C225" s="9" t="s">
        <v>104</v>
      </c>
      <c r="D225" s="13" t="s">
        <v>259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88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117</v>
      </c>
      <c r="AA225" s="8">
        <v>3310.89</v>
      </c>
      <c r="AB225" s="8">
        <v>0</v>
      </c>
      <c r="AC225" s="8">
        <v>3310.89</v>
      </c>
      <c r="AD225" s="8">
        <v>0</v>
      </c>
      <c r="AE225" s="8">
        <v>3310.89</v>
      </c>
      <c r="AF225" s="8">
        <v>0</v>
      </c>
      <c r="AG225" s="1" t="s">
        <v>113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238.09713619999999</v>
      </c>
    </row>
    <row r="226" spans="1:56" ht="27.75" customHeight="1" x14ac:dyDescent="0.45">
      <c r="A226" s="3">
        <v>45896</v>
      </c>
      <c r="B226" s="14" t="s">
        <v>260</v>
      </c>
      <c r="C226" s="9" t="s">
        <v>104</v>
      </c>
      <c r="D226" s="13" t="s">
        <v>244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88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>
        <v>0</v>
      </c>
      <c r="AG226" s="1" t="s">
        <v>113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396.82856033333326</v>
      </c>
    </row>
    <row r="227" spans="1:56" ht="27.75" customHeight="1" x14ac:dyDescent="0.45">
      <c r="A227" s="3">
        <v>45896</v>
      </c>
      <c r="B227" s="14" t="s">
        <v>261</v>
      </c>
      <c r="C227" s="9" t="s">
        <v>104</v>
      </c>
      <c r="D227" s="13" t="s">
        <v>262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88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117</v>
      </c>
      <c r="AA227" s="8">
        <v>3310.89</v>
      </c>
      <c r="AB227" s="8">
        <v>0</v>
      </c>
      <c r="AC227" s="8">
        <v>3310.89</v>
      </c>
      <c r="AD227" s="8">
        <v>0</v>
      </c>
      <c r="AE227" s="8">
        <v>3310.89</v>
      </c>
      <c r="AF227" s="8">
        <v>0</v>
      </c>
      <c r="AG227" s="1" t="s">
        <v>113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238.09713619999999</v>
      </c>
    </row>
    <row r="228" spans="1:56" ht="27.75" customHeight="1" x14ac:dyDescent="0.45">
      <c r="A228" s="3">
        <v>45911</v>
      </c>
      <c r="B228" s="14" t="s">
        <v>279</v>
      </c>
      <c r="C228" s="9" t="s">
        <v>104</v>
      </c>
      <c r="D228" s="13" t="s">
        <v>280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89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117</v>
      </c>
      <c r="AA228" s="8">
        <v>3310.89</v>
      </c>
      <c r="AB228" s="8">
        <v>0</v>
      </c>
      <c r="AC228" s="8">
        <v>3310.89</v>
      </c>
      <c r="AD228" s="8">
        <v>0</v>
      </c>
      <c r="AE228" s="8">
        <v>3310.89</v>
      </c>
      <c r="AF228" s="8">
        <v>0</v>
      </c>
      <c r="AG228" s="1" t="s">
        <v>113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238.09713619999999</v>
      </c>
    </row>
    <row r="229" spans="1:56" ht="27.75" customHeight="1" x14ac:dyDescent="0.45">
      <c r="A229" s="3" t="s">
        <v>131</v>
      </c>
      <c r="B229" s="14" t="s">
        <v>131</v>
      </c>
      <c r="C229" s="9" t="s">
        <v>106</v>
      </c>
      <c r="D229" s="13" t="s">
        <v>140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117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113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773.56453533333331</v>
      </c>
    </row>
    <row r="230" spans="1:56" ht="27.75" customHeight="1" x14ac:dyDescent="0.45">
      <c r="A230" s="3">
        <v>45854</v>
      </c>
      <c r="B230" s="14" t="s">
        <v>238</v>
      </c>
      <c r="C230" s="9" t="s">
        <v>79</v>
      </c>
      <c r="D230" s="13" t="s">
        <v>239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117</v>
      </c>
      <c r="AA230" s="8">
        <v>3310.89</v>
      </c>
      <c r="AB230" s="8">
        <v>0</v>
      </c>
      <c r="AC230" s="8">
        <v>3310.89</v>
      </c>
      <c r="AD230" s="8">
        <v>0</v>
      </c>
      <c r="AE230" s="8">
        <v>3310.89</v>
      </c>
      <c r="AF230" s="8">
        <v>0</v>
      </c>
      <c r="AG230" s="1" t="s">
        <v>112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238.09713619999999</v>
      </c>
    </row>
    <row r="231" spans="1:56" ht="27.75" customHeight="1" x14ac:dyDescent="0.45">
      <c r="A231" s="3">
        <v>45826</v>
      </c>
      <c r="B231" s="14" t="s">
        <v>233</v>
      </c>
      <c r="C231" s="9" t="s">
        <v>104</v>
      </c>
      <c r="D231" s="13" t="s">
        <v>224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117</v>
      </c>
      <c r="AA231" s="8">
        <v>8310.3338999999996</v>
      </c>
      <c r="AB231" s="8">
        <v>0</v>
      </c>
      <c r="AC231" s="8">
        <v>8310.3338999999996</v>
      </c>
      <c r="AD231" s="8">
        <v>0</v>
      </c>
      <c r="AE231" s="8">
        <v>8310.3338999999996</v>
      </c>
      <c r="AF231" s="8">
        <v>0</v>
      </c>
      <c r="AG231" s="1" t="s">
        <v>112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597.62381186199991</v>
      </c>
    </row>
    <row r="232" spans="1:56" ht="27.75" customHeight="1" x14ac:dyDescent="0.45">
      <c r="A232" s="3">
        <v>45066</v>
      </c>
      <c r="B232" s="14" t="s">
        <v>123</v>
      </c>
      <c r="C232" s="9" t="s">
        <v>79</v>
      </c>
      <c r="D232" s="13" t="s">
        <v>122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5518.15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396.82856033333326</v>
      </c>
    </row>
    <row r="233" spans="1:56" ht="27.7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117</v>
      </c>
      <c r="AA233" s="8">
        <v>249208.64718750009</v>
      </c>
      <c r="AB233" s="8">
        <v>68571.458867500012</v>
      </c>
      <c r="AC233" s="8">
        <v>180637.18832000004</v>
      </c>
      <c r="AD233" s="8">
        <v>67165.568867499998</v>
      </c>
      <c r="AE233" s="8">
        <v>182043.07832000006</v>
      </c>
      <c r="AF233" s="8" t="s">
        <v>58</v>
      </c>
      <c r="AG233" s="1" t="s">
        <v>115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7.75" customHeight="1" x14ac:dyDescent="0.45">
      <c r="A234" s="3">
        <v>45965</v>
      </c>
      <c r="B234" s="14" t="s">
        <v>577</v>
      </c>
      <c r="C234" s="9" t="s">
        <v>547</v>
      </c>
      <c r="D234" s="13" t="s">
        <v>548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45973</v>
      </c>
      <c r="U234" s="11">
        <v>30000</v>
      </c>
      <c r="V234" s="10">
        <v>16000</v>
      </c>
      <c r="W234" s="10">
        <v>14000</v>
      </c>
      <c r="X234" s="10">
        <v>31060</v>
      </c>
      <c r="Y234" s="10">
        <v>0</v>
      </c>
      <c r="Z234" s="9" t="s">
        <v>83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45973</v>
      </c>
      <c r="AK234" s="3">
        <v>0</v>
      </c>
      <c r="AL234" s="3">
        <v>45964</v>
      </c>
      <c r="AM234" s="3">
        <v>45971</v>
      </c>
      <c r="AN234" s="3">
        <v>45972</v>
      </c>
      <c r="AO234" s="3">
        <v>45972</v>
      </c>
      <c r="AP234" s="3">
        <v>45968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7.75" customHeight="1" x14ac:dyDescent="0.45">
      <c r="A235" s="3">
        <v>45965</v>
      </c>
      <c r="B235" s="14" t="s">
        <v>578</v>
      </c>
      <c r="C235" s="9" t="s">
        <v>547</v>
      </c>
      <c r="D235" s="13" t="s">
        <v>59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45973</v>
      </c>
      <c r="U235" s="11">
        <v>10000</v>
      </c>
      <c r="V235" s="10">
        <v>4000</v>
      </c>
      <c r="W235" s="10">
        <v>6000</v>
      </c>
      <c r="X235" s="10">
        <v>0</v>
      </c>
      <c r="Y235" s="10">
        <v>0</v>
      </c>
      <c r="Z235" s="9" t="s">
        <v>83</v>
      </c>
      <c r="AA235" s="8">
        <v>5951.22</v>
      </c>
      <c r="AB235" s="8">
        <v>5951.22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45973</v>
      </c>
      <c r="AK235" s="3">
        <v>0</v>
      </c>
      <c r="AL235" s="3">
        <v>45964</v>
      </c>
      <c r="AM235" s="3">
        <v>45971</v>
      </c>
      <c r="AN235" s="3">
        <v>45972</v>
      </c>
      <c r="AO235" s="3">
        <v>45972</v>
      </c>
      <c r="AP235" s="3">
        <v>45968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0</v>
      </c>
    </row>
    <row r="236" spans="1:56" ht="27.75" customHeight="1" x14ac:dyDescent="0.45">
      <c r="A236" s="3">
        <v>45965</v>
      </c>
      <c r="B236" s="14" t="s">
        <v>588</v>
      </c>
      <c r="C236" s="9" t="s">
        <v>358</v>
      </c>
      <c r="D236" s="13" t="s">
        <v>549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535</v>
      </c>
      <c r="T236" s="12">
        <v>45994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83</v>
      </c>
      <c r="AA236" s="8">
        <v>5518.15</v>
      </c>
      <c r="AB236" s="8">
        <v>1627</v>
      </c>
      <c r="AC236" s="8">
        <v>3891.1499999999996</v>
      </c>
      <c r="AD236" s="8">
        <v>1627</v>
      </c>
      <c r="AE236" s="8">
        <v>3891.1499999999996</v>
      </c>
      <c r="AF236" s="8" t="s">
        <v>537</v>
      </c>
      <c r="AG236" s="1" t="s">
        <v>113</v>
      </c>
      <c r="AH236" s="1" t="s">
        <v>68</v>
      </c>
      <c r="AI236" s="1">
        <v>4</v>
      </c>
      <c r="AJ236" s="3">
        <v>45994</v>
      </c>
      <c r="AK236" s="3">
        <v>45990</v>
      </c>
      <c r="AL236" s="3">
        <v>45984</v>
      </c>
      <c r="AM236" s="3">
        <v>45991</v>
      </c>
      <c r="AN236" s="3">
        <v>45992</v>
      </c>
      <c r="AO236" s="3">
        <v>45992</v>
      </c>
      <c r="AP236" s="3">
        <v>45989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101</v>
      </c>
      <c r="BD236" s="56">
        <v>290.86346249999997</v>
      </c>
    </row>
    <row r="237" spans="1:56" ht="27.75" customHeight="1" x14ac:dyDescent="0.45">
      <c r="A237" s="3">
        <v>45965</v>
      </c>
      <c r="B237" s="14" t="s">
        <v>589</v>
      </c>
      <c r="C237" s="9" t="s">
        <v>358</v>
      </c>
      <c r="D237" s="13" t="s">
        <v>550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535</v>
      </c>
      <c r="T237" s="12">
        <v>46027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83</v>
      </c>
      <c r="AA237" s="8">
        <v>5518.15</v>
      </c>
      <c r="AB237" s="8">
        <v>0</v>
      </c>
      <c r="AC237" s="8">
        <v>5518.15</v>
      </c>
      <c r="AD237" s="8">
        <v>0</v>
      </c>
      <c r="AE237" s="8">
        <v>5518.15</v>
      </c>
      <c r="AF237" s="8" t="s">
        <v>537</v>
      </c>
      <c r="AG237" s="1" t="s">
        <v>61</v>
      </c>
      <c r="AH237" s="1" t="s">
        <v>68</v>
      </c>
      <c r="AI237" s="1">
        <v>4</v>
      </c>
      <c r="AJ237" s="3">
        <v>46027</v>
      </c>
      <c r="AK237" s="3">
        <v>46023</v>
      </c>
      <c r="AL237" s="3">
        <v>46017</v>
      </c>
      <c r="AM237" s="3">
        <v>46024</v>
      </c>
      <c r="AN237" s="3">
        <v>46025</v>
      </c>
      <c r="AO237" s="3">
        <v>46025</v>
      </c>
      <c r="AP237" s="3">
        <v>46022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101</v>
      </c>
      <c r="BD237" s="56">
        <v>412.4817124999999</v>
      </c>
    </row>
    <row r="238" spans="1:56" ht="27.75" customHeight="1" x14ac:dyDescent="0.45">
      <c r="A238" s="3">
        <v>45965</v>
      </c>
      <c r="B238" s="14" t="s">
        <v>588</v>
      </c>
      <c r="C238" s="9" t="s">
        <v>358</v>
      </c>
      <c r="D238" s="13" t="s">
        <v>534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535</v>
      </c>
      <c r="T238" s="12">
        <v>46027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83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5518.15</v>
      </c>
      <c r="AF238" s="8" t="s">
        <v>537</v>
      </c>
      <c r="AG238" s="1" t="s">
        <v>112</v>
      </c>
      <c r="AH238" s="1" t="s">
        <v>68</v>
      </c>
      <c r="AI238" s="1">
        <v>4</v>
      </c>
      <c r="AJ238" s="3">
        <v>46027</v>
      </c>
      <c r="AK238" s="3">
        <v>46023</v>
      </c>
      <c r="AL238" s="3">
        <v>46017</v>
      </c>
      <c r="AM238" s="3">
        <v>46024</v>
      </c>
      <c r="AN238" s="3">
        <v>46025</v>
      </c>
      <c r="AO238" s="3">
        <v>46025</v>
      </c>
      <c r="AP238" s="3">
        <v>46022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101</v>
      </c>
      <c r="BD238" s="56">
        <v>412.4817124999999</v>
      </c>
    </row>
    <row r="239" spans="1:56" ht="27.75" customHeight="1" x14ac:dyDescent="0.45">
      <c r="A239" s="3" t="s">
        <v>131</v>
      </c>
      <c r="B239" s="14" t="s">
        <v>131</v>
      </c>
      <c r="C239" s="9" t="s">
        <v>198</v>
      </c>
      <c r="D239" s="13" t="s">
        <v>198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45991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83</v>
      </c>
      <c r="AA239" s="8">
        <v>29756.100000000002</v>
      </c>
      <c r="AB239" s="8">
        <v>0</v>
      </c>
      <c r="AC239" s="8">
        <v>29756.100000000002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74</v>
      </c>
      <c r="AI239" s="1">
        <v>2</v>
      </c>
      <c r="AJ239" s="3">
        <v>45991</v>
      </c>
      <c r="AK239" s="3">
        <v>0</v>
      </c>
      <c r="AL239" s="3">
        <v>45982</v>
      </c>
      <c r="AM239" s="3">
        <v>45989</v>
      </c>
      <c r="AN239" s="3">
        <v>45990</v>
      </c>
      <c r="AO239" s="3">
        <v>45990</v>
      </c>
      <c r="AP239" s="3">
        <v>45986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2224.2684750000003</v>
      </c>
    </row>
    <row r="240" spans="1:56" ht="27.75" customHeight="1" x14ac:dyDescent="0.45">
      <c r="A240" s="3" t="s">
        <v>131</v>
      </c>
      <c r="B240" s="14" t="s">
        <v>131</v>
      </c>
      <c r="C240" s="9" t="s">
        <v>203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37</v>
      </c>
      <c r="O240" s="9">
        <v>50</v>
      </c>
      <c r="P240" s="10">
        <v>821.54158271999995</v>
      </c>
      <c r="Q240" s="10">
        <v>0</v>
      </c>
      <c r="R240" s="10">
        <v>821.54158271999995</v>
      </c>
      <c r="S240" s="9" t="s">
        <v>120</v>
      </c>
      <c r="T240" s="12">
        <v>45991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0</v>
      </c>
      <c r="AC240" s="8">
        <v>29756.100000000002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72</v>
      </c>
      <c r="AI240" s="1">
        <v>3</v>
      </c>
      <c r="AJ240" s="3">
        <v>45991</v>
      </c>
      <c r="AK240" s="3">
        <v>0</v>
      </c>
      <c r="AL240" s="3">
        <v>45981</v>
      </c>
      <c r="AM240" s="3">
        <v>45988</v>
      </c>
      <c r="AN240" s="3">
        <v>45989</v>
      </c>
      <c r="AO240" s="3">
        <v>45989</v>
      </c>
      <c r="AP240" s="3">
        <v>45986</v>
      </c>
      <c r="AQ240" s="3">
        <v>45990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2224.2684750000003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83</v>
      </c>
      <c r="AA241" s="8">
        <v>82017.87000000001</v>
      </c>
      <c r="AB241" s="8">
        <v>7578.22</v>
      </c>
      <c r="AC241" s="8">
        <v>74439.650000000009</v>
      </c>
      <c r="AD241" s="8">
        <v>1627</v>
      </c>
      <c r="AE241" s="8">
        <v>14927.449999999999</v>
      </c>
      <c r="AF241" s="8" t="s">
        <v>58</v>
      </c>
      <c r="AG241" s="1" t="s">
        <v>114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101</v>
      </c>
      <c r="BD241" s="56">
        <v>0</v>
      </c>
    </row>
    <row r="242" spans="1:56" ht="27.75" customHeight="1" x14ac:dyDescent="0.45">
      <c r="A242" s="3">
        <v>45944</v>
      </c>
      <c r="B242" s="14" t="s">
        <v>371</v>
      </c>
      <c r="C242" s="9" t="s">
        <v>362</v>
      </c>
      <c r="D242" s="13" t="s">
        <v>363</v>
      </c>
      <c r="E242" s="9">
        <v>23</v>
      </c>
      <c r="F242" s="9">
        <v>34</v>
      </c>
      <c r="G242" s="9" t="s">
        <v>360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45975</v>
      </c>
      <c r="U242" s="11">
        <v>5000</v>
      </c>
      <c r="V242" s="10">
        <v>0</v>
      </c>
      <c r="W242" s="10">
        <v>5000</v>
      </c>
      <c r="X242" s="10">
        <v>5045</v>
      </c>
      <c r="Y242" s="10">
        <v>0</v>
      </c>
      <c r="Z242" s="9" t="s">
        <v>364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45975</v>
      </c>
      <c r="AK242" s="3">
        <v>0</v>
      </c>
      <c r="AL242" s="3">
        <v>45966</v>
      </c>
      <c r="AM242" s="3">
        <v>45973</v>
      </c>
      <c r="AN242" s="3">
        <v>45974</v>
      </c>
      <c r="AO242" s="3">
        <v>45974</v>
      </c>
      <c r="AP242" s="3">
        <v>45970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361</v>
      </c>
      <c r="BD242" s="56">
        <v>0</v>
      </c>
    </row>
    <row r="243" spans="1:56" ht="27.7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34</v>
      </c>
      <c r="G243" s="9" t="s">
        <v>360</v>
      </c>
      <c r="H243" s="9">
        <v>0</v>
      </c>
      <c r="I243" s="9">
        <v>68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364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114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361</v>
      </c>
      <c r="BD243" s="56">
        <v>0</v>
      </c>
    </row>
    <row r="244" spans="1:56" ht="27.75" customHeight="1" x14ac:dyDescent="0.45">
      <c r="A244" s="3">
        <v>45944</v>
      </c>
      <c r="B244" s="14" t="s">
        <v>372</v>
      </c>
      <c r="C244" s="9" t="s">
        <v>362</v>
      </c>
      <c r="D244" s="13" t="s">
        <v>365</v>
      </c>
      <c r="E244" s="9">
        <v>23</v>
      </c>
      <c r="F244" s="9">
        <v>34</v>
      </c>
      <c r="G244" s="9" t="s">
        <v>366</v>
      </c>
      <c r="H244" s="9">
        <v>0</v>
      </c>
      <c r="I244" s="9">
        <v>68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45975</v>
      </c>
      <c r="U244" s="11">
        <v>5000</v>
      </c>
      <c r="V244" s="10">
        <v>0</v>
      </c>
      <c r="W244" s="10">
        <v>5000</v>
      </c>
      <c r="X244" s="10">
        <v>5350</v>
      </c>
      <c r="Y244" s="10">
        <v>0</v>
      </c>
      <c r="Z244" s="9" t="s">
        <v>367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74</v>
      </c>
      <c r="AI244" s="1">
        <v>2</v>
      </c>
      <c r="AJ244" s="3">
        <v>45975</v>
      </c>
      <c r="AK244" s="3">
        <v>0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361</v>
      </c>
      <c r="BD244" s="56">
        <v>0</v>
      </c>
    </row>
    <row r="245" spans="1:56" ht="27.75" customHeight="1" x14ac:dyDescent="0.45">
      <c r="A245" s="3">
        <v>45944</v>
      </c>
      <c r="B245" s="14" t="s">
        <v>372</v>
      </c>
      <c r="C245" s="9" t="s">
        <v>362</v>
      </c>
      <c r="D245" s="13" t="s">
        <v>368</v>
      </c>
      <c r="E245" s="9">
        <v>23</v>
      </c>
      <c r="F245" s="9">
        <v>34</v>
      </c>
      <c r="G245" s="9" t="s">
        <v>366</v>
      </c>
      <c r="H245" s="9">
        <v>0</v>
      </c>
      <c r="I245" s="9">
        <v>68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45975</v>
      </c>
      <c r="U245" s="11">
        <v>3000</v>
      </c>
      <c r="V245" s="10">
        <v>0</v>
      </c>
      <c r="W245" s="10">
        <v>3000</v>
      </c>
      <c r="X245" s="10">
        <v>3200</v>
      </c>
      <c r="Y245" s="10">
        <v>0</v>
      </c>
      <c r="Z245" s="9" t="s">
        <v>367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74</v>
      </c>
      <c r="AI245" s="1">
        <v>2</v>
      </c>
      <c r="AJ245" s="3">
        <v>45975</v>
      </c>
      <c r="AK245" s="3">
        <v>0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361</v>
      </c>
      <c r="BD245" s="56">
        <v>0</v>
      </c>
    </row>
    <row r="246" spans="1:56" ht="27.75" customHeight="1" x14ac:dyDescent="0.45">
      <c r="A246" s="3">
        <v>45944</v>
      </c>
      <c r="B246" s="14" t="s">
        <v>372</v>
      </c>
      <c r="C246" s="9" t="s">
        <v>362</v>
      </c>
      <c r="D246" s="13" t="s">
        <v>369</v>
      </c>
      <c r="E246" s="9">
        <v>23</v>
      </c>
      <c r="F246" s="9">
        <v>34</v>
      </c>
      <c r="G246" s="9" t="s">
        <v>366</v>
      </c>
      <c r="H246" s="9">
        <v>0</v>
      </c>
      <c r="I246" s="9">
        <v>68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45975</v>
      </c>
      <c r="U246" s="11">
        <v>5000</v>
      </c>
      <c r="V246" s="10">
        <v>0</v>
      </c>
      <c r="W246" s="10">
        <v>5000</v>
      </c>
      <c r="X246" s="10">
        <v>5400</v>
      </c>
      <c r="Y246" s="10">
        <v>0</v>
      </c>
      <c r="Z246" s="9" t="s">
        <v>367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45975</v>
      </c>
      <c r="AK246" s="3">
        <v>0</v>
      </c>
      <c r="AL246" s="3">
        <v>45966</v>
      </c>
      <c r="AM246" s="3">
        <v>45973</v>
      </c>
      <c r="AN246" s="3">
        <v>45974</v>
      </c>
      <c r="AO246" s="3">
        <v>45974</v>
      </c>
      <c r="AP246" s="3">
        <v>45970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361</v>
      </c>
      <c r="BD246" s="56">
        <v>0</v>
      </c>
    </row>
    <row r="247" spans="1:56" ht="27.75" customHeight="1" x14ac:dyDescent="0.45">
      <c r="A247" s="3">
        <v>45964</v>
      </c>
      <c r="B247" s="14" t="s">
        <v>551</v>
      </c>
      <c r="C247" s="9" t="s">
        <v>362</v>
      </c>
      <c r="D247" s="13" t="s">
        <v>532</v>
      </c>
      <c r="E247" s="9">
        <v>23</v>
      </c>
      <c r="F247" s="9">
        <v>34</v>
      </c>
      <c r="G247" s="9" t="s">
        <v>366</v>
      </c>
      <c r="H247" s="9">
        <v>0</v>
      </c>
      <c r="I247" s="9">
        <v>68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45975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367</v>
      </c>
      <c r="AA247" s="8">
        <v>9918.7000000000007</v>
      </c>
      <c r="AB247" s="8">
        <v>9918.7000000000007</v>
      </c>
      <c r="AC247" s="8">
        <v>0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45975</v>
      </c>
      <c r="AK247" s="3">
        <v>0</v>
      </c>
      <c r="AL247" s="3">
        <v>45966</v>
      </c>
      <c r="AM247" s="3">
        <v>45973</v>
      </c>
      <c r="AN247" s="3">
        <v>45974</v>
      </c>
      <c r="AO247" s="3">
        <v>45974</v>
      </c>
      <c r="AP247" s="3">
        <v>45970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361</v>
      </c>
      <c r="BD247" s="56">
        <v>0</v>
      </c>
    </row>
    <row r="248" spans="1:56" ht="27.75" customHeight="1" x14ac:dyDescent="0.45">
      <c r="A248" s="3">
        <v>45964</v>
      </c>
      <c r="B248" s="14" t="s">
        <v>551</v>
      </c>
      <c r="C248" s="9" t="s">
        <v>362</v>
      </c>
      <c r="D248" s="13" t="s">
        <v>369</v>
      </c>
      <c r="E248" s="9">
        <v>23</v>
      </c>
      <c r="F248" s="9">
        <v>34</v>
      </c>
      <c r="G248" s="9" t="s">
        <v>366</v>
      </c>
      <c r="H248" s="9">
        <v>0</v>
      </c>
      <c r="I248" s="9">
        <v>68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45975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367</v>
      </c>
      <c r="AA248" s="8">
        <v>4959.3500000000004</v>
      </c>
      <c r="AB248" s="8">
        <v>1520</v>
      </c>
      <c r="AC248" s="8">
        <v>3439.3500000000004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45975</v>
      </c>
      <c r="AK248" s="3">
        <v>0</v>
      </c>
      <c r="AL248" s="3">
        <v>45966</v>
      </c>
      <c r="AM248" s="3">
        <v>45973</v>
      </c>
      <c r="AN248" s="3">
        <v>45974</v>
      </c>
      <c r="AO248" s="3">
        <v>45974</v>
      </c>
      <c r="AP248" s="3">
        <v>45970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361</v>
      </c>
      <c r="BD248" s="56">
        <v>277.54790200000002</v>
      </c>
    </row>
    <row r="249" spans="1:56" ht="27.7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23</v>
      </c>
      <c r="F249" s="9">
        <v>34</v>
      </c>
      <c r="G249" s="9" t="s">
        <v>366</v>
      </c>
      <c r="H249" s="9">
        <v>0</v>
      </c>
      <c r="I249" s="9">
        <v>68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367</v>
      </c>
      <c r="AA249" s="8">
        <v>14878.050000000001</v>
      </c>
      <c r="AB249" s="8">
        <v>11438.7</v>
      </c>
      <c r="AC249" s="8">
        <v>3439.3500000000004</v>
      </c>
      <c r="AD249" s="8">
        <v>0</v>
      </c>
      <c r="AE249" s="8">
        <v>0</v>
      </c>
      <c r="AF249" s="8" t="s">
        <v>58</v>
      </c>
      <c r="AG249" s="1" t="s">
        <v>112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361</v>
      </c>
      <c r="BD249" s="56">
        <v>0</v>
      </c>
    </row>
    <row r="250" spans="1:56" ht="27.75" customHeight="1" x14ac:dyDescent="0.45">
      <c r="A250" s="3">
        <v>0</v>
      </c>
      <c r="B250" s="14" t="s">
        <v>125</v>
      </c>
      <c r="C250" s="9" t="s">
        <v>595</v>
      </c>
      <c r="D250" s="13" t="s">
        <v>596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78</v>
      </c>
      <c r="K250" s="9">
        <v>3</v>
      </c>
      <c r="L250" s="9" t="s">
        <v>90</v>
      </c>
      <c r="M250" s="10">
        <v>24</v>
      </c>
      <c r="N250" s="9">
        <v>40</v>
      </c>
      <c r="O250" s="9">
        <v>60</v>
      </c>
      <c r="P250" s="10">
        <v>2842.089799679999</v>
      </c>
      <c r="Q250" s="10">
        <v>0</v>
      </c>
      <c r="R250" s="10">
        <v>2842.089799679999</v>
      </c>
      <c r="S250" s="9" t="s">
        <v>67</v>
      </c>
      <c r="T250" s="12">
        <v>46011</v>
      </c>
      <c r="U250" s="11">
        <v>80000</v>
      </c>
      <c r="V250" s="10">
        <v>0</v>
      </c>
      <c r="W250" s="10">
        <v>80000</v>
      </c>
      <c r="X250" s="10">
        <v>0</v>
      </c>
      <c r="Y250" s="10">
        <v>84000</v>
      </c>
      <c r="Z250" s="9" t="s">
        <v>597</v>
      </c>
      <c r="AA250" s="8">
        <v>86055.200000000012</v>
      </c>
      <c r="AB250" s="8">
        <v>0</v>
      </c>
      <c r="AC250" s="8">
        <v>86055.200000000012</v>
      </c>
      <c r="AD250" s="8">
        <v>0</v>
      </c>
      <c r="AE250" s="8">
        <v>0</v>
      </c>
      <c r="AF250" s="8">
        <v>0</v>
      </c>
      <c r="AG250" s="1" t="s">
        <v>116</v>
      </c>
      <c r="AH250" s="1" t="s">
        <v>598</v>
      </c>
      <c r="AI250" s="1">
        <v>4</v>
      </c>
      <c r="AJ250" s="3">
        <v>46011</v>
      </c>
      <c r="AK250" s="3">
        <v>0</v>
      </c>
      <c r="AL250" s="3">
        <v>46000</v>
      </c>
      <c r="AM250" s="3">
        <v>46007</v>
      </c>
      <c r="AN250" s="3">
        <v>46008</v>
      </c>
      <c r="AO250" s="3">
        <v>46008</v>
      </c>
      <c r="AP250" s="3">
        <v>45996</v>
      </c>
      <c r="AQ250" s="3">
        <v>46009</v>
      </c>
      <c r="AR250" s="3">
        <v>46010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599</v>
      </c>
      <c r="BD250" s="56">
        <v>11514.400898000002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 t="s">
        <v>188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597</v>
      </c>
      <c r="AA251" s="8">
        <v>86055.200000000012</v>
      </c>
      <c r="AB251" s="8">
        <v>0</v>
      </c>
      <c r="AC251" s="8">
        <v>86055.200000000012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599</v>
      </c>
      <c r="BD251" s="56">
        <v>0</v>
      </c>
    </row>
    <row r="252" spans="1:56" ht="27.75" customHeight="1" x14ac:dyDescent="0.45">
      <c r="A252" s="3">
        <v>45601</v>
      </c>
      <c r="B252" s="14" t="s">
        <v>180</v>
      </c>
      <c r="C252" s="9" t="s">
        <v>91</v>
      </c>
      <c r="D252" s="13" t="s">
        <v>138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89</v>
      </c>
      <c r="M252" s="10">
        <v>24</v>
      </c>
      <c r="N252" s="9">
        <v>40</v>
      </c>
      <c r="O252" s="9">
        <v>55</v>
      </c>
      <c r="P252" s="10">
        <v>1582.6887571967998</v>
      </c>
      <c r="Q252" s="10">
        <v>0</v>
      </c>
      <c r="R252" s="10">
        <v>1582.6887571967998</v>
      </c>
      <c r="S252" s="9" t="s">
        <v>512</v>
      </c>
      <c r="T252" s="12">
        <v>45975</v>
      </c>
      <c r="U252" s="11">
        <v>50100</v>
      </c>
      <c r="V252" s="10">
        <v>1500</v>
      </c>
      <c r="W252" s="10">
        <v>48600</v>
      </c>
      <c r="X252" s="10">
        <v>11270</v>
      </c>
      <c r="Y252" s="10">
        <v>40771.5</v>
      </c>
      <c r="Z252" s="9" t="s">
        <v>97</v>
      </c>
      <c r="AA252" s="8">
        <v>43857.494834999998</v>
      </c>
      <c r="AB252" s="8">
        <v>9269</v>
      </c>
      <c r="AC252" s="8">
        <v>34588.494834999998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72</v>
      </c>
      <c r="AI252" s="1">
        <v>3</v>
      </c>
      <c r="AJ252" s="3">
        <v>45975</v>
      </c>
      <c r="AK252" s="3">
        <v>0</v>
      </c>
      <c r="AL252" s="3">
        <v>45965</v>
      </c>
      <c r="AM252" s="3">
        <v>45972</v>
      </c>
      <c r="AN252" s="3">
        <v>45973</v>
      </c>
      <c r="AO252" s="3">
        <v>45973</v>
      </c>
      <c r="AP252" s="3">
        <v>45970</v>
      </c>
      <c r="AQ252" s="3">
        <v>45974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579</v>
      </c>
      <c r="AZ252" s="2">
        <v>0</v>
      </c>
      <c r="BA252" s="2">
        <v>0</v>
      </c>
      <c r="BB252" s="2">
        <v>0</v>
      </c>
      <c r="BC252" s="1" t="s">
        <v>110</v>
      </c>
      <c r="BD252" s="56">
        <v>4430.9110912615142</v>
      </c>
    </row>
    <row r="253" spans="1:56" ht="27.75" customHeight="1" x14ac:dyDescent="0.45">
      <c r="A253" s="3">
        <v>45601</v>
      </c>
      <c r="B253" s="14" t="s">
        <v>180</v>
      </c>
      <c r="C253" s="9" t="s">
        <v>91</v>
      </c>
      <c r="D253" s="13" t="s">
        <v>138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89</v>
      </c>
      <c r="M253" s="10">
        <v>24</v>
      </c>
      <c r="N253" s="9">
        <v>40</v>
      </c>
      <c r="O253" s="9">
        <v>55</v>
      </c>
      <c r="P253" s="10">
        <v>1631.5371756288</v>
      </c>
      <c r="Q253" s="10">
        <v>0</v>
      </c>
      <c r="R253" s="10">
        <v>1631.5371756288</v>
      </c>
      <c r="S253" s="9" t="s">
        <v>512</v>
      </c>
      <c r="T253" s="12">
        <v>45982</v>
      </c>
      <c r="U253" s="11">
        <v>50100</v>
      </c>
      <c r="V253" s="10">
        <v>0</v>
      </c>
      <c r="W253" s="10">
        <v>50100</v>
      </c>
      <c r="X253" s="10">
        <v>0</v>
      </c>
      <c r="Y253" s="10">
        <v>52605</v>
      </c>
      <c r="Z253" s="9" t="s">
        <v>97</v>
      </c>
      <c r="AA253" s="8">
        <v>53892.069000000003</v>
      </c>
      <c r="AB253" s="8">
        <v>0</v>
      </c>
      <c r="AC253" s="8">
        <v>53892.069000000003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72</v>
      </c>
      <c r="AI253" s="1">
        <v>3</v>
      </c>
      <c r="AJ253" s="3">
        <v>45982</v>
      </c>
      <c r="AK253" s="3">
        <v>0</v>
      </c>
      <c r="AL253" s="3">
        <v>45972</v>
      </c>
      <c r="AM253" s="3">
        <v>45979</v>
      </c>
      <c r="AN253" s="3">
        <v>45980</v>
      </c>
      <c r="AO253" s="3">
        <v>45980</v>
      </c>
      <c r="AP253" s="3">
        <v>45977</v>
      </c>
      <c r="AQ253" s="3">
        <v>45981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 t="s">
        <v>580</v>
      </c>
      <c r="AZ253" s="2">
        <v>0</v>
      </c>
      <c r="BA253" s="2">
        <v>0</v>
      </c>
      <c r="BB253" s="2">
        <v>0</v>
      </c>
      <c r="BC253" s="1" t="s">
        <v>110</v>
      </c>
      <c r="BD253" s="56">
        <v>6903.7686491491677</v>
      </c>
    </row>
    <row r="254" spans="1:56" ht="27.75" customHeight="1" x14ac:dyDescent="0.45">
      <c r="A254" s="3">
        <v>45601</v>
      </c>
      <c r="B254" s="14" t="s">
        <v>180</v>
      </c>
      <c r="C254" s="9" t="s">
        <v>91</v>
      </c>
      <c r="D254" s="13" t="s">
        <v>138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89</v>
      </c>
      <c r="M254" s="10">
        <v>24</v>
      </c>
      <c r="N254" s="9">
        <v>40</v>
      </c>
      <c r="O254" s="9">
        <v>55</v>
      </c>
      <c r="P254" s="10">
        <v>1631.5371756288</v>
      </c>
      <c r="Q254" s="10">
        <v>0</v>
      </c>
      <c r="R254" s="10">
        <v>1631.5371756288</v>
      </c>
      <c r="S254" s="9" t="s">
        <v>512</v>
      </c>
      <c r="T254" s="12">
        <v>45989</v>
      </c>
      <c r="U254" s="11">
        <v>50100</v>
      </c>
      <c r="V254" s="10">
        <v>0</v>
      </c>
      <c r="W254" s="10">
        <v>50100</v>
      </c>
      <c r="X254" s="10">
        <v>0</v>
      </c>
      <c r="Y254" s="10">
        <v>52605</v>
      </c>
      <c r="Z254" s="9" t="s">
        <v>97</v>
      </c>
      <c r="AA254" s="8">
        <v>53892.069000000003</v>
      </c>
      <c r="AB254" s="8">
        <v>0</v>
      </c>
      <c r="AC254" s="8">
        <v>53892.069000000003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72</v>
      </c>
      <c r="AI254" s="1">
        <v>3</v>
      </c>
      <c r="AJ254" s="3">
        <v>45989</v>
      </c>
      <c r="AK254" s="3">
        <v>0</v>
      </c>
      <c r="AL254" s="3">
        <v>45979</v>
      </c>
      <c r="AM254" s="3">
        <v>45986</v>
      </c>
      <c r="AN254" s="3">
        <v>45987</v>
      </c>
      <c r="AO254" s="3">
        <v>45987</v>
      </c>
      <c r="AP254" s="3">
        <v>45984</v>
      </c>
      <c r="AQ254" s="3">
        <v>45988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581</v>
      </c>
      <c r="AZ254" s="2">
        <v>0</v>
      </c>
      <c r="BA254" s="2">
        <v>0</v>
      </c>
      <c r="BB254" s="2">
        <v>0</v>
      </c>
      <c r="BC254" s="1" t="s">
        <v>110</v>
      </c>
      <c r="BD254" s="56">
        <v>6903.7686491491677</v>
      </c>
    </row>
    <row r="255" spans="1:56" ht="27.75" customHeight="1" x14ac:dyDescent="0.45">
      <c r="A255" s="3">
        <v>45601</v>
      </c>
      <c r="B255" s="14" t="s">
        <v>180</v>
      </c>
      <c r="C255" s="9" t="s">
        <v>91</v>
      </c>
      <c r="D255" s="13" t="s">
        <v>138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89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512</v>
      </c>
      <c r="T255" s="12">
        <v>46011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97</v>
      </c>
      <c r="AA255" s="8">
        <v>58087.26</v>
      </c>
      <c r="AB255" s="8">
        <v>0</v>
      </c>
      <c r="AC255" s="8">
        <v>58087.26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72</v>
      </c>
      <c r="AI255" s="1">
        <v>3</v>
      </c>
      <c r="AJ255" s="3">
        <v>46011</v>
      </c>
      <c r="AK255" s="3">
        <v>0</v>
      </c>
      <c r="AL255" s="3">
        <v>46001</v>
      </c>
      <c r="AM255" s="3">
        <v>46008</v>
      </c>
      <c r="AN255" s="3">
        <v>46009</v>
      </c>
      <c r="AO255" s="3">
        <v>46009</v>
      </c>
      <c r="AP255" s="3">
        <v>46006</v>
      </c>
      <c r="AQ255" s="3">
        <v>46010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110</v>
      </c>
      <c r="BD255" s="56">
        <v>7441.1877655499993</v>
      </c>
    </row>
    <row r="256" spans="1:56" ht="27.75" customHeight="1" x14ac:dyDescent="0.45">
      <c r="A256" s="3">
        <v>45601</v>
      </c>
      <c r="B256" s="14" t="s">
        <v>180</v>
      </c>
      <c r="C256" s="9" t="s">
        <v>91</v>
      </c>
      <c r="D256" s="13" t="s">
        <v>138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89</v>
      </c>
      <c r="M256" s="10">
        <v>24</v>
      </c>
      <c r="N256" s="9">
        <v>40</v>
      </c>
      <c r="O256" s="9">
        <v>55</v>
      </c>
      <c r="P256" s="10">
        <v>7225.5929232368635</v>
      </c>
      <c r="Q256" s="10">
        <v>0</v>
      </c>
      <c r="R256" s="10">
        <v>7225.5929232368635</v>
      </c>
      <c r="S256" s="9" t="s">
        <v>240</v>
      </c>
      <c r="T256" s="12" t="s">
        <v>63</v>
      </c>
      <c r="U256" s="11">
        <v>221878</v>
      </c>
      <c r="V256" s="10">
        <v>0</v>
      </c>
      <c r="W256" s="10">
        <v>221878</v>
      </c>
      <c r="X256" s="10">
        <v>0</v>
      </c>
      <c r="Y256" s="10">
        <v>232971.90000000002</v>
      </c>
      <c r="Z256" s="9" t="s">
        <v>97</v>
      </c>
      <c r="AA256" s="8">
        <v>238671.94582000002</v>
      </c>
      <c r="AB256" s="8">
        <v>0</v>
      </c>
      <c r="AC256" s="8">
        <v>238671.94582000002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110</v>
      </c>
      <c r="BD256" s="56">
        <v>30574.738130457463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37</v>
      </c>
      <c r="G257" s="9">
        <v>0</v>
      </c>
      <c r="H257" s="9">
        <v>0</v>
      </c>
      <c r="I257" s="9">
        <v>128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97</v>
      </c>
      <c r="AA257" s="8">
        <v>448400.83865500003</v>
      </c>
      <c r="AB257" s="8">
        <v>9269</v>
      </c>
      <c r="AC257" s="8">
        <v>439131.83865500003</v>
      </c>
      <c r="AD257" s="8">
        <v>0</v>
      </c>
      <c r="AE257" s="8">
        <v>0</v>
      </c>
      <c r="AF257" s="8" t="s">
        <v>58</v>
      </c>
      <c r="AG257" s="1" t="s">
        <v>112</v>
      </c>
      <c r="AH257" s="1">
        <v>0</v>
      </c>
      <c r="AI257" s="1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111</v>
      </c>
      <c r="BD257" s="56">
        <v>0</v>
      </c>
    </row>
    <row r="258" spans="1:56" ht="27.75" customHeight="1" x14ac:dyDescent="0.45">
      <c r="A258" s="3">
        <v>45964</v>
      </c>
      <c r="B258" s="14" t="s">
        <v>125</v>
      </c>
      <c r="C258" s="9" t="s">
        <v>133</v>
      </c>
      <c r="D258" s="13" t="s">
        <v>59</v>
      </c>
      <c r="E258" s="9">
        <v>26</v>
      </c>
      <c r="F258" s="9">
        <v>42</v>
      </c>
      <c r="G258" s="9" t="s">
        <v>60</v>
      </c>
      <c r="H258" s="9">
        <v>0</v>
      </c>
      <c r="I258" s="9">
        <v>100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120</v>
      </c>
      <c r="T258" s="12">
        <v>45968</v>
      </c>
      <c r="U258" s="11">
        <v>600</v>
      </c>
      <c r="V258" s="10">
        <v>600</v>
      </c>
      <c r="W258" s="10">
        <v>0</v>
      </c>
      <c r="X258" s="10">
        <v>0</v>
      </c>
      <c r="Y258" s="10">
        <v>0</v>
      </c>
      <c r="Z258" s="9" t="s">
        <v>331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77</v>
      </c>
      <c r="AI258" s="1">
        <v>1</v>
      </c>
      <c r="AJ258" s="3">
        <v>45968</v>
      </c>
      <c r="AK258" s="3">
        <v>0</v>
      </c>
      <c r="AL258" s="3">
        <v>0</v>
      </c>
      <c r="AM258" s="3">
        <v>0</v>
      </c>
      <c r="AN258" s="3">
        <v>0</v>
      </c>
      <c r="AO258" s="3">
        <v>45967</v>
      </c>
      <c r="AP258" s="3">
        <v>45963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266</v>
      </c>
      <c r="BD258" s="56">
        <v>0</v>
      </c>
    </row>
    <row r="259" spans="1:56" ht="27.75" customHeight="1" x14ac:dyDescent="0.45">
      <c r="A259" s="3">
        <v>45958</v>
      </c>
      <c r="B259" s="14" t="s">
        <v>495</v>
      </c>
      <c r="C259" s="9" t="s">
        <v>133</v>
      </c>
      <c r="D259" s="13" t="s">
        <v>59</v>
      </c>
      <c r="E259" s="9">
        <v>26</v>
      </c>
      <c r="F259" s="9">
        <v>39</v>
      </c>
      <c r="G259" s="9" t="s">
        <v>60</v>
      </c>
      <c r="H259" s="9">
        <v>0</v>
      </c>
      <c r="I259" s="9">
        <v>93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120</v>
      </c>
      <c r="T259" s="12">
        <v>45969</v>
      </c>
      <c r="U259" s="11">
        <v>6903</v>
      </c>
      <c r="V259" s="10">
        <v>0</v>
      </c>
      <c r="W259" s="10">
        <v>6903</v>
      </c>
      <c r="X259" s="10">
        <v>0</v>
      </c>
      <c r="Y259" s="10">
        <v>0</v>
      </c>
      <c r="Z259" s="9" t="s">
        <v>331</v>
      </c>
      <c r="AA259" s="8">
        <v>7811.2277100000001</v>
      </c>
      <c r="AB259" s="8">
        <v>5900</v>
      </c>
      <c r="AC259" s="8">
        <v>1911.2277100000001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77</v>
      </c>
      <c r="AI259" s="1">
        <v>1</v>
      </c>
      <c r="AJ259" s="3">
        <v>45969</v>
      </c>
      <c r="AK259" s="3">
        <v>0</v>
      </c>
      <c r="AL259" s="3">
        <v>0</v>
      </c>
      <c r="AM259" s="3">
        <v>0</v>
      </c>
      <c r="AN259" s="3">
        <v>0</v>
      </c>
      <c r="AO259" s="3">
        <v>45968</v>
      </c>
      <c r="AP259" s="3">
        <v>45964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266</v>
      </c>
      <c r="BD259" s="56">
        <v>171.71319181177776</v>
      </c>
    </row>
    <row r="260" spans="1:56" ht="27.7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100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331</v>
      </c>
      <c r="AA260" s="8">
        <v>7811.2277100000001</v>
      </c>
      <c r="AB260" s="8">
        <v>5900</v>
      </c>
      <c r="AC260" s="8">
        <v>1911.2277100000001</v>
      </c>
      <c r="AD260" s="8">
        <v>0</v>
      </c>
      <c r="AE260" s="8">
        <v>0</v>
      </c>
      <c r="AF260" s="8" t="s">
        <v>58</v>
      </c>
      <c r="AG260" s="1" t="s">
        <v>115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266</v>
      </c>
      <c r="BD260" s="56">
        <v>0</v>
      </c>
    </row>
    <row r="261" spans="1:56" ht="27.75" customHeight="1" x14ac:dyDescent="0.45">
      <c r="A261" s="3">
        <v>45966</v>
      </c>
      <c r="B261" s="14" t="s">
        <v>125</v>
      </c>
      <c r="C261" s="9" t="s">
        <v>106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>
        <v>45972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184</v>
      </c>
      <c r="AA261" s="8">
        <v>12433.3</v>
      </c>
      <c r="AB261" s="8">
        <v>5374</v>
      </c>
      <c r="AC261" s="8">
        <v>7059.2999999999993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77</v>
      </c>
      <c r="AI261" s="1">
        <v>1</v>
      </c>
      <c r="AJ261" s="3">
        <v>45972</v>
      </c>
      <c r="AK261" s="3">
        <v>0</v>
      </c>
      <c r="AL261" s="3">
        <v>0</v>
      </c>
      <c r="AM261" s="3">
        <v>0</v>
      </c>
      <c r="AN261" s="3">
        <v>0</v>
      </c>
      <c r="AO261" s="3">
        <v>45971</v>
      </c>
      <c r="AP261" s="3">
        <v>45967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100</v>
      </c>
      <c r="BD261" s="56">
        <v>701.53754666666669</v>
      </c>
    </row>
    <row r="262" spans="1:56" ht="27.75" customHeight="1" x14ac:dyDescent="0.45">
      <c r="A262" s="3">
        <v>45966</v>
      </c>
      <c r="B262" s="14" t="s">
        <v>125</v>
      </c>
      <c r="C262" s="9" t="s">
        <v>106</v>
      </c>
      <c r="D262" s="13" t="s">
        <v>59</v>
      </c>
      <c r="E262" s="9">
        <v>26</v>
      </c>
      <c r="F262" s="9">
        <v>43</v>
      </c>
      <c r="G262" s="9" t="s">
        <v>60</v>
      </c>
      <c r="H262" s="9">
        <v>0</v>
      </c>
      <c r="I262" s="9">
        <v>116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107</v>
      </c>
      <c r="T262" s="12">
        <v>45976</v>
      </c>
      <c r="U262" s="11">
        <v>10000</v>
      </c>
      <c r="V262" s="10">
        <v>0</v>
      </c>
      <c r="W262" s="10">
        <v>10000</v>
      </c>
      <c r="X262" s="10">
        <v>0</v>
      </c>
      <c r="Y262" s="10">
        <v>0</v>
      </c>
      <c r="Z262" s="9" t="s">
        <v>184</v>
      </c>
      <c r="AA262" s="8">
        <v>12433.3</v>
      </c>
      <c r="AB262" s="8">
        <v>0</v>
      </c>
      <c r="AC262" s="8">
        <v>12433.3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77</v>
      </c>
      <c r="AI262" s="1">
        <v>1</v>
      </c>
      <c r="AJ262" s="3">
        <v>45976</v>
      </c>
      <c r="AK262" s="3">
        <v>0</v>
      </c>
      <c r="AL262" s="3">
        <v>0</v>
      </c>
      <c r="AM262" s="3">
        <v>0</v>
      </c>
      <c r="AN262" s="3">
        <v>0</v>
      </c>
      <c r="AO262" s="3">
        <v>45975</v>
      </c>
      <c r="AP262" s="3">
        <v>45971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100</v>
      </c>
      <c r="BD262" s="56">
        <v>1235.5937244444444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>
        <v>0</v>
      </c>
      <c r="H263" s="9">
        <v>0</v>
      </c>
      <c r="I263" s="9">
        <v>116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184</v>
      </c>
      <c r="AA263" s="8">
        <v>24866.6</v>
      </c>
      <c r="AB263" s="8">
        <v>5374</v>
      </c>
      <c r="AC263" s="8">
        <v>19492.599999999999</v>
      </c>
      <c r="AD263" s="8">
        <v>0</v>
      </c>
      <c r="AE263" s="8">
        <v>0</v>
      </c>
      <c r="AF263" s="8" t="s">
        <v>58</v>
      </c>
      <c r="AG263" s="1" t="s">
        <v>113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185</v>
      </c>
      <c r="BD263" s="56">
        <v>0</v>
      </c>
    </row>
    <row r="264" spans="1:56" ht="27.75" customHeight="1" x14ac:dyDescent="0.45">
      <c r="A264" s="3">
        <v>45962</v>
      </c>
      <c r="B264" s="14" t="s">
        <v>533</v>
      </c>
      <c r="C264" s="9" t="s">
        <v>143</v>
      </c>
      <c r="D264" s="13" t="s">
        <v>144</v>
      </c>
      <c r="E264" s="9">
        <v>28</v>
      </c>
      <c r="F264" s="9">
        <v>41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3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45974</v>
      </c>
      <c r="U264" s="11">
        <v>50000</v>
      </c>
      <c r="V264" s="10">
        <v>4528</v>
      </c>
      <c r="W264" s="10">
        <v>45472</v>
      </c>
      <c r="X264" s="10">
        <v>0</v>
      </c>
      <c r="Y264" s="10">
        <v>47745.599999999999</v>
      </c>
      <c r="Z264" s="9" t="s">
        <v>124</v>
      </c>
      <c r="AA264" s="8">
        <v>53995.7264</v>
      </c>
      <c r="AB264" s="8">
        <v>41135</v>
      </c>
      <c r="AC264" s="8">
        <v>12860.7264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45974</v>
      </c>
      <c r="AK264" s="3">
        <v>0</v>
      </c>
      <c r="AL264" s="3">
        <v>45965</v>
      </c>
      <c r="AM264" s="3">
        <v>45972</v>
      </c>
      <c r="AN264" s="3">
        <v>45973</v>
      </c>
      <c r="AO264" s="3">
        <v>45973</v>
      </c>
      <c r="AP264" s="3">
        <v>45969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 t="s">
        <v>582</v>
      </c>
      <c r="AZ264" s="2">
        <v>0</v>
      </c>
      <c r="BA264" s="2">
        <v>0</v>
      </c>
      <c r="BB264" s="2">
        <v>0</v>
      </c>
      <c r="BC264" s="1" t="s">
        <v>102</v>
      </c>
      <c r="BD264" s="56">
        <v>1445.4027504000001</v>
      </c>
    </row>
    <row r="265" spans="1:56" ht="27.75" customHeight="1" x14ac:dyDescent="0.45">
      <c r="A265" s="3" t="s">
        <v>131</v>
      </c>
      <c r="B265" s="14" t="s">
        <v>131</v>
      </c>
      <c r="C265" s="9" t="s">
        <v>106</v>
      </c>
      <c r="D265" s="13" t="s">
        <v>59</v>
      </c>
      <c r="E265" s="9">
        <v>28</v>
      </c>
      <c r="F265" s="9">
        <v>47</v>
      </c>
      <c r="G265" s="9" t="s">
        <v>60</v>
      </c>
      <c r="H265" s="9" t="s">
        <v>66</v>
      </c>
      <c r="I265" s="9">
        <v>180</v>
      </c>
      <c r="J265" s="9" t="s">
        <v>57</v>
      </c>
      <c r="K265" s="9">
        <v>5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107</v>
      </c>
      <c r="T265" s="12" t="s">
        <v>63</v>
      </c>
      <c r="U265" s="11">
        <v>5000</v>
      </c>
      <c r="V265" s="10">
        <v>0</v>
      </c>
      <c r="W265" s="10">
        <v>5000</v>
      </c>
      <c r="X265" s="10">
        <v>0</v>
      </c>
      <c r="Y265" s="10">
        <v>0</v>
      </c>
      <c r="Z265" s="9" t="s">
        <v>124</v>
      </c>
      <c r="AA265" s="8">
        <v>6775.4500000000007</v>
      </c>
      <c r="AB265" s="8">
        <v>0</v>
      </c>
      <c r="AC265" s="8">
        <v>6775.4500000000007</v>
      </c>
      <c r="AD265" s="8">
        <v>0</v>
      </c>
      <c r="AE265" s="8">
        <v>6775.4500000000007</v>
      </c>
      <c r="AF265" s="8">
        <v>0</v>
      </c>
      <c r="AG265" s="1">
        <v>0</v>
      </c>
      <c r="AH265" s="1" t="s">
        <v>142</v>
      </c>
      <c r="AI265" s="1">
        <v>2</v>
      </c>
      <c r="AJ265" s="3" t="s">
        <v>63</v>
      </c>
      <c r="AK265" s="3" t="e">
        <v>#VALUE!</v>
      </c>
      <c r="AL265" s="3">
        <v>0</v>
      </c>
      <c r="AM265" s="3">
        <v>0</v>
      </c>
      <c r="AN265" s="3">
        <v>0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139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102</v>
      </c>
      <c r="BD265" s="56">
        <v>761.48529722222236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28</v>
      </c>
      <c r="F266" s="9">
        <v>43</v>
      </c>
      <c r="G266" s="9">
        <v>0</v>
      </c>
      <c r="H266" s="9">
        <v>0</v>
      </c>
      <c r="I266" s="9">
        <v>130</v>
      </c>
      <c r="J266" s="9" t="s">
        <v>57</v>
      </c>
      <c r="K266" s="9">
        <v>3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124</v>
      </c>
      <c r="AA266" s="8">
        <v>60771.176399999997</v>
      </c>
      <c r="AB266" s="8">
        <v>41135</v>
      </c>
      <c r="AC266" s="8">
        <v>19636.1764</v>
      </c>
      <c r="AD266" s="8">
        <v>0</v>
      </c>
      <c r="AE266" s="8">
        <v>6775.4500000000007</v>
      </c>
      <c r="AF266" s="8" t="s">
        <v>58</v>
      </c>
      <c r="AG266" s="1">
        <v>0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145</v>
      </c>
      <c r="BD266" s="56">
        <v>0</v>
      </c>
    </row>
  </sheetData>
  <autoFilter ref="A5:BD26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6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BA4D-6B38-4B0B-BCE7-DE1334BA5EE8}">
  <sheetPr>
    <tabColor rgb="FFFFFF00"/>
  </sheetPr>
  <dimension ref="A1:BD274"/>
  <sheetViews>
    <sheetView zoomScale="80" zoomScaleNormal="80" workbookViewId="0">
      <selection activeCell="E18" sqref="E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45968</v>
      </c>
      <c r="E3" s="85" t="s">
        <v>52</v>
      </c>
      <c r="F3" s="85"/>
      <c r="G3" s="86">
        <v>15.47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0</v>
      </c>
      <c r="B8" s="14" t="s">
        <v>125</v>
      </c>
      <c r="C8" s="9" t="s">
        <v>359</v>
      </c>
      <c r="D8" s="13" t="s">
        <v>583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45980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584</v>
      </c>
      <c r="AA8" s="8">
        <v>9297.0350000000017</v>
      </c>
      <c r="AB8" s="8">
        <v>0</v>
      </c>
      <c r="AC8" s="8">
        <v>9297.0350000000017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>
        <v>45980</v>
      </c>
      <c r="AK8" s="3">
        <v>0</v>
      </c>
      <c r="AL8" s="3">
        <v>45971</v>
      </c>
      <c r="AM8" s="3">
        <v>45978</v>
      </c>
      <c r="AN8" s="3">
        <v>45979</v>
      </c>
      <c r="AO8" s="3">
        <v>45979</v>
      </c>
      <c r="AP8" s="3">
        <v>45975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604.10067422222232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584</v>
      </c>
      <c r="AA9" s="8">
        <v>9297.0350000000017</v>
      </c>
      <c r="AB9" s="8">
        <v>0</v>
      </c>
      <c r="AC9" s="8">
        <v>9297.0350000000017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585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45958</v>
      </c>
      <c r="AM10" s="3">
        <v>45965</v>
      </c>
      <c r="AN10" s="3">
        <v>45966</v>
      </c>
      <c r="AO10" s="3">
        <v>45966</v>
      </c>
      <c r="AP10" s="3">
        <v>45963</v>
      </c>
      <c r="AQ10" s="3">
        <v>45967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45968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45968</v>
      </c>
      <c r="AK11" s="3">
        <v>0</v>
      </c>
      <c r="AL11" s="3">
        <v>45958</v>
      </c>
      <c r="AM11" s="3">
        <v>45965</v>
      </c>
      <c r="AN11" s="3">
        <v>45966</v>
      </c>
      <c r="AO11" s="3">
        <v>45966</v>
      </c>
      <c r="AP11" s="3">
        <v>45963</v>
      </c>
      <c r="AQ11" s="3">
        <v>45967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507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45968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45968</v>
      </c>
      <c r="AK12" s="3">
        <v>0</v>
      </c>
      <c r="AL12" s="3">
        <v>0</v>
      </c>
      <c r="AM12" s="3">
        <v>0</v>
      </c>
      <c r="AN12" s="3">
        <v>0</v>
      </c>
      <c r="AO12" s="3">
        <v>45964</v>
      </c>
      <c r="AP12" s="3">
        <v>45963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507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129</v>
      </c>
      <c r="AA13" s="8">
        <v>82423</v>
      </c>
      <c r="AB13" s="8">
        <v>49747</v>
      </c>
      <c r="AC13" s="8">
        <v>32676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2248.1088000000004</v>
      </c>
    </row>
    <row r="14" spans="1:56" ht="27.75" customHeight="1" x14ac:dyDescent="0.45">
      <c r="A14" s="3">
        <v>0</v>
      </c>
      <c r="B14" s="14">
        <v>0</v>
      </c>
      <c r="C14" s="9" t="s">
        <v>188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82423</v>
      </c>
      <c r="AB14" s="8">
        <v>49747</v>
      </c>
      <c r="AC14" s="8">
        <v>32676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45967</v>
      </c>
      <c r="B15" s="14" t="s">
        <v>586</v>
      </c>
      <c r="C15" s="9" t="s">
        <v>552</v>
      </c>
      <c r="D15" s="13" t="s">
        <v>570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536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113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249.57120000000003</v>
      </c>
    </row>
    <row r="16" spans="1:56" ht="27.75" customHeight="1" x14ac:dyDescent="0.45">
      <c r="A16" s="3">
        <v>45968</v>
      </c>
      <c r="B16" s="14" t="s">
        <v>125</v>
      </c>
      <c r="C16" s="9" t="s">
        <v>358</v>
      </c>
      <c r="D16" s="13" t="s">
        <v>587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535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45965</v>
      </c>
      <c r="B17" s="14" t="s">
        <v>588</v>
      </c>
      <c r="C17" s="9" t="s">
        <v>358</v>
      </c>
      <c r="D17" s="13" t="s">
        <v>534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535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537</v>
      </c>
      <c r="AG17" s="1" t="s">
        <v>112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45965</v>
      </c>
      <c r="B18" s="14" t="s">
        <v>589</v>
      </c>
      <c r="C18" s="9" t="s">
        <v>358</v>
      </c>
      <c r="D18" s="13" t="s">
        <v>538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535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536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537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281.63520000000005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536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113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539</v>
      </c>
      <c r="BD19" s="56">
        <v>0</v>
      </c>
    </row>
    <row r="20" spans="1:56" ht="27.75" customHeight="1" x14ac:dyDescent="0.45">
      <c r="A20" s="3">
        <v>45952</v>
      </c>
      <c r="B20" s="14" t="s">
        <v>460</v>
      </c>
      <c r="C20" s="9" t="s">
        <v>132</v>
      </c>
      <c r="D20" s="13" t="s">
        <v>121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45969</v>
      </c>
      <c r="U20" s="11">
        <v>50000</v>
      </c>
      <c r="V20" s="10">
        <v>50000</v>
      </c>
      <c r="W20" s="10">
        <v>0</v>
      </c>
      <c r="X20" s="10">
        <v>50000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45969</v>
      </c>
      <c r="AK20" s="3">
        <v>0</v>
      </c>
      <c r="AL20" s="3">
        <v>45960</v>
      </c>
      <c r="AM20" s="3">
        <v>45967</v>
      </c>
      <c r="AN20" s="3">
        <v>45968</v>
      </c>
      <c r="AO20" s="3">
        <v>45968</v>
      </c>
      <c r="AP20" s="3">
        <v>45964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506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461</v>
      </c>
      <c r="C21" s="9" t="s">
        <v>132</v>
      </c>
      <c r="D21" s="13" t="s">
        <v>186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20000</v>
      </c>
      <c r="V21" s="10">
        <v>20000</v>
      </c>
      <c r="W21" s="10">
        <v>0</v>
      </c>
      <c r="X21" s="10">
        <v>22519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506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461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45980</v>
      </c>
      <c r="U22" s="11">
        <v>40000</v>
      </c>
      <c r="V22" s="10">
        <v>1574</v>
      </c>
      <c r="W22" s="10">
        <v>38426</v>
      </c>
      <c r="X22" s="10">
        <v>0</v>
      </c>
      <c r="Y22" s="10">
        <v>40347.300000000003</v>
      </c>
      <c r="Z22" s="9" t="s">
        <v>164</v>
      </c>
      <c r="AA22" s="8">
        <v>33819.10686</v>
      </c>
      <c r="AB22" s="8">
        <v>5223</v>
      </c>
      <c r="AC22" s="8">
        <v>28596.10686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45980</v>
      </c>
      <c r="AK22" s="3">
        <v>0</v>
      </c>
      <c r="AL22" s="3">
        <v>45971</v>
      </c>
      <c r="AM22" s="3">
        <v>45978</v>
      </c>
      <c r="AN22" s="3">
        <v>45979</v>
      </c>
      <c r="AO22" s="3">
        <v>45979</v>
      </c>
      <c r="AP22" s="3">
        <v>45975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2076.7128270773337</v>
      </c>
    </row>
    <row r="23" spans="1:56" ht="27.75" customHeight="1" x14ac:dyDescent="0.45">
      <c r="A23" s="3" t="s">
        <v>131</v>
      </c>
      <c r="B23" s="14" t="s">
        <v>131</v>
      </c>
      <c r="C23" s="9" t="s">
        <v>191</v>
      </c>
      <c r="D23" s="13" t="s">
        <v>192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90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45991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164</v>
      </c>
      <c r="AA23" s="8">
        <v>18501.714330000003</v>
      </c>
      <c r="AB23" s="8">
        <v>0</v>
      </c>
      <c r="AC23" s="8">
        <v>18501.714330000003</v>
      </c>
      <c r="AD23" s="8">
        <v>0</v>
      </c>
      <c r="AE23" s="8">
        <v>0</v>
      </c>
      <c r="AF23" s="8">
        <v>0</v>
      </c>
      <c r="AG23" s="1" t="s">
        <v>114</v>
      </c>
      <c r="AH23" s="1" t="s">
        <v>72</v>
      </c>
      <c r="AI23" s="1">
        <v>3</v>
      </c>
      <c r="AJ23" s="3">
        <v>45991</v>
      </c>
      <c r="AK23" s="3">
        <v>0</v>
      </c>
      <c r="AL23" s="3">
        <v>45981</v>
      </c>
      <c r="AM23" s="3">
        <v>45988</v>
      </c>
      <c r="AN23" s="3">
        <v>45989</v>
      </c>
      <c r="AO23" s="3">
        <v>45989</v>
      </c>
      <c r="AP23" s="3">
        <v>45986</v>
      </c>
      <c r="AQ23" s="3">
        <v>45990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1343.6356095653334</v>
      </c>
    </row>
    <row r="24" spans="1:56" ht="27.75" customHeight="1" x14ac:dyDescent="0.45">
      <c r="A24" s="3" t="s">
        <v>131</v>
      </c>
      <c r="B24" s="14" t="s">
        <v>131</v>
      </c>
      <c r="C24" s="9" t="s">
        <v>216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164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2556.6217600000009</v>
      </c>
    </row>
    <row r="25" spans="1:56" ht="27.7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164</v>
      </c>
      <c r="AA25" s="8">
        <v>87525.221190000011</v>
      </c>
      <c r="AB25" s="8">
        <v>5223</v>
      </c>
      <c r="AC25" s="8">
        <v>82302.221190000011</v>
      </c>
      <c r="AD25" s="8">
        <v>0</v>
      </c>
      <c r="AE25" s="8">
        <v>0</v>
      </c>
      <c r="AF25" s="8" t="s">
        <v>58</v>
      </c>
      <c r="AG25" s="1" t="s">
        <v>112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0</v>
      </c>
    </row>
    <row r="26" spans="1:56" ht="27.75" customHeight="1" x14ac:dyDescent="0.45">
      <c r="A26" s="3">
        <v>0</v>
      </c>
      <c r="B26" s="14" t="s">
        <v>125</v>
      </c>
      <c r="C26" s="9" t="s">
        <v>73</v>
      </c>
      <c r="D26" s="13" t="s">
        <v>349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413</v>
      </c>
      <c r="C27" s="9" t="s">
        <v>73</v>
      </c>
      <c r="D27" s="13" t="s">
        <v>226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45969</v>
      </c>
      <c r="U27" s="11">
        <v>5000</v>
      </c>
      <c r="V27" s="10">
        <v>5114</v>
      </c>
      <c r="W27" s="10">
        <v>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424</v>
      </c>
      <c r="AG27" s="1" t="s">
        <v>112</v>
      </c>
      <c r="AH27" s="1" t="s">
        <v>74</v>
      </c>
      <c r="AI27" s="1">
        <v>2</v>
      </c>
      <c r="AJ27" s="3">
        <v>45969</v>
      </c>
      <c r="AK27" s="3">
        <v>0</v>
      </c>
      <c r="AL27" s="3">
        <v>45960</v>
      </c>
      <c r="AM27" s="3">
        <v>45967</v>
      </c>
      <c r="AN27" s="3">
        <v>45968</v>
      </c>
      <c r="AO27" s="3">
        <v>45968</v>
      </c>
      <c r="AP27" s="3">
        <v>45964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 t="s">
        <v>268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45969</v>
      </c>
      <c r="U28" s="11">
        <v>5000</v>
      </c>
      <c r="V28" s="10">
        <v>5182</v>
      </c>
      <c r="W28" s="10">
        <v>0</v>
      </c>
      <c r="X28" s="10">
        <v>5400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424</v>
      </c>
      <c r="AG28" s="1" t="s">
        <v>112</v>
      </c>
      <c r="AH28" s="1" t="s">
        <v>74</v>
      </c>
      <c r="AI28" s="1">
        <v>2</v>
      </c>
      <c r="AJ28" s="3">
        <v>45969</v>
      </c>
      <c r="AK28" s="3">
        <v>0</v>
      </c>
      <c r="AL28" s="3">
        <v>45960</v>
      </c>
      <c r="AM28" s="3">
        <v>45967</v>
      </c>
      <c r="AN28" s="3">
        <v>45968</v>
      </c>
      <c r="AO28" s="3">
        <v>45968</v>
      </c>
      <c r="AP28" s="3">
        <v>45964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45969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424</v>
      </c>
      <c r="AG29" s="1" t="s">
        <v>112</v>
      </c>
      <c r="AH29" s="1" t="s">
        <v>74</v>
      </c>
      <c r="AI29" s="1">
        <v>2</v>
      </c>
      <c r="AJ29" s="3">
        <v>45969</v>
      </c>
      <c r="AK29" s="3">
        <v>0</v>
      </c>
      <c r="AL29" s="3">
        <v>45960</v>
      </c>
      <c r="AM29" s="3">
        <v>45967</v>
      </c>
      <c r="AN29" s="3">
        <v>45968</v>
      </c>
      <c r="AO29" s="3">
        <v>45968</v>
      </c>
      <c r="AP29" s="3">
        <v>45964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45969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424</v>
      </c>
      <c r="AG30" s="1" t="s">
        <v>112</v>
      </c>
      <c r="AH30" s="1" t="s">
        <v>74</v>
      </c>
      <c r="AI30" s="1">
        <v>2</v>
      </c>
      <c r="AJ30" s="3">
        <v>45969</v>
      </c>
      <c r="AK30" s="3">
        <v>0</v>
      </c>
      <c r="AL30" s="3">
        <v>45960</v>
      </c>
      <c r="AM30" s="3">
        <v>45967</v>
      </c>
      <c r="AN30" s="3">
        <v>45968</v>
      </c>
      <c r="AO30" s="3">
        <v>45968</v>
      </c>
      <c r="AP30" s="3">
        <v>45964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417</v>
      </c>
      <c r="C31" s="9" t="s">
        <v>73</v>
      </c>
      <c r="D31" s="13" t="s">
        <v>236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45969</v>
      </c>
      <c r="U31" s="11">
        <v>5000</v>
      </c>
      <c r="V31" s="10">
        <v>4703</v>
      </c>
      <c r="W31" s="10">
        <v>297</v>
      </c>
      <c r="X31" s="10">
        <v>5350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425</v>
      </c>
      <c r="AG31" s="1" t="s">
        <v>112</v>
      </c>
      <c r="AH31" s="1" t="s">
        <v>74</v>
      </c>
      <c r="AI31" s="1">
        <v>2</v>
      </c>
      <c r="AJ31" s="3">
        <v>45969</v>
      </c>
      <c r="AK31" s="3">
        <v>0</v>
      </c>
      <c r="AL31" s="3">
        <v>45960</v>
      </c>
      <c r="AM31" s="3">
        <v>45967</v>
      </c>
      <c r="AN31" s="3">
        <v>45968</v>
      </c>
      <c r="AO31" s="3">
        <v>45968</v>
      </c>
      <c r="AP31" s="3">
        <v>45964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417</v>
      </c>
      <c r="C32" s="9" t="s">
        <v>73</v>
      </c>
      <c r="D32" s="13" t="s">
        <v>234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425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426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425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417</v>
      </c>
      <c r="C34" s="9" t="s">
        <v>73</v>
      </c>
      <c r="D34" s="13" t="s">
        <v>250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10000</v>
      </c>
      <c r="V34" s="10">
        <v>10000</v>
      </c>
      <c r="W34" s="10">
        <v>0</v>
      </c>
      <c r="X34" s="10">
        <v>10450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425</v>
      </c>
      <c r="AG34" s="1" t="s">
        <v>113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45966</v>
      </c>
      <c r="B35" s="14" t="s">
        <v>554</v>
      </c>
      <c r="C35" s="9" t="s">
        <v>73</v>
      </c>
      <c r="D35" s="13" t="s">
        <v>348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555</v>
      </c>
      <c r="AG35" s="1" t="s">
        <v>113</v>
      </c>
      <c r="AH35" s="1" t="s">
        <v>74</v>
      </c>
      <c r="AI35" s="1">
        <v>2</v>
      </c>
      <c r="AJ35" s="3">
        <v>45974</v>
      </c>
      <c r="AK35" s="3">
        <v>0</v>
      </c>
      <c r="AL35" s="3">
        <v>45965</v>
      </c>
      <c r="AM35" s="3">
        <v>45972</v>
      </c>
      <c r="AN35" s="3">
        <v>45973</v>
      </c>
      <c r="AO35" s="3">
        <v>45973</v>
      </c>
      <c r="AP35" s="3">
        <v>45969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45966</v>
      </c>
      <c r="B36" s="14" t="s">
        <v>554</v>
      </c>
      <c r="C36" s="9" t="s">
        <v>73</v>
      </c>
      <c r="D36" s="13" t="s">
        <v>556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555</v>
      </c>
      <c r="AG36" s="1" t="s">
        <v>113</v>
      </c>
      <c r="AH36" s="1" t="s">
        <v>74</v>
      </c>
      <c r="AI36" s="1">
        <v>2</v>
      </c>
      <c r="AJ36" s="3">
        <v>45974</v>
      </c>
      <c r="AK36" s="3">
        <v>0</v>
      </c>
      <c r="AL36" s="3">
        <v>45965</v>
      </c>
      <c r="AM36" s="3">
        <v>45972</v>
      </c>
      <c r="AN36" s="3">
        <v>45973</v>
      </c>
      <c r="AO36" s="3">
        <v>45973</v>
      </c>
      <c r="AP36" s="3">
        <v>45969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45966</v>
      </c>
      <c r="B37" s="14" t="s">
        <v>554</v>
      </c>
      <c r="C37" s="9" t="s">
        <v>73</v>
      </c>
      <c r="D37" s="13" t="s">
        <v>557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555</v>
      </c>
      <c r="AG37" s="1" t="s">
        <v>113</v>
      </c>
      <c r="AH37" s="1" t="s">
        <v>74</v>
      </c>
      <c r="AI37" s="1">
        <v>2</v>
      </c>
      <c r="AJ37" s="3">
        <v>45974</v>
      </c>
      <c r="AK37" s="3">
        <v>0</v>
      </c>
      <c r="AL37" s="3">
        <v>45965</v>
      </c>
      <c r="AM37" s="3">
        <v>45972</v>
      </c>
      <c r="AN37" s="3">
        <v>45973</v>
      </c>
      <c r="AO37" s="3">
        <v>45973</v>
      </c>
      <c r="AP37" s="3">
        <v>45969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45966</v>
      </c>
      <c r="B38" s="14" t="s">
        <v>554</v>
      </c>
      <c r="C38" s="9" t="s">
        <v>73</v>
      </c>
      <c r="D38" s="13" t="s">
        <v>558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555</v>
      </c>
      <c r="AG38" s="1" t="s">
        <v>113</v>
      </c>
      <c r="AH38" s="1" t="s">
        <v>74</v>
      </c>
      <c r="AI38" s="1">
        <v>2</v>
      </c>
      <c r="AJ38" s="3">
        <v>45974</v>
      </c>
      <c r="AK38" s="3">
        <v>0</v>
      </c>
      <c r="AL38" s="3">
        <v>45965</v>
      </c>
      <c r="AM38" s="3">
        <v>45972</v>
      </c>
      <c r="AN38" s="3">
        <v>45973</v>
      </c>
      <c r="AO38" s="3">
        <v>45973</v>
      </c>
      <c r="AP38" s="3">
        <v>45969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45966</v>
      </c>
      <c r="B39" s="14" t="s">
        <v>554</v>
      </c>
      <c r="C39" s="9" t="s">
        <v>73</v>
      </c>
      <c r="D39" s="13">
        <v>913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555</v>
      </c>
      <c r="AG39" s="1" t="s">
        <v>113</v>
      </c>
      <c r="AH39" s="1" t="s">
        <v>74</v>
      </c>
      <c r="AI39" s="1">
        <v>2</v>
      </c>
      <c r="AJ39" s="3">
        <v>45974</v>
      </c>
      <c r="AK39" s="3">
        <v>0</v>
      </c>
      <c r="AL39" s="3">
        <v>45965</v>
      </c>
      <c r="AM39" s="3">
        <v>45972</v>
      </c>
      <c r="AN39" s="3">
        <v>45973</v>
      </c>
      <c r="AO39" s="3">
        <v>45973</v>
      </c>
      <c r="AP39" s="3">
        <v>45969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45966</v>
      </c>
      <c r="B40" s="14" t="s">
        <v>559</v>
      </c>
      <c r="C40" s="9" t="s">
        <v>73</v>
      </c>
      <c r="D40" s="13" t="s">
        <v>236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167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560</v>
      </c>
      <c r="AG40" s="1" t="s">
        <v>113</v>
      </c>
      <c r="AH40" s="1" t="s">
        <v>74</v>
      </c>
      <c r="AI40" s="1">
        <v>2</v>
      </c>
      <c r="AJ40" s="3">
        <v>45974</v>
      </c>
      <c r="AK40" s="3">
        <v>0</v>
      </c>
      <c r="AL40" s="3">
        <v>45965</v>
      </c>
      <c r="AM40" s="3">
        <v>45972</v>
      </c>
      <c r="AN40" s="3">
        <v>45973</v>
      </c>
      <c r="AO40" s="3">
        <v>45973</v>
      </c>
      <c r="AP40" s="3">
        <v>45969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705.02926755555563</v>
      </c>
    </row>
    <row r="41" spans="1:56" ht="27.75" customHeight="1" x14ac:dyDescent="0.45">
      <c r="A41" s="3">
        <v>45966</v>
      </c>
      <c r="B41" s="14" t="s">
        <v>559</v>
      </c>
      <c r="C41" s="9" t="s">
        <v>73</v>
      </c>
      <c r="D41" s="13" t="s">
        <v>561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45974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167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560</v>
      </c>
      <c r="AG41" s="1" t="s">
        <v>113</v>
      </c>
      <c r="AH41" s="1" t="s">
        <v>74</v>
      </c>
      <c r="AI41" s="1">
        <v>2</v>
      </c>
      <c r="AJ41" s="3">
        <v>45974</v>
      </c>
      <c r="AK41" s="3">
        <v>0</v>
      </c>
      <c r="AL41" s="3">
        <v>45965</v>
      </c>
      <c r="AM41" s="3">
        <v>45972</v>
      </c>
      <c r="AN41" s="3">
        <v>45973</v>
      </c>
      <c r="AO41" s="3">
        <v>45973</v>
      </c>
      <c r="AP41" s="3">
        <v>45969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705.02926755555563</v>
      </c>
    </row>
    <row r="42" spans="1:56" ht="27.75" customHeight="1" x14ac:dyDescent="0.45">
      <c r="A42" s="3">
        <v>45966</v>
      </c>
      <c r="B42" s="14" t="s">
        <v>559</v>
      </c>
      <c r="C42" s="9" t="s">
        <v>73</v>
      </c>
      <c r="D42" s="13" t="s">
        <v>562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560</v>
      </c>
      <c r="AG42" s="1" t="s">
        <v>113</v>
      </c>
      <c r="AH42" s="1" t="s">
        <v>74</v>
      </c>
      <c r="AI42" s="1">
        <v>2</v>
      </c>
      <c r="AJ42" s="3">
        <v>45974</v>
      </c>
      <c r="AK42" s="3">
        <v>0</v>
      </c>
      <c r="AL42" s="3">
        <v>45965</v>
      </c>
      <c r="AM42" s="3">
        <v>45972</v>
      </c>
      <c r="AN42" s="3">
        <v>45973</v>
      </c>
      <c r="AO42" s="3">
        <v>45973</v>
      </c>
      <c r="AP42" s="3">
        <v>45969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>
        <v>45966</v>
      </c>
      <c r="B43" s="14" t="s">
        <v>554</v>
      </c>
      <c r="C43" s="9" t="s">
        <v>73</v>
      </c>
      <c r="D43" s="13" t="s">
        <v>226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563</v>
      </c>
      <c r="AG43" s="1" t="s">
        <v>113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352.51463377777782</v>
      </c>
    </row>
    <row r="44" spans="1:56" ht="27.75" customHeight="1" x14ac:dyDescent="0.45">
      <c r="A44" s="3">
        <v>45966</v>
      </c>
      <c r="B44" s="14" t="s">
        <v>554</v>
      </c>
      <c r="C44" s="9" t="s">
        <v>73</v>
      </c>
      <c r="D44" s="13" t="s">
        <v>421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563</v>
      </c>
      <c r="AG44" s="1" t="s">
        <v>115</v>
      </c>
      <c r="AH44" s="1" t="s">
        <v>74</v>
      </c>
      <c r="AI44" s="1">
        <v>2</v>
      </c>
      <c r="AJ44" s="3">
        <v>45976</v>
      </c>
      <c r="AK44" s="3">
        <v>0</v>
      </c>
      <c r="AL44" s="3">
        <v>45967</v>
      </c>
      <c r="AM44" s="3">
        <v>45974</v>
      </c>
      <c r="AN44" s="3">
        <v>45975</v>
      </c>
      <c r="AO44" s="3">
        <v>45975</v>
      </c>
      <c r="AP44" s="3">
        <v>45971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352.51463377777782</v>
      </c>
    </row>
    <row r="45" spans="1:56" ht="27.75" customHeight="1" x14ac:dyDescent="0.45">
      <c r="A45" s="3">
        <v>45966</v>
      </c>
      <c r="B45" s="14" t="s">
        <v>554</v>
      </c>
      <c r="C45" s="9" t="s">
        <v>73</v>
      </c>
      <c r="D45" s="13" t="s">
        <v>564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563</v>
      </c>
      <c r="AG45" s="1" t="s">
        <v>113</v>
      </c>
      <c r="AH45" s="1" t="s">
        <v>74</v>
      </c>
      <c r="AI45" s="1">
        <v>2</v>
      </c>
      <c r="AJ45" s="3">
        <v>45976</v>
      </c>
      <c r="AK45" s="3">
        <v>0</v>
      </c>
      <c r="AL45" s="3">
        <v>45967</v>
      </c>
      <c r="AM45" s="3">
        <v>45974</v>
      </c>
      <c r="AN45" s="3">
        <v>45975</v>
      </c>
      <c r="AO45" s="3">
        <v>45975</v>
      </c>
      <c r="AP45" s="3">
        <v>45971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45966</v>
      </c>
      <c r="B46" s="14" t="s">
        <v>554</v>
      </c>
      <c r="C46" s="9" t="s">
        <v>73</v>
      </c>
      <c r="D46" s="13" t="s">
        <v>268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563</v>
      </c>
      <c r="AG46" s="1" t="s">
        <v>113</v>
      </c>
      <c r="AH46" s="1" t="s">
        <v>74</v>
      </c>
      <c r="AI46" s="1">
        <v>2</v>
      </c>
      <c r="AJ46" s="3">
        <v>45976</v>
      </c>
      <c r="AK46" s="3">
        <v>0</v>
      </c>
      <c r="AL46" s="3">
        <v>45967</v>
      </c>
      <c r="AM46" s="3">
        <v>45974</v>
      </c>
      <c r="AN46" s="3">
        <v>45975</v>
      </c>
      <c r="AO46" s="3">
        <v>45975</v>
      </c>
      <c r="AP46" s="3">
        <v>45971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352.51463377777782</v>
      </c>
    </row>
    <row r="47" spans="1:56" ht="27.75" customHeight="1" x14ac:dyDescent="0.45">
      <c r="A47" s="3">
        <v>45966</v>
      </c>
      <c r="B47" s="14" t="s">
        <v>565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45976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167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563</v>
      </c>
      <c r="AG47" s="1" t="s">
        <v>113</v>
      </c>
      <c r="AH47" s="1" t="s">
        <v>74</v>
      </c>
      <c r="AI47" s="1">
        <v>2</v>
      </c>
      <c r="AJ47" s="3">
        <v>45976</v>
      </c>
      <c r="AK47" s="3">
        <v>0</v>
      </c>
      <c r="AL47" s="3">
        <v>45967</v>
      </c>
      <c r="AM47" s="3">
        <v>45974</v>
      </c>
      <c r="AN47" s="3">
        <v>45975</v>
      </c>
      <c r="AO47" s="3">
        <v>45975</v>
      </c>
      <c r="AP47" s="3">
        <v>45971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394.60593333333333</v>
      </c>
    </row>
    <row r="48" spans="1:56" ht="27.75" customHeight="1" x14ac:dyDescent="0.45">
      <c r="A48" s="3">
        <v>45966</v>
      </c>
      <c r="B48" s="14" t="s">
        <v>559</v>
      </c>
      <c r="C48" s="9" t="s">
        <v>73</v>
      </c>
      <c r="D48" s="13" t="s">
        <v>235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566</v>
      </c>
      <c r="AG48" s="1" t="s">
        <v>113</v>
      </c>
      <c r="AH48" s="1" t="s">
        <v>74</v>
      </c>
      <c r="AI48" s="1">
        <v>2</v>
      </c>
      <c r="AJ48" s="3">
        <v>45976</v>
      </c>
      <c r="AK48" s="3">
        <v>0</v>
      </c>
      <c r="AL48" s="3">
        <v>45967</v>
      </c>
      <c r="AM48" s="3">
        <v>45974</v>
      </c>
      <c r="AN48" s="3">
        <v>45975</v>
      </c>
      <c r="AO48" s="3">
        <v>45975</v>
      </c>
      <c r="AP48" s="3">
        <v>45971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45966</v>
      </c>
      <c r="B49" s="14" t="s">
        <v>559</v>
      </c>
      <c r="C49" s="9" t="s">
        <v>73</v>
      </c>
      <c r="D49" s="13" t="s">
        <v>414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566</v>
      </c>
      <c r="AG49" s="1" t="s">
        <v>113</v>
      </c>
      <c r="AH49" s="1" t="s">
        <v>74</v>
      </c>
      <c r="AI49" s="1">
        <v>2</v>
      </c>
      <c r="AJ49" s="3">
        <v>45976</v>
      </c>
      <c r="AK49" s="3">
        <v>0</v>
      </c>
      <c r="AL49" s="3">
        <v>45967</v>
      </c>
      <c r="AM49" s="3">
        <v>45974</v>
      </c>
      <c r="AN49" s="3">
        <v>45975</v>
      </c>
      <c r="AO49" s="3">
        <v>45975</v>
      </c>
      <c r="AP49" s="3">
        <v>45971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45966</v>
      </c>
      <c r="B50" s="14" t="s">
        <v>559</v>
      </c>
      <c r="C50" s="9" t="s">
        <v>73</v>
      </c>
      <c r="D50" s="13" t="s">
        <v>426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566</v>
      </c>
      <c r="AG50" s="1" t="s">
        <v>61</v>
      </c>
      <c r="AH50" s="1" t="s">
        <v>74</v>
      </c>
      <c r="AI50" s="1">
        <v>2</v>
      </c>
      <c r="AJ50" s="3">
        <v>45976</v>
      </c>
      <c r="AK50" s="3">
        <v>0</v>
      </c>
      <c r="AL50" s="3">
        <v>45967</v>
      </c>
      <c r="AM50" s="3">
        <v>45974</v>
      </c>
      <c r="AN50" s="3">
        <v>45975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customHeight="1" x14ac:dyDescent="0.45">
      <c r="A51" s="3">
        <v>45966</v>
      </c>
      <c r="B51" s="14" t="s">
        <v>559</v>
      </c>
      <c r="C51" s="9" t="s">
        <v>73</v>
      </c>
      <c r="D51" s="13" t="s">
        <v>567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566</v>
      </c>
      <c r="AG51" s="1" t="s">
        <v>112</v>
      </c>
      <c r="AH51" s="1" t="s">
        <v>74</v>
      </c>
      <c r="AI51" s="1">
        <v>2</v>
      </c>
      <c r="AJ51" s="3">
        <v>45976</v>
      </c>
      <c r="AK51" s="3">
        <v>0</v>
      </c>
      <c r="AL51" s="3">
        <v>45967</v>
      </c>
      <c r="AM51" s="3">
        <v>45974</v>
      </c>
      <c r="AN51" s="3">
        <v>45975</v>
      </c>
      <c r="AO51" s="3">
        <v>45975</v>
      </c>
      <c r="AP51" s="3">
        <v>45971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45966</v>
      </c>
      <c r="B52" s="14" t="s">
        <v>559</v>
      </c>
      <c r="C52" s="9" t="s">
        <v>73</v>
      </c>
      <c r="D52" s="13" t="s">
        <v>237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566</v>
      </c>
      <c r="AG52" s="1" t="s">
        <v>113</v>
      </c>
      <c r="AH52" s="1" t="s">
        <v>74</v>
      </c>
      <c r="AI52" s="1">
        <v>2</v>
      </c>
      <c r="AJ52" s="3">
        <v>45976</v>
      </c>
      <c r="AK52" s="3">
        <v>0</v>
      </c>
      <c r="AL52" s="3">
        <v>45967</v>
      </c>
      <c r="AM52" s="3">
        <v>45974</v>
      </c>
      <c r="AN52" s="3">
        <v>45975</v>
      </c>
      <c r="AO52" s="3">
        <v>45975</v>
      </c>
      <c r="AP52" s="3">
        <v>45971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 t="s">
        <v>131</v>
      </c>
      <c r="B53" s="14" t="s">
        <v>131</v>
      </c>
      <c r="C53" s="9" t="s">
        <v>73</v>
      </c>
      <c r="D53" s="13" t="s">
        <v>61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45991</v>
      </c>
      <c r="U53" s="11">
        <v>125000</v>
      </c>
      <c r="V53" s="10">
        <v>0</v>
      </c>
      <c r="W53" s="10">
        <v>125000</v>
      </c>
      <c r="X53" s="10">
        <v>0</v>
      </c>
      <c r="Y53" s="10">
        <v>131250</v>
      </c>
      <c r="Z53" s="9" t="s">
        <v>167</v>
      </c>
      <c r="AA53" s="8">
        <v>116998.75000000001</v>
      </c>
      <c r="AB53" s="8">
        <v>0</v>
      </c>
      <c r="AC53" s="8">
        <v>116998.75000000001</v>
      </c>
      <c r="AD53" s="8">
        <v>0</v>
      </c>
      <c r="AE53" s="8">
        <v>0</v>
      </c>
      <c r="AF53" s="8">
        <v>0</v>
      </c>
      <c r="AG53" s="1" t="s">
        <v>113</v>
      </c>
      <c r="AH53" s="1" t="s">
        <v>74</v>
      </c>
      <c r="AI53" s="1">
        <v>2</v>
      </c>
      <c r="AJ53" s="3">
        <v>45991</v>
      </c>
      <c r="AK53" s="3">
        <v>0</v>
      </c>
      <c r="AL53" s="3">
        <v>45982</v>
      </c>
      <c r="AM53" s="3">
        <v>45989</v>
      </c>
      <c r="AN53" s="3">
        <v>45990</v>
      </c>
      <c r="AO53" s="3">
        <v>45990</v>
      </c>
      <c r="AP53" s="3">
        <v>45986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8812.8658444444463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30</v>
      </c>
      <c r="G54" s="9">
        <v>0</v>
      </c>
      <c r="H54" s="9">
        <v>0</v>
      </c>
      <c r="I54" s="9">
        <v>63</v>
      </c>
      <c r="J54" s="9" t="s">
        <v>78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167</v>
      </c>
      <c r="AA54" s="8">
        <v>211156.55</v>
      </c>
      <c r="AB54" s="8">
        <v>23399.750000000004</v>
      </c>
      <c r="AC54" s="8">
        <v>187756.79999999999</v>
      </c>
      <c r="AD54" s="8">
        <v>0</v>
      </c>
      <c r="AE54" s="8">
        <v>0</v>
      </c>
      <c r="AF54" s="8" t="s">
        <v>58</v>
      </c>
      <c r="AG54" s="1" t="s">
        <v>112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0</v>
      </c>
    </row>
    <row r="55" spans="1:56" ht="27.75" customHeight="1" x14ac:dyDescent="0.45">
      <c r="A55" s="3">
        <v>45967</v>
      </c>
      <c r="B55" s="14" t="s">
        <v>590</v>
      </c>
      <c r="C55" s="9" t="s">
        <v>520</v>
      </c>
      <c r="D55" s="13" t="s">
        <v>540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90</v>
      </c>
      <c r="M55" s="10">
        <v>20</v>
      </c>
      <c r="N55" s="9">
        <v>28</v>
      </c>
      <c r="O55" s="9">
        <v>50</v>
      </c>
      <c r="P55" s="10">
        <v>172.69642879999998</v>
      </c>
      <c r="Q55" s="10">
        <v>0</v>
      </c>
      <c r="R55" s="10">
        <v>172.69642879999998</v>
      </c>
      <c r="S55" s="9" t="s">
        <v>120</v>
      </c>
      <c r="T55" s="12">
        <v>45978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541</v>
      </c>
      <c r="AA55" s="8">
        <v>7683.5000000000009</v>
      </c>
      <c r="AB55" s="8">
        <v>7683.5000000000009</v>
      </c>
      <c r="AC55" s="8">
        <v>0</v>
      </c>
      <c r="AD55" s="8">
        <v>2971</v>
      </c>
      <c r="AE55" s="8">
        <v>4712.5000000000009</v>
      </c>
      <c r="AF55" s="8">
        <v>0</v>
      </c>
      <c r="AG55" s="1" t="s">
        <v>112</v>
      </c>
      <c r="AH55" s="1" t="s">
        <v>68</v>
      </c>
      <c r="AI55" s="1">
        <v>4</v>
      </c>
      <c r="AJ55" s="3">
        <v>45978</v>
      </c>
      <c r="AK55" s="3">
        <v>45974</v>
      </c>
      <c r="AL55" s="3">
        <v>45968</v>
      </c>
      <c r="AM55" s="3">
        <v>45975</v>
      </c>
      <c r="AN55" s="3">
        <v>45976</v>
      </c>
      <c r="AO55" s="3">
        <v>45976</v>
      </c>
      <c r="AP55" s="3">
        <v>45973</v>
      </c>
      <c r="AQ55" s="3">
        <v>45977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542</v>
      </c>
      <c r="AZ55" s="2">
        <v>0</v>
      </c>
      <c r="BA55" s="2">
        <v>0</v>
      </c>
      <c r="BB55" s="2">
        <v>0</v>
      </c>
      <c r="BC55" s="1" t="s">
        <v>100</v>
      </c>
      <c r="BD55" s="56">
        <v>0</v>
      </c>
    </row>
    <row r="56" spans="1:56" ht="27.75" customHeight="1" x14ac:dyDescent="0.45">
      <c r="A56" s="3">
        <v>45967</v>
      </c>
      <c r="B56" s="14" t="s">
        <v>590</v>
      </c>
      <c r="C56" s="9" t="s">
        <v>520</v>
      </c>
      <c r="D56" s="13" t="s">
        <v>571</v>
      </c>
      <c r="E56" s="9">
        <v>19</v>
      </c>
      <c r="F56" s="9">
        <v>26</v>
      </c>
      <c r="G56" s="9" t="s">
        <v>60</v>
      </c>
      <c r="H56" s="9" t="s">
        <v>76</v>
      </c>
      <c r="I56" s="9">
        <v>70</v>
      </c>
      <c r="J56" s="9" t="s">
        <v>57</v>
      </c>
      <c r="K56" s="9">
        <v>5</v>
      </c>
      <c r="L56" s="9" t="s">
        <v>90</v>
      </c>
      <c r="M56" s="10">
        <v>20</v>
      </c>
      <c r="N56" s="9">
        <v>28</v>
      </c>
      <c r="O56" s="9">
        <v>50</v>
      </c>
      <c r="P56" s="10">
        <v>172.69642879999998</v>
      </c>
      <c r="Q56" s="10">
        <v>0</v>
      </c>
      <c r="R56" s="10">
        <v>172.69642879999998</v>
      </c>
      <c r="S56" s="9" t="s">
        <v>120</v>
      </c>
      <c r="T56" s="12">
        <v>45978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541</v>
      </c>
      <c r="AA56" s="8">
        <v>7683.5000000000009</v>
      </c>
      <c r="AB56" s="8">
        <v>3349</v>
      </c>
      <c r="AC56" s="8">
        <v>4334.5000000000009</v>
      </c>
      <c r="AD56" s="8">
        <v>0</v>
      </c>
      <c r="AE56" s="8">
        <v>7683.5000000000009</v>
      </c>
      <c r="AF56" s="8" t="s">
        <v>572</v>
      </c>
      <c r="AG56" s="1" t="s">
        <v>112</v>
      </c>
      <c r="AH56" s="1" t="s">
        <v>68</v>
      </c>
      <c r="AI56" s="1">
        <v>4</v>
      </c>
      <c r="AJ56" s="3">
        <v>45978</v>
      </c>
      <c r="AK56" s="3">
        <v>45974</v>
      </c>
      <c r="AL56" s="3">
        <v>45968</v>
      </c>
      <c r="AM56" s="3">
        <v>45975</v>
      </c>
      <c r="AN56" s="3">
        <v>45976</v>
      </c>
      <c r="AO56" s="3">
        <v>45976</v>
      </c>
      <c r="AP56" s="3">
        <v>45973</v>
      </c>
      <c r="AQ56" s="3">
        <v>45977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542</v>
      </c>
      <c r="AZ56" s="2">
        <v>0</v>
      </c>
      <c r="BA56" s="2">
        <v>0</v>
      </c>
      <c r="BB56" s="2">
        <v>0</v>
      </c>
      <c r="BC56" s="1" t="s">
        <v>100</v>
      </c>
      <c r="BD56" s="56">
        <v>292.81955555555572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93</v>
      </c>
      <c r="W57" s="10">
        <v>0</v>
      </c>
      <c r="X57" s="10">
        <v>0</v>
      </c>
      <c r="Y57" s="10">
        <v>0</v>
      </c>
      <c r="Z57" s="9" t="s">
        <v>541</v>
      </c>
      <c r="AA57" s="8">
        <v>15367.000000000002</v>
      </c>
      <c r="AB57" s="8">
        <v>11032.5</v>
      </c>
      <c r="AC57" s="8">
        <v>4334.5000000000009</v>
      </c>
      <c r="AD57" s="8">
        <v>2971</v>
      </c>
      <c r="AE57" s="8">
        <v>12396.000000000002</v>
      </c>
      <c r="AF57" s="8" t="s">
        <v>58</v>
      </c>
      <c r="AG57" s="1" t="s">
        <v>112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544</v>
      </c>
      <c r="BD57" s="56">
        <v>0</v>
      </c>
    </row>
    <row r="58" spans="1:56" ht="27.75" customHeight="1" x14ac:dyDescent="0.45">
      <c r="A58" s="3">
        <v>45905</v>
      </c>
      <c r="B58" s="14" t="s">
        <v>269</v>
      </c>
      <c r="C58" s="9" t="s">
        <v>135</v>
      </c>
      <c r="D58" s="13" t="s">
        <v>265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 t="s">
        <v>63</v>
      </c>
      <c r="U58" s="11">
        <v>109</v>
      </c>
      <c r="V58" s="10">
        <v>0</v>
      </c>
      <c r="W58" s="10">
        <v>109</v>
      </c>
      <c r="X58" s="10">
        <v>6124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178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109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113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179</v>
      </c>
      <c r="BD59" s="56">
        <v>0</v>
      </c>
    </row>
    <row r="60" spans="1:56" ht="27.75" customHeight="1" x14ac:dyDescent="0.45">
      <c r="A60" s="3">
        <v>45951</v>
      </c>
      <c r="B60" s="14" t="s">
        <v>432</v>
      </c>
      <c r="C60" s="9" t="s">
        <v>135</v>
      </c>
      <c r="D60" s="13" t="s">
        <v>127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 t="s">
        <v>63</v>
      </c>
      <c r="U60" s="11">
        <v>2880</v>
      </c>
      <c r="V60" s="10">
        <v>0</v>
      </c>
      <c r="W60" s="10">
        <v>2880</v>
      </c>
      <c r="X60" s="10">
        <v>0</v>
      </c>
      <c r="Y60" s="10">
        <v>3024</v>
      </c>
      <c r="Z60" s="9" t="s">
        <v>80</v>
      </c>
      <c r="AA60" s="8">
        <v>3017.52</v>
      </c>
      <c r="AB60" s="8">
        <v>3017.52</v>
      </c>
      <c r="AC60" s="8">
        <v>0</v>
      </c>
      <c r="AD60" s="8">
        <v>3017.52</v>
      </c>
      <c r="AE60" s="8">
        <v>0</v>
      </c>
      <c r="AF60" s="8" t="s">
        <v>496</v>
      </c>
      <c r="AG60" s="1" t="s">
        <v>112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400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431</v>
      </c>
      <c r="C61" s="9" t="s">
        <v>135</v>
      </c>
      <c r="D61" s="13" t="s">
        <v>241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 t="s">
        <v>63</v>
      </c>
      <c r="U61" s="11">
        <v>535</v>
      </c>
      <c r="V61" s="10">
        <v>0</v>
      </c>
      <c r="W61" s="10">
        <v>535</v>
      </c>
      <c r="X61" s="10">
        <v>11205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515</v>
      </c>
      <c r="AG61" s="1" t="s">
        <v>112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 t="s">
        <v>285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45975</v>
      </c>
      <c r="U62" s="11">
        <v>2500</v>
      </c>
      <c r="V62" s="10">
        <v>2500</v>
      </c>
      <c r="W62" s="10">
        <v>0</v>
      </c>
      <c r="X62" s="10">
        <v>2543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45975</v>
      </c>
      <c r="AK62" s="3">
        <v>45971</v>
      </c>
      <c r="AL62" s="3">
        <v>45964</v>
      </c>
      <c r="AM62" s="3">
        <v>45972</v>
      </c>
      <c r="AN62" s="3">
        <v>45973</v>
      </c>
      <c r="AO62" s="3">
        <v>45974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45971</v>
      </c>
      <c r="U63" s="11">
        <v>2500</v>
      </c>
      <c r="V63" s="10">
        <v>2500</v>
      </c>
      <c r="W63" s="10">
        <v>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45971</v>
      </c>
      <c r="AK63" s="3">
        <v>45967</v>
      </c>
      <c r="AL63" s="3">
        <v>45960</v>
      </c>
      <c r="AM63" s="3">
        <v>45968</v>
      </c>
      <c r="AN63" s="3">
        <v>45969</v>
      </c>
      <c r="AO63" s="3">
        <v>45970</v>
      </c>
      <c r="AP63" s="3">
        <v>45966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45972</v>
      </c>
      <c r="U64" s="11">
        <v>5000</v>
      </c>
      <c r="V64" s="10">
        <v>4489</v>
      </c>
      <c r="W64" s="10">
        <v>511</v>
      </c>
      <c r="X64" s="10">
        <v>5000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45972</v>
      </c>
      <c r="AK64" s="3">
        <v>45968</v>
      </c>
      <c r="AL64" s="3">
        <v>45961</v>
      </c>
      <c r="AM64" s="3">
        <v>45969</v>
      </c>
      <c r="AN64" s="3">
        <v>45970</v>
      </c>
      <c r="AO64" s="3">
        <v>45971</v>
      </c>
      <c r="AP64" s="3">
        <v>45967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964</v>
      </c>
      <c r="E65" s="9">
        <v>20</v>
      </c>
      <c r="F65" s="9">
        <v>39</v>
      </c>
      <c r="G65" s="9" t="s">
        <v>60</v>
      </c>
      <c r="H65" s="9" t="s">
        <v>76</v>
      </c>
      <c r="I65" s="9">
        <v>102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45972</v>
      </c>
      <c r="U65" s="11">
        <v>3500</v>
      </c>
      <c r="V65" s="10">
        <v>0</v>
      </c>
      <c r="W65" s="10">
        <v>3500</v>
      </c>
      <c r="X65" s="10">
        <v>0</v>
      </c>
      <c r="Y65" s="10">
        <v>3675</v>
      </c>
      <c r="Z65" s="9" t="s">
        <v>80</v>
      </c>
      <c r="AA65" s="8">
        <v>3960.4950000000003</v>
      </c>
      <c r="AB65" s="8">
        <v>3960.4950000000003</v>
      </c>
      <c r="AC65" s="8">
        <v>0</v>
      </c>
      <c r="AD65" s="8">
        <v>3960.4950000000003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45972</v>
      </c>
      <c r="AK65" s="3">
        <v>45968</v>
      </c>
      <c r="AL65" s="3">
        <v>45961</v>
      </c>
      <c r="AM65" s="3">
        <v>45969</v>
      </c>
      <c r="AN65" s="3">
        <v>45970</v>
      </c>
      <c r="AO65" s="3">
        <v>45971</v>
      </c>
      <c r="AP65" s="3">
        <v>45967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 t="s">
        <v>282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45972</v>
      </c>
      <c r="U66" s="11">
        <v>5000</v>
      </c>
      <c r="V66" s="10">
        <v>0</v>
      </c>
      <c r="W66" s="10">
        <v>5000</v>
      </c>
      <c r="X66" s="10">
        <v>5363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45972</v>
      </c>
      <c r="AK66" s="3">
        <v>45968</v>
      </c>
      <c r="AL66" s="3">
        <v>45961</v>
      </c>
      <c r="AM66" s="3">
        <v>45969</v>
      </c>
      <c r="AN66" s="3">
        <v>45970</v>
      </c>
      <c r="AO66" s="3">
        <v>45971</v>
      </c>
      <c r="AP66" s="3">
        <v>45967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45923</v>
      </c>
      <c r="B67" s="14" t="s">
        <v>310</v>
      </c>
      <c r="C67" s="9" t="s">
        <v>79</v>
      </c>
      <c r="D67" s="13" t="s">
        <v>311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45972</v>
      </c>
      <c r="U67" s="11">
        <v>12000</v>
      </c>
      <c r="V67" s="10">
        <v>12000</v>
      </c>
      <c r="W67" s="10">
        <v>0</v>
      </c>
      <c r="X67" s="10">
        <v>12440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45972</v>
      </c>
      <c r="AK67" s="3">
        <v>45968</v>
      </c>
      <c r="AL67" s="3">
        <v>45961</v>
      </c>
      <c r="AM67" s="3">
        <v>45969</v>
      </c>
      <c r="AN67" s="3">
        <v>45970</v>
      </c>
      <c r="AO67" s="3">
        <v>45971</v>
      </c>
      <c r="AP67" s="3">
        <v>45967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45973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45973</v>
      </c>
      <c r="AK68" s="3">
        <v>45969</v>
      </c>
      <c r="AL68" s="3">
        <v>45962</v>
      </c>
      <c r="AM68" s="3">
        <v>45970</v>
      </c>
      <c r="AN68" s="3">
        <v>45971</v>
      </c>
      <c r="AO68" s="3">
        <v>45972</v>
      </c>
      <c r="AP68" s="3">
        <v>45968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 t="s">
        <v>285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45979</v>
      </c>
      <c r="U69" s="11">
        <v>2500</v>
      </c>
      <c r="V69" s="10">
        <v>2500</v>
      </c>
      <c r="W69" s="10">
        <v>0</v>
      </c>
      <c r="X69" s="10">
        <v>2543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45896</v>
      </c>
      <c r="B70" s="14" t="s">
        <v>256</v>
      </c>
      <c r="C70" s="9" t="s">
        <v>79</v>
      </c>
      <c r="D70" s="13" t="s">
        <v>257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45975</v>
      </c>
      <c r="U70" s="11">
        <v>3000</v>
      </c>
      <c r="V70" s="10">
        <v>3194</v>
      </c>
      <c r="W70" s="10">
        <v>0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5</v>
      </c>
      <c r="AJ70" s="3">
        <v>45975</v>
      </c>
      <c r="AK70" s="3">
        <v>45970</v>
      </c>
      <c r="AL70" s="3">
        <v>45963</v>
      </c>
      <c r="AM70" s="3">
        <v>45971</v>
      </c>
      <c r="AN70" s="3">
        <v>45972</v>
      </c>
      <c r="AO70" s="3">
        <v>45973</v>
      </c>
      <c r="AP70" s="3">
        <v>45970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45964</v>
      </c>
      <c r="B71" s="14" t="s">
        <v>516</v>
      </c>
      <c r="C71" s="9" t="s">
        <v>227</v>
      </c>
      <c r="D71" s="13" t="s">
        <v>517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45975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11036.3</v>
      </c>
      <c r="AE71" s="8">
        <v>0</v>
      </c>
      <c r="AF71" s="8">
        <v>0</v>
      </c>
      <c r="AG71" s="1" t="s">
        <v>112</v>
      </c>
      <c r="AH71" s="1" t="s">
        <v>75</v>
      </c>
      <c r="AI71" s="1">
        <v>5</v>
      </c>
      <c r="AJ71" s="3">
        <v>45975</v>
      </c>
      <c r="AK71" s="3">
        <v>45970</v>
      </c>
      <c r="AL71" s="3">
        <v>45963</v>
      </c>
      <c r="AM71" s="3">
        <v>45971</v>
      </c>
      <c r="AN71" s="3">
        <v>45972</v>
      </c>
      <c r="AO71" s="3">
        <v>45973</v>
      </c>
      <c r="AP71" s="3">
        <v>45970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45964</v>
      </c>
      <c r="B72" s="14" t="s">
        <v>516</v>
      </c>
      <c r="C72" s="9" t="s">
        <v>227</v>
      </c>
      <c r="D72" s="13" t="s">
        <v>518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11036.3</v>
      </c>
      <c r="AC72" s="8">
        <v>0</v>
      </c>
      <c r="AD72" s="8">
        <v>11036.3</v>
      </c>
      <c r="AE72" s="8">
        <v>0</v>
      </c>
      <c r="AF72" s="8">
        <v>0</v>
      </c>
      <c r="AG72" s="1" t="s">
        <v>113</v>
      </c>
      <c r="AH72" s="1" t="s">
        <v>75</v>
      </c>
      <c r="AI72" s="1">
        <v>5</v>
      </c>
      <c r="AJ72" s="3">
        <v>45975</v>
      </c>
      <c r="AK72" s="3">
        <v>45970</v>
      </c>
      <c r="AL72" s="3">
        <v>45963</v>
      </c>
      <c r="AM72" s="3">
        <v>45971</v>
      </c>
      <c r="AN72" s="3">
        <v>45972</v>
      </c>
      <c r="AO72" s="3">
        <v>45973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45958</v>
      </c>
      <c r="B73" s="14" t="s">
        <v>481</v>
      </c>
      <c r="C73" s="9" t="s">
        <v>79</v>
      </c>
      <c r="D73" s="13" t="s">
        <v>482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45977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3310.89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45977</v>
      </c>
      <c r="AK73" s="3">
        <v>45973</v>
      </c>
      <c r="AL73" s="3">
        <v>45966</v>
      </c>
      <c r="AM73" s="3">
        <v>45974</v>
      </c>
      <c r="AN73" s="3">
        <v>45975</v>
      </c>
      <c r="AO73" s="3">
        <v>45976</v>
      </c>
      <c r="AP73" s="3">
        <v>45972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 t="s">
        <v>281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45978</v>
      </c>
      <c r="U74" s="11">
        <v>5000</v>
      </c>
      <c r="V74" s="10">
        <v>5000</v>
      </c>
      <c r="W74" s="10">
        <v>0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45978</v>
      </c>
      <c r="AK74" s="3">
        <v>45974</v>
      </c>
      <c r="AL74" s="3">
        <v>45967</v>
      </c>
      <c r="AM74" s="3">
        <v>45975</v>
      </c>
      <c r="AN74" s="3">
        <v>45976</v>
      </c>
      <c r="AO74" s="3">
        <v>45977</v>
      </c>
      <c r="AP74" s="3">
        <v>45973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45948</v>
      </c>
      <c r="B76" s="14" t="s">
        <v>394</v>
      </c>
      <c r="C76" s="9" t="s">
        <v>104</v>
      </c>
      <c r="D76" s="13" t="s">
        <v>395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45978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6621.78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45933</v>
      </c>
      <c r="B77" s="14" t="s">
        <v>336</v>
      </c>
      <c r="C77" s="9" t="s">
        <v>104</v>
      </c>
      <c r="D77" s="13" t="s">
        <v>324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45978</v>
      </c>
      <c r="AK77" s="3">
        <v>45974</v>
      </c>
      <c r="AL77" s="3">
        <v>45967</v>
      </c>
      <c r="AM77" s="3">
        <v>45975</v>
      </c>
      <c r="AN77" s="3">
        <v>45976</v>
      </c>
      <c r="AO77" s="3">
        <v>45977</v>
      </c>
      <c r="AP77" s="3">
        <v>45973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45979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45958</v>
      </c>
      <c r="B79" s="14" t="s">
        <v>483</v>
      </c>
      <c r="C79" s="9" t="s">
        <v>79</v>
      </c>
      <c r="D79" s="13" t="s">
        <v>484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45979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3310.89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45979</v>
      </c>
      <c r="AK79" s="3">
        <v>45975</v>
      </c>
      <c r="AL79" s="3">
        <v>45968</v>
      </c>
      <c r="AM79" s="3">
        <v>45976</v>
      </c>
      <c r="AN79" s="3">
        <v>45977</v>
      </c>
      <c r="AO79" s="3">
        <v>45978</v>
      </c>
      <c r="AP79" s="3">
        <v>45974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45979</v>
      </c>
      <c r="U80" s="11">
        <v>2500</v>
      </c>
      <c r="V80" s="10">
        <v>1728</v>
      </c>
      <c r="W80" s="10">
        <v>772</v>
      </c>
      <c r="X80" s="10">
        <v>2600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45979</v>
      </c>
      <c r="AK80" s="3">
        <v>45975</v>
      </c>
      <c r="AL80" s="3">
        <v>45968</v>
      </c>
      <c r="AM80" s="3">
        <v>45976</v>
      </c>
      <c r="AN80" s="3">
        <v>45977</v>
      </c>
      <c r="AO80" s="3">
        <v>45978</v>
      </c>
      <c r="AP80" s="3">
        <v>45974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5518.15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45979</v>
      </c>
      <c r="U82" s="11">
        <v>5000</v>
      </c>
      <c r="V82" s="10">
        <v>0</v>
      </c>
      <c r="W82" s="10">
        <v>5000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45979</v>
      </c>
      <c r="AK82" s="3">
        <v>45975</v>
      </c>
      <c r="AL82" s="3">
        <v>45968</v>
      </c>
      <c r="AM82" s="3">
        <v>45976</v>
      </c>
      <c r="AN82" s="3">
        <v>45977</v>
      </c>
      <c r="AO82" s="3">
        <v>45978</v>
      </c>
      <c r="AP82" s="3">
        <v>45974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45964</v>
      </c>
      <c r="B83" s="14" t="s">
        <v>516</v>
      </c>
      <c r="C83" s="9" t="s">
        <v>227</v>
      </c>
      <c r="D83" s="13" t="s">
        <v>519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5</v>
      </c>
      <c r="AJ83" s="3">
        <v>45980</v>
      </c>
      <c r="AK83" s="3">
        <v>45975</v>
      </c>
      <c r="AL83" s="3">
        <v>45968</v>
      </c>
      <c r="AM83" s="3">
        <v>45976</v>
      </c>
      <c r="AN83" s="3">
        <v>45977</v>
      </c>
      <c r="AO83" s="3">
        <v>45978</v>
      </c>
      <c r="AP83" s="3">
        <v>45975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45981</v>
      </c>
      <c r="AK84" s="3">
        <v>45977</v>
      </c>
      <c r="AL84" s="3">
        <v>45970</v>
      </c>
      <c r="AM84" s="3">
        <v>45978</v>
      </c>
      <c r="AN84" s="3">
        <v>45979</v>
      </c>
      <c r="AO84" s="3">
        <v>45980</v>
      </c>
      <c r="AP84" s="3">
        <v>45976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45916</v>
      </c>
      <c r="B85" s="14" t="s">
        <v>295</v>
      </c>
      <c r="C85" s="9" t="s">
        <v>229</v>
      </c>
      <c r="D85" s="13" t="s">
        <v>281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45982</v>
      </c>
      <c r="U85" s="11">
        <v>5000</v>
      </c>
      <c r="V85" s="10">
        <v>5000</v>
      </c>
      <c r="W85" s="10">
        <v>0</v>
      </c>
      <c r="X85" s="10">
        <v>6000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45982</v>
      </c>
      <c r="AK85" s="3">
        <v>45978</v>
      </c>
      <c r="AL85" s="3">
        <v>45971</v>
      </c>
      <c r="AM85" s="3">
        <v>45979</v>
      </c>
      <c r="AN85" s="3">
        <v>45980</v>
      </c>
      <c r="AO85" s="3">
        <v>45981</v>
      </c>
      <c r="AP85" s="3">
        <v>45977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45982</v>
      </c>
      <c r="U86" s="11">
        <v>3500</v>
      </c>
      <c r="V86" s="10">
        <v>0</v>
      </c>
      <c r="W86" s="10">
        <v>3500</v>
      </c>
      <c r="X86" s="10">
        <v>0</v>
      </c>
      <c r="Y86" s="10">
        <v>3675</v>
      </c>
      <c r="Z86" s="9" t="s">
        <v>80</v>
      </c>
      <c r="AA86" s="8">
        <v>3862.7049999999999</v>
      </c>
      <c r="AB86" s="8">
        <v>3862.7049999999999</v>
      </c>
      <c r="AC86" s="8">
        <v>0</v>
      </c>
      <c r="AD86" s="8">
        <v>0</v>
      </c>
      <c r="AE86" s="8">
        <v>3862.7049999999999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45982</v>
      </c>
      <c r="AK86" s="3">
        <v>45978</v>
      </c>
      <c r="AL86" s="3">
        <v>45971</v>
      </c>
      <c r="AM86" s="3">
        <v>45979</v>
      </c>
      <c r="AN86" s="3">
        <v>45980</v>
      </c>
      <c r="AO86" s="3">
        <v>45981</v>
      </c>
      <c r="AP86" s="3">
        <v>45977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45933</v>
      </c>
      <c r="B87" s="14" t="s">
        <v>338</v>
      </c>
      <c r="C87" s="9" t="s">
        <v>104</v>
      </c>
      <c r="D87" s="13" t="s">
        <v>326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45985</v>
      </c>
      <c r="AK87" s="3">
        <v>45981</v>
      </c>
      <c r="AL87" s="3">
        <v>45974</v>
      </c>
      <c r="AM87" s="3">
        <v>45982</v>
      </c>
      <c r="AN87" s="3">
        <v>45983</v>
      </c>
      <c r="AO87" s="3">
        <v>45984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45896</v>
      </c>
      <c r="B88" s="14" t="s">
        <v>255</v>
      </c>
      <c r="C88" s="9" t="s">
        <v>79</v>
      </c>
      <c r="D88" s="13" t="s">
        <v>242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113</v>
      </c>
      <c r="AH88" s="1" t="s">
        <v>75</v>
      </c>
      <c r="AI88" s="1">
        <v>5</v>
      </c>
      <c r="AJ88" s="3">
        <v>45985</v>
      </c>
      <c r="AK88" s="3">
        <v>45980</v>
      </c>
      <c r="AL88" s="3">
        <v>45973</v>
      </c>
      <c r="AM88" s="3">
        <v>45981</v>
      </c>
      <c r="AN88" s="3">
        <v>45982</v>
      </c>
      <c r="AO88" s="3">
        <v>45983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45986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45909</v>
      </c>
      <c r="B90" s="14" t="s">
        <v>274</v>
      </c>
      <c r="C90" s="9" t="s">
        <v>79</v>
      </c>
      <c r="D90" s="13" t="s">
        <v>271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45986</v>
      </c>
      <c r="U90" s="11">
        <v>3179</v>
      </c>
      <c r="V90" s="10">
        <v>2531</v>
      </c>
      <c r="W90" s="10">
        <v>648</v>
      </c>
      <c r="X90" s="10">
        <v>6100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45986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45986</v>
      </c>
      <c r="AK91" s="3">
        <v>45982</v>
      </c>
      <c r="AL91" s="3">
        <v>45975</v>
      </c>
      <c r="AM91" s="3">
        <v>45983</v>
      </c>
      <c r="AN91" s="3">
        <v>45984</v>
      </c>
      <c r="AO91" s="3">
        <v>45985</v>
      </c>
      <c r="AP91" s="3">
        <v>45981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45986</v>
      </c>
      <c r="U92" s="11">
        <v>5000</v>
      </c>
      <c r="V92" s="10">
        <v>0</v>
      </c>
      <c r="W92" s="10">
        <v>5000</v>
      </c>
      <c r="X92" s="10">
        <v>5363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45986</v>
      </c>
      <c r="AK92" s="3">
        <v>45982</v>
      </c>
      <c r="AL92" s="3">
        <v>45975</v>
      </c>
      <c r="AM92" s="3">
        <v>45983</v>
      </c>
      <c r="AN92" s="3">
        <v>45984</v>
      </c>
      <c r="AO92" s="3">
        <v>45985</v>
      </c>
      <c r="AP92" s="3">
        <v>45981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45987</v>
      </c>
      <c r="AK93" s="3">
        <v>45983</v>
      </c>
      <c r="AL93" s="3">
        <v>45976</v>
      </c>
      <c r="AM93" s="3">
        <v>45984</v>
      </c>
      <c r="AN93" s="3">
        <v>45985</v>
      </c>
      <c r="AO93" s="3">
        <v>45986</v>
      </c>
      <c r="AP93" s="3">
        <v>45982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45933</v>
      </c>
      <c r="B94" s="14" t="s">
        <v>339</v>
      </c>
      <c r="C94" s="9" t="s">
        <v>104</v>
      </c>
      <c r="D94" s="13" t="s">
        <v>327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45987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45987</v>
      </c>
      <c r="AK94" s="3">
        <v>45983</v>
      </c>
      <c r="AL94" s="3">
        <v>45976</v>
      </c>
      <c r="AM94" s="3">
        <v>45984</v>
      </c>
      <c r="AN94" s="3">
        <v>45985</v>
      </c>
      <c r="AO94" s="3">
        <v>45986</v>
      </c>
      <c r="AP94" s="3">
        <v>45982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333.54151111111111</v>
      </c>
    </row>
    <row r="95" spans="1:56" ht="27.75" customHeight="1" x14ac:dyDescent="0.45">
      <c r="A95" s="3">
        <v>45891</v>
      </c>
      <c r="B95" s="14" t="s">
        <v>251</v>
      </c>
      <c r="C95" s="9" t="s">
        <v>79</v>
      </c>
      <c r="D95" s="13" t="s">
        <v>252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45988</v>
      </c>
      <c r="U95" s="11">
        <v>3000</v>
      </c>
      <c r="V95" s="10">
        <v>3000</v>
      </c>
      <c r="W95" s="10">
        <v>0</v>
      </c>
      <c r="X95" s="10">
        <v>9150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5</v>
      </c>
      <c r="AJ95" s="3">
        <v>45988</v>
      </c>
      <c r="AK95" s="3">
        <v>45983</v>
      </c>
      <c r="AL95" s="3">
        <v>45976</v>
      </c>
      <c r="AM95" s="3">
        <v>45984</v>
      </c>
      <c r="AN95" s="3">
        <v>45985</v>
      </c>
      <c r="AO95" s="3">
        <v>45986</v>
      </c>
      <c r="AP95" s="3">
        <v>45983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8447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45941</v>
      </c>
      <c r="B96" s="14" t="s">
        <v>497</v>
      </c>
      <c r="C96" s="9" t="s">
        <v>104</v>
      </c>
      <c r="D96" s="13" t="s">
        <v>354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45989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45989</v>
      </c>
      <c r="AK96" s="3">
        <v>45985</v>
      </c>
      <c r="AL96" s="3">
        <v>45978</v>
      </c>
      <c r="AM96" s="3">
        <v>45986</v>
      </c>
      <c r="AN96" s="3">
        <v>45987</v>
      </c>
      <c r="AO96" s="3">
        <v>45988</v>
      </c>
      <c r="AP96" s="3">
        <v>45984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250.15613333333337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>
        <v>956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45989</v>
      </c>
      <c r="U97" s="11">
        <v>2500</v>
      </c>
      <c r="V97" s="10">
        <v>1671</v>
      </c>
      <c r="W97" s="10">
        <v>829</v>
      </c>
      <c r="X97" s="10">
        <v>2600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45989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45989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 t="s">
        <v>285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45989</v>
      </c>
      <c r="U99" s="11">
        <v>2500</v>
      </c>
      <c r="V99" s="10">
        <v>2181</v>
      </c>
      <c r="W99" s="10">
        <v>319</v>
      </c>
      <c r="X99" s="10">
        <v>2543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45989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>
        <v>957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45989</v>
      </c>
      <c r="U100" s="11">
        <v>2500</v>
      </c>
      <c r="V100" s="10">
        <v>2500</v>
      </c>
      <c r="W100" s="10">
        <v>0</v>
      </c>
      <c r="X100" s="10">
        <v>2500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2000</v>
      </c>
      <c r="AG100" s="1" t="s">
        <v>112</v>
      </c>
      <c r="AH100" s="1" t="s">
        <v>75</v>
      </c>
      <c r="AI100" s="1">
        <v>4</v>
      </c>
      <c r="AJ100" s="3">
        <v>45989</v>
      </c>
      <c r="AK100" s="3">
        <v>45985</v>
      </c>
      <c r="AL100" s="3">
        <v>45978</v>
      </c>
      <c r="AM100" s="3">
        <v>45986</v>
      </c>
      <c r="AN100" s="3">
        <v>45987</v>
      </c>
      <c r="AO100" s="3">
        <v>45988</v>
      </c>
      <c r="AP100" s="3">
        <v>45984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45958</v>
      </c>
      <c r="B101" s="14" t="s">
        <v>471</v>
      </c>
      <c r="C101" s="9" t="s">
        <v>104</v>
      </c>
      <c r="D101" s="13" t="s">
        <v>472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45989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250.15613333333337</v>
      </c>
    </row>
    <row r="102" spans="1:56" ht="27.75" customHeight="1" x14ac:dyDescent="0.45">
      <c r="A102" s="3">
        <v>45891</v>
      </c>
      <c r="B102" s="14" t="s">
        <v>253</v>
      </c>
      <c r="C102" s="9" t="s">
        <v>79</v>
      </c>
      <c r="D102" s="13" t="s">
        <v>254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45990</v>
      </c>
      <c r="U102" s="11">
        <v>3000</v>
      </c>
      <c r="V102" s="10">
        <v>2500</v>
      </c>
      <c r="W102" s="10">
        <v>500</v>
      </c>
      <c r="X102" s="10">
        <v>9455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75</v>
      </c>
      <c r="AI102" s="1">
        <v>5</v>
      </c>
      <c r="AJ102" s="3">
        <v>45990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45951</v>
      </c>
      <c r="B103" s="14" t="s">
        <v>431</v>
      </c>
      <c r="C103" s="9" t="s">
        <v>135</v>
      </c>
      <c r="D103" s="13" t="s">
        <v>141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183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105</v>
      </c>
      <c r="T103" s="12" t="s">
        <v>63</v>
      </c>
      <c r="U103" s="11">
        <v>304</v>
      </c>
      <c r="V103" s="10">
        <v>0</v>
      </c>
      <c r="W103" s="10">
        <v>304</v>
      </c>
      <c r="X103" s="10">
        <v>22300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496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399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45951</v>
      </c>
      <c r="B104" s="14" t="s">
        <v>429</v>
      </c>
      <c r="C104" s="9" t="s">
        <v>135</v>
      </c>
      <c r="D104" s="13" t="s">
        <v>247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183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105</v>
      </c>
      <c r="T104" s="12" t="s">
        <v>63</v>
      </c>
      <c r="U104" s="11">
        <v>229</v>
      </c>
      <c r="V104" s="10">
        <v>0</v>
      </c>
      <c r="W104" s="10">
        <v>229</v>
      </c>
      <c r="X104" s="10">
        <v>11095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45892</v>
      </c>
      <c r="B105" s="14" t="s">
        <v>249</v>
      </c>
      <c r="C105" s="9" t="s">
        <v>79</v>
      </c>
      <c r="D105" s="13" t="s">
        <v>202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3000</v>
      </c>
      <c r="W105" s="10">
        <v>0</v>
      </c>
      <c r="X105" s="10">
        <v>6100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3000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45951</v>
      </c>
      <c r="B106" s="14" t="s">
        <v>429</v>
      </c>
      <c r="C106" s="9" t="s">
        <v>135</v>
      </c>
      <c r="D106" s="13" t="s">
        <v>267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886</v>
      </c>
      <c r="V106" s="10">
        <v>0</v>
      </c>
      <c r="W106" s="10">
        <v>886</v>
      </c>
      <c r="X106" s="10">
        <v>21560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398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45958</v>
      </c>
      <c r="B107" s="14" t="s">
        <v>485</v>
      </c>
      <c r="C107" s="9" t="s">
        <v>79</v>
      </c>
      <c r="D107" s="13" t="s">
        <v>486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3227.07</v>
      </c>
      <c r="AB107" s="8">
        <v>0</v>
      </c>
      <c r="AC107" s="8">
        <v>3227.07</v>
      </c>
      <c r="AD107" s="8">
        <v>0</v>
      </c>
      <c r="AE107" s="8">
        <v>3227.07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243.82306666666665</v>
      </c>
    </row>
    <row r="108" spans="1:56" ht="27.75" customHeight="1" x14ac:dyDescent="0.45">
      <c r="A108" s="3">
        <v>45891</v>
      </c>
      <c r="B108" s="14" t="s">
        <v>251</v>
      </c>
      <c r="C108" s="9" t="s">
        <v>79</v>
      </c>
      <c r="D108" s="13" t="s">
        <v>252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2447</v>
      </c>
      <c r="W108" s="10">
        <v>553</v>
      </c>
      <c r="X108" s="10">
        <v>3000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5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8447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 t="s">
        <v>131</v>
      </c>
      <c r="B109" s="14" t="s">
        <v>131</v>
      </c>
      <c r="C109" s="9" t="s">
        <v>135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>
        <v>45991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7916.333333333333</v>
      </c>
    </row>
    <row r="110" spans="1:56" ht="27.75" customHeight="1" x14ac:dyDescent="0.45">
      <c r="A110" s="3">
        <v>45933</v>
      </c>
      <c r="B110" s="14" t="s">
        <v>337</v>
      </c>
      <c r="C110" s="9" t="s">
        <v>79</v>
      </c>
      <c r="D110" s="13" t="s">
        <v>325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250.15613333333337</v>
      </c>
    </row>
    <row r="111" spans="1:56" ht="27.75" customHeight="1" x14ac:dyDescent="0.45">
      <c r="A111" s="3" t="s">
        <v>131</v>
      </c>
      <c r="B111" s="14" t="s">
        <v>131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1667.7075555555555</v>
      </c>
    </row>
    <row r="112" spans="1:56" ht="27.75" customHeight="1" x14ac:dyDescent="0.45">
      <c r="A112" s="3" t="s">
        <v>131</v>
      </c>
      <c r="B112" s="14" t="s">
        <v>131</v>
      </c>
      <c r="C112" s="9" t="s">
        <v>95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1625.4871111111113</v>
      </c>
    </row>
    <row r="113" spans="1:56" ht="27.75" customHeight="1" x14ac:dyDescent="0.45">
      <c r="A113" s="3" t="s">
        <v>131</v>
      </c>
      <c r="B113" s="14" t="s">
        <v>131</v>
      </c>
      <c r="C113" s="9" t="s">
        <v>229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 t="s">
        <v>63</v>
      </c>
      <c r="U113" s="11">
        <v>305000</v>
      </c>
      <c r="V113" s="10">
        <v>0</v>
      </c>
      <c r="W113" s="10">
        <v>305000</v>
      </c>
      <c r="X113" s="10">
        <v>0</v>
      </c>
      <c r="Y113" s="10">
        <v>320250</v>
      </c>
      <c r="Z113" s="9" t="s">
        <v>80</v>
      </c>
      <c r="AA113" s="8">
        <v>336607.14999999997</v>
      </c>
      <c r="AB113" s="8">
        <v>0</v>
      </c>
      <c r="AC113" s="8">
        <v>336607.14999999997</v>
      </c>
      <c r="AD113" s="8">
        <v>0</v>
      </c>
      <c r="AE113" s="8">
        <v>336607.14999999997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25432.540222222222</v>
      </c>
    </row>
    <row r="114" spans="1:56" ht="27.75" customHeight="1" x14ac:dyDescent="0.45">
      <c r="A114" s="3">
        <v>45933</v>
      </c>
      <c r="B114" s="14" t="s">
        <v>335</v>
      </c>
      <c r="C114" s="9" t="s">
        <v>104</v>
      </c>
      <c r="D114" s="13" t="s">
        <v>201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250.15613333333337</v>
      </c>
    </row>
    <row r="115" spans="1:56" ht="27.75" customHeight="1" x14ac:dyDescent="0.45">
      <c r="A115" s="3">
        <v>45919</v>
      </c>
      <c r="B115" s="14" t="s">
        <v>302</v>
      </c>
      <c r="C115" s="9" t="s">
        <v>135</v>
      </c>
      <c r="D115" s="13" t="s">
        <v>206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183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105</v>
      </c>
      <c r="T115" s="12" t="s">
        <v>63</v>
      </c>
      <c r="U115" s="11">
        <v>1172</v>
      </c>
      <c r="V115" s="10">
        <v>0</v>
      </c>
      <c r="W115" s="10">
        <v>1172</v>
      </c>
      <c r="X115" s="10">
        <v>21290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297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45923</v>
      </c>
      <c r="B116" s="14" t="s">
        <v>310</v>
      </c>
      <c r="C116" s="9" t="s">
        <v>79</v>
      </c>
      <c r="D116" s="13" t="s">
        <v>311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13000</v>
      </c>
      <c r="V116" s="10">
        <v>0</v>
      </c>
      <c r="W116" s="10">
        <v>13000</v>
      </c>
      <c r="X116" s="10">
        <v>0</v>
      </c>
      <c r="Y116" s="10">
        <v>13650</v>
      </c>
      <c r="Z116" s="9" t="s">
        <v>80</v>
      </c>
      <c r="AA116" s="8">
        <v>14347.189999999999</v>
      </c>
      <c r="AB116" s="8">
        <v>0</v>
      </c>
      <c r="AC116" s="8">
        <v>14347.189999999999</v>
      </c>
      <c r="AD116" s="8">
        <v>0</v>
      </c>
      <c r="AE116" s="8">
        <v>14347.189999999999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1084.009911111111</v>
      </c>
    </row>
    <row r="117" spans="1:56" ht="27.75" customHeight="1" x14ac:dyDescent="0.45">
      <c r="A117" s="3">
        <v>45877</v>
      </c>
      <c r="B117" s="14" t="s">
        <v>245</v>
      </c>
      <c r="C117" s="9" t="s">
        <v>79</v>
      </c>
      <c r="D117" s="13" t="s">
        <v>246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3500</v>
      </c>
      <c r="V117" s="10">
        <v>1217</v>
      </c>
      <c r="W117" s="10">
        <v>2283</v>
      </c>
      <c r="X117" s="10">
        <v>0</v>
      </c>
      <c r="Y117" s="10">
        <v>2397.15</v>
      </c>
      <c r="Z117" s="9" t="s">
        <v>80</v>
      </c>
      <c r="AA117" s="8">
        <v>2519.5872899999999</v>
      </c>
      <c r="AB117" s="8">
        <v>0</v>
      </c>
      <c r="AC117" s="8">
        <v>2519.5872899999999</v>
      </c>
      <c r="AD117" s="8">
        <v>0</v>
      </c>
      <c r="AE117" s="8">
        <v>2519.5872899999999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190.36881746666666</v>
      </c>
    </row>
    <row r="118" spans="1:56" ht="27.75" customHeight="1" x14ac:dyDescent="0.45">
      <c r="A118" s="3">
        <v>45796</v>
      </c>
      <c r="B118" s="14" t="s">
        <v>221</v>
      </c>
      <c r="C118" s="9" t="s">
        <v>135</v>
      </c>
      <c r="D118" s="13" t="s">
        <v>220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105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45674</v>
      </c>
      <c r="B119" s="14" t="s">
        <v>208</v>
      </c>
      <c r="C119" s="9" t="s">
        <v>135</v>
      </c>
      <c r="D119" s="13" t="s">
        <v>207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183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105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215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45611</v>
      </c>
      <c r="B120" s="14" t="s">
        <v>182</v>
      </c>
      <c r="C120" s="9" t="s">
        <v>135</v>
      </c>
      <c r="D120" s="13" t="s">
        <v>181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105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45523</v>
      </c>
      <c r="B121" s="14" t="s">
        <v>172</v>
      </c>
      <c r="C121" s="9" t="s">
        <v>135</v>
      </c>
      <c r="D121" s="13" t="s">
        <v>171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105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45911</v>
      </c>
      <c r="B122" s="14" t="s">
        <v>275</v>
      </c>
      <c r="C122" s="9" t="s">
        <v>104</v>
      </c>
      <c r="D122" s="13" t="s">
        <v>276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128</v>
      </c>
      <c r="U122" s="11">
        <v>3000</v>
      </c>
      <c r="V122" s="10">
        <v>2477</v>
      </c>
      <c r="W122" s="10">
        <v>523</v>
      </c>
      <c r="X122" s="10">
        <v>8465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128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45908</v>
      </c>
      <c r="B123" s="14" t="s">
        <v>273</v>
      </c>
      <c r="C123" s="9" t="s">
        <v>222</v>
      </c>
      <c r="D123" s="13" t="s">
        <v>223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45991</v>
      </c>
      <c r="U123" s="11">
        <v>4000</v>
      </c>
      <c r="V123" s="10">
        <v>4000</v>
      </c>
      <c r="W123" s="10">
        <v>0</v>
      </c>
      <c r="X123" s="10">
        <v>4060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45991</v>
      </c>
      <c r="AK123" s="3">
        <v>45987</v>
      </c>
      <c r="AL123" s="3">
        <v>45980</v>
      </c>
      <c r="AM123" s="3">
        <v>45988</v>
      </c>
      <c r="AN123" s="3">
        <v>45989</v>
      </c>
      <c r="AO123" s="3">
        <v>45990</v>
      </c>
      <c r="AP123" s="3">
        <v>45986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45908</v>
      </c>
      <c r="B124" s="14" t="s">
        <v>273</v>
      </c>
      <c r="C124" s="9" t="s">
        <v>222</v>
      </c>
      <c r="D124" s="13" t="s">
        <v>248</v>
      </c>
      <c r="E124" s="9">
        <v>20</v>
      </c>
      <c r="F124" s="9">
        <v>34</v>
      </c>
      <c r="G124" s="9" t="s">
        <v>60</v>
      </c>
      <c r="H124" s="9" t="s">
        <v>66</v>
      </c>
      <c r="I124" s="9">
        <v>95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45991</v>
      </c>
      <c r="U124" s="11">
        <v>4000</v>
      </c>
      <c r="V124" s="10">
        <v>4000</v>
      </c>
      <c r="W124" s="10">
        <v>0</v>
      </c>
      <c r="X124" s="10">
        <v>4060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45991</v>
      </c>
      <c r="AK124" s="3">
        <v>45987</v>
      </c>
      <c r="AL124" s="3">
        <v>45980</v>
      </c>
      <c r="AM124" s="3">
        <v>45988</v>
      </c>
      <c r="AN124" s="3">
        <v>45989</v>
      </c>
      <c r="AO124" s="3">
        <v>45990</v>
      </c>
      <c r="AP124" s="3">
        <v>45986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45799</v>
      </c>
      <c r="B125" s="14" t="s">
        <v>225</v>
      </c>
      <c r="C125" s="9" t="s">
        <v>222</v>
      </c>
      <c r="D125" s="13" t="s">
        <v>223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45991</v>
      </c>
      <c r="U125" s="11">
        <v>4000</v>
      </c>
      <c r="V125" s="10">
        <v>3975</v>
      </c>
      <c r="W125" s="10">
        <v>25</v>
      </c>
      <c r="X125" s="10">
        <v>4140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196</v>
      </c>
      <c r="AG125" s="1" t="s">
        <v>112</v>
      </c>
      <c r="AH125" s="1" t="s">
        <v>75</v>
      </c>
      <c r="AI125" s="1">
        <v>4</v>
      </c>
      <c r="AJ125" s="3">
        <v>45991</v>
      </c>
      <c r="AK125" s="3">
        <v>45987</v>
      </c>
      <c r="AL125" s="3">
        <v>45980</v>
      </c>
      <c r="AM125" s="3">
        <v>45988</v>
      </c>
      <c r="AN125" s="3">
        <v>45989</v>
      </c>
      <c r="AO125" s="3">
        <v>45990</v>
      </c>
      <c r="AP125" s="3">
        <v>45986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45799</v>
      </c>
      <c r="B126" s="14" t="s">
        <v>225</v>
      </c>
      <c r="C126" s="9" t="s">
        <v>222</v>
      </c>
      <c r="D126" s="13" t="s">
        <v>248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45991</v>
      </c>
      <c r="U126" s="11">
        <v>4000</v>
      </c>
      <c r="V126" s="10">
        <v>4056</v>
      </c>
      <c r="W126" s="10">
        <v>0</v>
      </c>
      <c r="X126" s="10">
        <v>4404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196</v>
      </c>
      <c r="AG126" s="1" t="s">
        <v>112</v>
      </c>
      <c r="AH126" s="1" t="s">
        <v>75</v>
      </c>
      <c r="AI126" s="1">
        <v>4</v>
      </c>
      <c r="AJ126" s="3">
        <v>45991</v>
      </c>
      <c r="AK126" s="3">
        <v>45987</v>
      </c>
      <c r="AL126" s="3">
        <v>45980</v>
      </c>
      <c r="AM126" s="3">
        <v>45988</v>
      </c>
      <c r="AN126" s="3">
        <v>45989</v>
      </c>
      <c r="AO126" s="3">
        <v>45990</v>
      </c>
      <c r="AP126" s="3">
        <v>45986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45541</v>
      </c>
      <c r="B127" s="14" t="s">
        <v>174</v>
      </c>
      <c r="C127" s="9" t="s">
        <v>104</v>
      </c>
      <c r="D127" s="13" t="s">
        <v>175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128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176</v>
      </c>
      <c r="AG127" s="1" t="s">
        <v>113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204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80</v>
      </c>
      <c r="AA128" s="8">
        <v>633991.52729</v>
      </c>
      <c r="AB128" s="8">
        <v>111271.04999999996</v>
      </c>
      <c r="AC128" s="8">
        <v>522720.47729000001</v>
      </c>
      <c r="AD128" s="8">
        <v>89750.26499999997</v>
      </c>
      <c r="AE128" s="8">
        <v>544241.26228999998</v>
      </c>
      <c r="AF128" s="8" t="s">
        <v>58</v>
      </c>
      <c r="AG128" s="1" t="s">
        <v>112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283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114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286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230</v>
      </c>
      <c r="AA130" s="8">
        <v>11315.7</v>
      </c>
      <c r="AB130" s="8">
        <v>11315.7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568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289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10000</v>
      </c>
      <c r="V131" s="10">
        <v>10000</v>
      </c>
      <c r="W131" s="10">
        <v>0</v>
      </c>
      <c r="X131" s="10">
        <v>10200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287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12000</v>
      </c>
      <c r="V132" s="10">
        <v>0</v>
      </c>
      <c r="W132" s="10">
        <v>12000</v>
      </c>
      <c r="X132" s="10">
        <v>13500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568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 t="s">
        <v>288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2026</v>
      </c>
      <c r="W133" s="10">
        <v>474</v>
      </c>
      <c r="X133" s="10">
        <v>2550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312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5200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>
        <v>331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230</v>
      </c>
      <c r="AA135" s="8">
        <v>2828.9250000000002</v>
      </c>
      <c r="AB135" s="8">
        <v>0</v>
      </c>
      <c r="AC135" s="8">
        <v>2828.9250000000002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222.85642500000006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286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45972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230</v>
      </c>
      <c r="AA136" s="8">
        <v>11315.7</v>
      </c>
      <c r="AB136" s="8">
        <v>11315.7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45972</v>
      </c>
      <c r="AK136" s="3">
        <v>0</v>
      </c>
      <c r="AL136" s="3">
        <v>45963</v>
      </c>
      <c r="AM136" s="3">
        <v>45970</v>
      </c>
      <c r="AN136" s="3">
        <v>45971</v>
      </c>
      <c r="AO136" s="3">
        <v>45971</v>
      </c>
      <c r="AP136" s="3">
        <v>45967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>
        <v>21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45972</v>
      </c>
      <c r="U137" s="11">
        <v>5000</v>
      </c>
      <c r="V137" s="10">
        <v>5100</v>
      </c>
      <c r="W137" s="10">
        <v>0</v>
      </c>
      <c r="X137" s="10">
        <v>5373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45972</v>
      </c>
      <c r="AK137" s="3">
        <v>0</v>
      </c>
      <c r="AL137" s="3">
        <v>45963</v>
      </c>
      <c r="AM137" s="3">
        <v>45970</v>
      </c>
      <c r="AN137" s="3">
        <v>45971</v>
      </c>
      <c r="AO137" s="3">
        <v>45971</v>
      </c>
      <c r="AP137" s="3">
        <v>45967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45972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230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45972</v>
      </c>
      <c r="AK138" s="3">
        <v>0</v>
      </c>
      <c r="AL138" s="3">
        <v>45963</v>
      </c>
      <c r="AM138" s="3">
        <v>45970</v>
      </c>
      <c r="AN138" s="3">
        <v>45971</v>
      </c>
      <c r="AO138" s="3">
        <v>45971</v>
      </c>
      <c r="AP138" s="3">
        <v>45967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847.40467777777781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382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45972</v>
      </c>
      <c r="U139" s="11">
        <v>2500</v>
      </c>
      <c r="V139" s="10">
        <v>0</v>
      </c>
      <c r="W139" s="10">
        <v>2500</v>
      </c>
      <c r="X139" s="10">
        <v>2550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45972</v>
      </c>
      <c r="AK139" s="3">
        <v>0</v>
      </c>
      <c r="AL139" s="3">
        <v>45963</v>
      </c>
      <c r="AM139" s="3">
        <v>45970</v>
      </c>
      <c r="AN139" s="3">
        <v>45971</v>
      </c>
      <c r="AO139" s="3">
        <v>45971</v>
      </c>
      <c r="AP139" s="3">
        <v>45967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45972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45972</v>
      </c>
      <c r="AK140" s="3">
        <v>0</v>
      </c>
      <c r="AL140" s="3">
        <v>45963</v>
      </c>
      <c r="AM140" s="3">
        <v>45970</v>
      </c>
      <c r="AN140" s="3">
        <v>45971</v>
      </c>
      <c r="AO140" s="3">
        <v>45971</v>
      </c>
      <c r="AP140" s="3">
        <v>45967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291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45973</v>
      </c>
      <c r="U141" s="11">
        <v>5000</v>
      </c>
      <c r="V141" s="10">
        <v>5000</v>
      </c>
      <c r="W141" s="10">
        <v>0</v>
      </c>
      <c r="X141" s="10">
        <v>5100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45973</v>
      </c>
      <c r="AK141" s="3">
        <v>0</v>
      </c>
      <c r="AL141" s="3">
        <v>45964</v>
      </c>
      <c r="AM141" s="3">
        <v>45971</v>
      </c>
      <c r="AN141" s="3">
        <v>45972</v>
      </c>
      <c r="AO141" s="3">
        <v>45972</v>
      </c>
      <c r="AP141" s="3">
        <v>45968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294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230</v>
      </c>
      <c r="AA142" s="8">
        <v>5657.85</v>
      </c>
      <c r="AB142" s="8">
        <v>0</v>
      </c>
      <c r="AC142" s="8">
        <v>5657.85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45973</v>
      </c>
      <c r="AK142" s="3">
        <v>0</v>
      </c>
      <c r="AL142" s="3">
        <v>45964</v>
      </c>
      <c r="AM142" s="3">
        <v>45971</v>
      </c>
      <c r="AN142" s="3">
        <v>45972</v>
      </c>
      <c r="AO142" s="3">
        <v>45972</v>
      </c>
      <c r="AP142" s="3">
        <v>45968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445.71285000000012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>
        <v>959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45973</v>
      </c>
      <c r="U143" s="11">
        <v>2500</v>
      </c>
      <c r="V143" s="10">
        <v>2300</v>
      </c>
      <c r="W143" s="10">
        <v>200</v>
      </c>
      <c r="X143" s="10">
        <v>2500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45973</v>
      </c>
      <c r="AK143" s="3">
        <v>0</v>
      </c>
      <c r="AL143" s="3">
        <v>45964</v>
      </c>
      <c r="AM143" s="3">
        <v>45971</v>
      </c>
      <c r="AN143" s="3">
        <v>45972</v>
      </c>
      <c r="AO143" s="3">
        <v>45972</v>
      </c>
      <c r="AP143" s="3">
        <v>45968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289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45975</v>
      </c>
      <c r="U144" s="11">
        <v>5000</v>
      </c>
      <c r="V144" s="10">
        <v>5000</v>
      </c>
      <c r="W144" s="10">
        <v>0</v>
      </c>
      <c r="X144" s="10">
        <v>5050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45975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45975</v>
      </c>
      <c r="AK145" s="3">
        <v>0</v>
      </c>
      <c r="AL145" s="3">
        <v>45966</v>
      </c>
      <c r="AM145" s="3">
        <v>45973</v>
      </c>
      <c r="AN145" s="3">
        <v>45974</v>
      </c>
      <c r="AO145" s="3">
        <v>45974</v>
      </c>
      <c r="AP145" s="3">
        <v>45970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380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45975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230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45975</v>
      </c>
      <c r="AK146" s="3">
        <v>0</v>
      </c>
      <c r="AL146" s="3">
        <v>45966</v>
      </c>
      <c r="AM146" s="3">
        <v>45973</v>
      </c>
      <c r="AN146" s="3">
        <v>45974</v>
      </c>
      <c r="AO146" s="3">
        <v>45974</v>
      </c>
      <c r="AP146" s="3">
        <v>45970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304.29531611111116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230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45975</v>
      </c>
      <c r="AK147" s="3">
        <v>0</v>
      </c>
      <c r="AL147" s="3">
        <v>45966</v>
      </c>
      <c r="AM147" s="3">
        <v>45973</v>
      </c>
      <c r="AN147" s="3">
        <v>45974</v>
      </c>
      <c r="AO147" s="3">
        <v>45974</v>
      </c>
      <c r="AP147" s="3">
        <v>45970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423.7023388888889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45975</v>
      </c>
      <c r="U148" s="11">
        <v>2500</v>
      </c>
      <c r="V148" s="10">
        <v>2500</v>
      </c>
      <c r="W148" s="10">
        <v>0</v>
      </c>
      <c r="X148" s="10">
        <v>2575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45975</v>
      </c>
      <c r="AK148" s="3">
        <v>0</v>
      </c>
      <c r="AL148" s="3">
        <v>45966</v>
      </c>
      <c r="AM148" s="3">
        <v>45973</v>
      </c>
      <c r="AN148" s="3">
        <v>45974</v>
      </c>
      <c r="AO148" s="3">
        <v>45974</v>
      </c>
      <c r="AP148" s="3">
        <v>45970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291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45975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230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45975</v>
      </c>
      <c r="AK149" s="3">
        <v>0</v>
      </c>
      <c r="AL149" s="3">
        <v>45966</v>
      </c>
      <c r="AM149" s="3">
        <v>45973</v>
      </c>
      <c r="AN149" s="3">
        <v>45974</v>
      </c>
      <c r="AO149" s="3">
        <v>45974</v>
      </c>
      <c r="AP149" s="3">
        <v>45970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423.7023388888889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290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45975</v>
      </c>
      <c r="U150" s="11">
        <v>5000</v>
      </c>
      <c r="V150" s="10">
        <v>4800</v>
      </c>
      <c r="W150" s="10">
        <v>200</v>
      </c>
      <c r="X150" s="10">
        <v>5100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45975</v>
      </c>
      <c r="AK150" s="3">
        <v>0</v>
      </c>
      <c r="AL150" s="3">
        <v>45966</v>
      </c>
      <c r="AM150" s="3">
        <v>45973</v>
      </c>
      <c r="AN150" s="3">
        <v>45974</v>
      </c>
      <c r="AO150" s="3">
        <v>45974</v>
      </c>
      <c r="AP150" s="3">
        <v>45970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286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45975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45975</v>
      </c>
      <c r="AK151" s="3">
        <v>0</v>
      </c>
      <c r="AL151" s="3">
        <v>45966</v>
      </c>
      <c r="AM151" s="3">
        <v>45973</v>
      </c>
      <c r="AN151" s="3">
        <v>45974</v>
      </c>
      <c r="AO151" s="3">
        <v>45974</v>
      </c>
      <c r="AP151" s="3">
        <v>45970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445.71285000000012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287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45975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45975</v>
      </c>
      <c r="AK152" s="3">
        <v>0</v>
      </c>
      <c r="AL152" s="3">
        <v>45966</v>
      </c>
      <c r="AM152" s="3">
        <v>45973</v>
      </c>
      <c r="AN152" s="3">
        <v>45974</v>
      </c>
      <c r="AO152" s="3">
        <v>45974</v>
      </c>
      <c r="AP152" s="3">
        <v>45970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445.71285000000012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230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222.85642500000006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45978</v>
      </c>
      <c r="U154" s="11">
        <v>5000</v>
      </c>
      <c r="V154" s="10">
        <v>3925</v>
      </c>
      <c r="W154" s="10">
        <v>1075</v>
      </c>
      <c r="X154" s="10">
        <v>6400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45978</v>
      </c>
      <c r="AK154" s="3">
        <v>0</v>
      </c>
      <c r="AL154" s="3">
        <v>45969</v>
      </c>
      <c r="AM154" s="3">
        <v>45976</v>
      </c>
      <c r="AN154" s="3">
        <v>45977</v>
      </c>
      <c r="AO154" s="3">
        <v>45977</v>
      </c>
      <c r="AP154" s="3">
        <v>45973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45978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45978</v>
      </c>
      <c r="AK155" s="3">
        <v>0</v>
      </c>
      <c r="AL155" s="3">
        <v>45969</v>
      </c>
      <c r="AM155" s="3">
        <v>45976</v>
      </c>
      <c r="AN155" s="3">
        <v>45977</v>
      </c>
      <c r="AO155" s="3">
        <v>45977</v>
      </c>
      <c r="AP155" s="3">
        <v>45973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445.71285000000012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45978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423.7023388888889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230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45978</v>
      </c>
      <c r="AK157" s="3">
        <v>0</v>
      </c>
      <c r="AL157" s="3">
        <v>45969</v>
      </c>
      <c r="AM157" s="3">
        <v>45976</v>
      </c>
      <c r="AN157" s="3">
        <v>45977</v>
      </c>
      <c r="AO157" s="3">
        <v>45977</v>
      </c>
      <c r="AP157" s="3">
        <v>45973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217.3537972222222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230</v>
      </c>
      <c r="AA158" s="8">
        <v>11315.7</v>
      </c>
      <c r="AB158" s="8">
        <v>0</v>
      </c>
      <c r="AC158" s="8">
        <v>11315.7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891.42570000000023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445.71285000000012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45979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45979</v>
      </c>
      <c r="AK160" s="3">
        <v>0</v>
      </c>
      <c r="AL160" s="3">
        <v>45970</v>
      </c>
      <c r="AM160" s="3">
        <v>45977</v>
      </c>
      <c r="AN160" s="3">
        <v>45978</v>
      </c>
      <c r="AO160" s="3">
        <v>45978</v>
      </c>
      <c r="AP160" s="3">
        <v>45974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291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45979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230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45979</v>
      </c>
      <c r="AK161" s="3">
        <v>0</v>
      </c>
      <c r="AL161" s="3">
        <v>45970</v>
      </c>
      <c r="AM161" s="3">
        <v>45977</v>
      </c>
      <c r="AN161" s="3">
        <v>45978</v>
      </c>
      <c r="AO161" s="3">
        <v>45978</v>
      </c>
      <c r="AP161" s="3">
        <v>45974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423.7023388888889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45979</v>
      </c>
      <c r="U162" s="11">
        <v>2500</v>
      </c>
      <c r="V162" s="10">
        <v>2500</v>
      </c>
      <c r="W162" s="10">
        <v>0</v>
      </c>
      <c r="X162" s="10">
        <v>2575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45979</v>
      </c>
      <c r="AK162" s="3">
        <v>0</v>
      </c>
      <c r="AL162" s="3">
        <v>45970</v>
      </c>
      <c r="AM162" s="3">
        <v>45977</v>
      </c>
      <c r="AN162" s="3">
        <v>45978</v>
      </c>
      <c r="AO162" s="3">
        <v>45978</v>
      </c>
      <c r="AP162" s="3">
        <v>45974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293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45980</v>
      </c>
      <c r="U163" s="11">
        <v>5000</v>
      </c>
      <c r="V163" s="10">
        <v>4921</v>
      </c>
      <c r="W163" s="10">
        <v>79</v>
      </c>
      <c r="X163" s="10">
        <v>5140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45980</v>
      </c>
      <c r="AK163" s="3">
        <v>0</v>
      </c>
      <c r="AL163" s="3">
        <v>45971</v>
      </c>
      <c r="AM163" s="3">
        <v>45978</v>
      </c>
      <c r="AN163" s="3">
        <v>45979</v>
      </c>
      <c r="AO163" s="3">
        <v>45979</v>
      </c>
      <c r="AP163" s="3">
        <v>45975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312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45980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45980</v>
      </c>
      <c r="AK164" s="3">
        <v>0</v>
      </c>
      <c r="AL164" s="3">
        <v>45971</v>
      </c>
      <c r="AM164" s="3">
        <v>45978</v>
      </c>
      <c r="AN164" s="3">
        <v>45979</v>
      </c>
      <c r="AO164" s="3">
        <v>45979</v>
      </c>
      <c r="AP164" s="3">
        <v>45975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45980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230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45980</v>
      </c>
      <c r="AK165" s="3">
        <v>0</v>
      </c>
      <c r="AL165" s="3">
        <v>45971</v>
      </c>
      <c r="AM165" s="3">
        <v>45978</v>
      </c>
      <c r="AN165" s="3">
        <v>45979</v>
      </c>
      <c r="AO165" s="3">
        <v>45979</v>
      </c>
      <c r="AP165" s="3">
        <v>45975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847.40467777777781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293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45980</v>
      </c>
      <c r="AK166" s="3">
        <v>0</v>
      </c>
      <c r="AL166" s="3">
        <v>45971</v>
      </c>
      <c r="AM166" s="3">
        <v>45978</v>
      </c>
      <c r="AN166" s="3">
        <v>45979</v>
      </c>
      <c r="AO166" s="3">
        <v>45979</v>
      </c>
      <c r="AP166" s="3">
        <v>45975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434.7075944444444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445.71285000000012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382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45981</v>
      </c>
      <c r="U168" s="11">
        <v>2500</v>
      </c>
      <c r="V168" s="10">
        <v>0</v>
      </c>
      <c r="W168" s="10">
        <v>2500</v>
      </c>
      <c r="X168" s="10">
        <v>2550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45981</v>
      </c>
      <c r="AK168" s="3">
        <v>0</v>
      </c>
      <c r="AL168" s="3">
        <v>45972</v>
      </c>
      <c r="AM168" s="3">
        <v>45979</v>
      </c>
      <c r="AN168" s="3">
        <v>45980</v>
      </c>
      <c r="AO168" s="3">
        <v>45980</v>
      </c>
      <c r="AP168" s="3">
        <v>45976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45981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230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45981</v>
      </c>
      <c r="AK169" s="3">
        <v>0</v>
      </c>
      <c r="AL169" s="3">
        <v>45972</v>
      </c>
      <c r="AM169" s="3">
        <v>45979</v>
      </c>
      <c r="AN169" s="3">
        <v>45980</v>
      </c>
      <c r="AO169" s="3">
        <v>45980</v>
      </c>
      <c r="AP169" s="3">
        <v>45976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847.40467777777781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287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45981</v>
      </c>
      <c r="AK170" s="3">
        <v>0</v>
      </c>
      <c r="AL170" s="3">
        <v>45972</v>
      </c>
      <c r="AM170" s="3">
        <v>45979</v>
      </c>
      <c r="AN170" s="3">
        <v>45980</v>
      </c>
      <c r="AO170" s="3">
        <v>45980</v>
      </c>
      <c r="AP170" s="3">
        <v>45976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>
        <v>21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45982</v>
      </c>
      <c r="U171" s="11">
        <v>2500</v>
      </c>
      <c r="V171" s="10">
        <v>1907</v>
      </c>
      <c r="W171" s="10">
        <v>593</v>
      </c>
      <c r="X171" s="10">
        <v>2686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45982</v>
      </c>
      <c r="AK171" s="3">
        <v>0</v>
      </c>
      <c r="AL171" s="3">
        <v>45973</v>
      </c>
      <c r="AM171" s="3">
        <v>45980</v>
      </c>
      <c r="AN171" s="3">
        <v>45981</v>
      </c>
      <c r="AO171" s="3">
        <v>45981</v>
      </c>
      <c r="AP171" s="3">
        <v>45977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291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45982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45982</v>
      </c>
      <c r="AK172" s="3">
        <v>0</v>
      </c>
      <c r="AL172" s="3">
        <v>45973</v>
      </c>
      <c r="AM172" s="3">
        <v>45980</v>
      </c>
      <c r="AN172" s="3">
        <v>45981</v>
      </c>
      <c r="AO172" s="3">
        <v>45981</v>
      </c>
      <c r="AP172" s="3">
        <v>45977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423.7023388888889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230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45982</v>
      </c>
      <c r="AK173" s="3">
        <v>0</v>
      </c>
      <c r="AL173" s="3">
        <v>45973</v>
      </c>
      <c r="AM173" s="3">
        <v>45980</v>
      </c>
      <c r="AN173" s="3">
        <v>45981</v>
      </c>
      <c r="AO173" s="3">
        <v>45981</v>
      </c>
      <c r="AP173" s="3">
        <v>45977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423.7023388888889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45982</v>
      </c>
      <c r="AK174" s="3">
        <v>0</v>
      </c>
      <c r="AL174" s="3">
        <v>45973</v>
      </c>
      <c r="AM174" s="3">
        <v>45980</v>
      </c>
      <c r="AN174" s="3">
        <v>45981</v>
      </c>
      <c r="AO174" s="3">
        <v>45981</v>
      </c>
      <c r="AP174" s="3">
        <v>45977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294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45985</v>
      </c>
      <c r="U175" s="11">
        <v>4000</v>
      </c>
      <c r="V175" s="10">
        <v>0</v>
      </c>
      <c r="W175" s="10">
        <v>4000</v>
      </c>
      <c r="X175" s="10">
        <v>0</v>
      </c>
      <c r="Y175" s="10">
        <v>4200</v>
      </c>
      <c r="Z175" s="9" t="s">
        <v>230</v>
      </c>
      <c r="AA175" s="8">
        <v>4526.2800000000007</v>
      </c>
      <c r="AB175" s="8">
        <v>0</v>
      </c>
      <c r="AC175" s="8">
        <v>4526.2800000000007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45985</v>
      </c>
      <c r="AK175" s="3">
        <v>0</v>
      </c>
      <c r="AL175" s="3">
        <v>45976</v>
      </c>
      <c r="AM175" s="3">
        <v>45983</v>
      </c>
      <c r="AN175" s="3">
        <v>45984</v>
      </c>
      <c r="AO175" s="3">
        <v>45984</v>
      </c>
      <c r="AP175" s="3">
        <v>45980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356.57028000000008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289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45985</v>
      </c>
      <c r="AK176" s="3">
        <v>0</v>
      </c>
      <c r="AL176" s="3">
        <v>45976</v>
      </c>
      <c r="AM176" s="3">
        <v>45983</v>
      </c>
      <c r="AN176" s="3">
        <v>45984</v>
      </c>
      <c r="AO176" s="3">
        <v>45984</v>
      </c>
      <c r="AP176" s="3">
        <v>45980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932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45985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230</v>
      </c>
      <c r="AA177" s="8">
        <v>2759.0749999999998</v>
      </c>
      <c r="AB177" s="8">
        <v>0</v>
      </c>
      <c r="AC177" s="8">
        <v>2759.0749999999998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45985</v>
      </c>
      <c r="AK177" s="3">
        <v>0</v>
      </c>
      <c r="AL177" s="3">
        <v>45976</v>
      </c>
      <c r="AM177" s="3">
        <v>45983</v>
      </c>
      <c r="AN177" s="3">
        <v>45984</v>
      </c>
      <c r="AO177" s="3">
        <v>45984</v>
      </c>
      <c r="AP177" s="3">
        <v>45980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217.3537972222222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45985</v>
      </c>
      <c r="AK178" s="3">
        <v>0</v>
      </c>
      <c r="AL178" s="3">
        <v>45976</v>
      </c>
      <c r="AM178" s="3">
        <v>45983</v>
      </c>
      <c r="AN178" s="3">
        <v>45984</v>
      </c>
      <c r="AO178" s="3">
        <v>45984</v>
      </c>
      <c r="AP178" s="3">
        <v>45980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287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445.71285000000012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>
        <v>931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45986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45986</v>
      </c>
      <c r="AK180" s="3">
        <v>0</v>
      </c>
      <c r="AL180" s="3">
        <v>45977</v>
      </c>
      <c r="AM180" s="3">
        <v>45984</v>
      </c>
      <c r="AN180" s="3">
        <v>45985</v>
      </c>
      <c r="AO180" s="3">
        <v>45985</v>
      </c>
      <c r="AP180" s="3">
        <v>45981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45986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230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45986</v>
      </c>
      <c r="AK181" s="3">
        <v>0</v>
      </c>
      <c r="AL181" s="3">
        <v>45977</v>
      </c>
      <c r="AM181" s="3">
        <v>45984</v>
      </c>
      <c r="AN181" s="3">
        <v>45985</v>
      </c>
      <c r="AO181" s="3">
        <v>45985</v>
      </c>
      <c r="AP181" s="3">
        <v>45981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423.7023388888889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382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45987</v>
      </c>
      <c r="U182" s="11">
        <v>5000</v>
      </c>
      <c r="V182" s="10">
        <v>0</v>
      </c>
      <c r="W182" s="10">
        <v>5000</v>
      </c>
      <c r="X182" s="10">
        <v>5100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318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312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45987</v>
      </c>
      <c r="U183" s="11">
        <v>5000</v>
      </c>
      <c r="V183" s="10">
        <v>4648</v>
      </c>
      <c r="W183" s="10">
        <v>352</v>
      </c>
      <c r="X183" s="10">
        <v>5100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45987</v>
      </c>
      <c r="AK183" s="3">
        <v>0</v>
      </c>
      <c r="AL183" s="3">
        <v>45978</v>
      </c>
      <c r="AM183" s="3">
        <v>45985</v>
      </c>
      <c r="AN183" s="3">
        <v>45986</v>
      </c>
      <c r="AO183" s="3">
        <v>45986</v>
      </c>
      <c r="AP183" s="3">
        <v>45982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45987</v>
      </c>
      <c r="AK184" s="3">
        <v>0</v>
      </c>
      <c r="AL184" s="3">
        <v>45978</v>
      </c>
      <c r="AM184" s="3">
        <v>45985</v>
      </c>
      <c r="AN184" s="3">
        <v>45986</v>
      </c>
      <c r="AO184" s="3">
        <v>45986</v>
      </c>
      <c r="AP184" s="3">
        <v>45982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291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45987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230</v>
      </c>
      <c r="AA185" s="8">
        <v>8067.6750000000011</v>
      </c>
      <c r="AB185" s="8">
        <v>0</v>
      </c>
      <c r="AC185" s="8">
        <v>8067.6750000000011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45987</v>
      </c>
      <c r="AK185" s="3">
        <v>0</v>
      </c>
      <c r="AL185" s="3">
        <v>45978</v>
      </c>
      <c r="AM185" s="3">
        <v>45985</v>
      </c>
      <c r="AN185" s="3">
        <v>45986</v>
      </c>
      <c r="AO185" s="3">
        <v>45986</v>
      </c>
      <c r="AP185" s="3">
        <v>45982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635.55350833333341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45987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230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847.40467777777781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286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45987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230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891.42570000000023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2500</v>
      </c>
      <c r="V188" s="10">
        <v>700</v>
      </c>
      <c r="W188" s="10">
        <v>1800</v>
      </c>
      <c r="X188" s="10">
        <v>2575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573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45989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230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45989</v>
      </c>
      <c r="AK189" s="3">
        <v>0</v>
      </c>
      <c r="AL189" s="3">
        <v>45980</v>
      </c>
      <c r="AM189" s="3">
        <v>45987</v>
      </c>
      <c r="AN189" s="3">
        <v>45988</v>
      </c>
      <c r="AO189" s="3">
        <v>45988</v>
      </c>
      <c r="AP189" s="3">
        <v>45984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222.85642500000006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45989</v>
      </c>
      <c r="AK190" s="3">
        <v>0</v>
      </c>
      <c r="AL190" s="3">
        <v>45980</v>
      </c>
      <c r="AM190" s="3">
        <v>45987</v>
      </c>
      <c r="AN190" s="3">
        <v>45988</v>
      </c>
      <c r="AO190" s="3">
        <v>45988</v>
      </c>
      <c r="AP190" s="3">
        <v>45984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289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230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290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230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434.7075944444444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230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445.71285000000012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331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230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2500</v>
      </c>
      <c r="V196" s="10">
        <v>1966</v>
      </c>
      <c r="W196" s="10">
        <v>534</v>
      </c>
      <c r="X196" s="10">
        <v>2535</v>
      </c>
      <c r="Y196" s="10">
        <v>0</v>
      </c>
      <c r="Z196" s="9" t="s">
        <v>230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0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292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230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222.85642500000006</v>
      </c>
    </row>
    <row r="198" spans="1:56" ht="27.75" customHeight="1" x14ac:dyDescent="0.45">
      <c r="A198" s="3" t="s">
        <v>131</v>
      </c>
      <c r="B198" s="14" t="s">
        <v>131</v>
      </c>
      <c r="C198" s="9" t="s">
        <v>229</v>
      </c>
      <c r="D198" s="13" t="s">
        <v>61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 t="s">
        <v>63</v>
      </c>
      <c r="U198" s="11">
        <v>1267500</v>
      </c>
      <c r="V198" s="10">
        <v>0</v>
      </c>
      <c r="W198" s="10">
        <v>1267500</v>
      </c>
      <c r="X198" s="10">
        <v>0</v>
      </c>
      <c r="Y198" s="10">
        <v>1330875</v>
      </c>
      <c r="Z198" s="9" t="s">
        <v>230</v>
      </c>
      <c r="AA198" s="8">
        <v>1434264.9750000001</v>
      </c>
      <c r="AB198" s="8">
        <v>0</v>
      </c>
      <c r="AC198" s="8">
        <v>1434264.9750000001</v>
      </c>
      <c r="AD198" s="8">
        <v>0</v>
      </c>
      <c r="AE198" s="8">
        <v>0</v>
      </c>
      <c r="AF198" s="8">
        <v>0</v>
      </c>
      <c r="AG198" s="1" t="s">
        <v>115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112988.20747500002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20</v>
      </c>
      <c r="F199" s="9">
        <v>38</v>
      </c>
      <c r="G199" s="9">
        <v>0</v>
      </c>
      <c r="H199" s="9">
        <v>0</v>
      </c>
      <c r="I199" s="9">
        <v>82</v>
      </c>
      <c r="J199" s="9" t="s">
        <v>78</v>
      </c>
      <c r="K199" s="9">
        <v>2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230</v>
      </c>
      <c r="AA199" s="8">
        <v>1707804.56</v>
      </c>
      <c r="AB199" s="8">
        <v>22631.4</v>
      </c>
      <c r="AC199" s="8">
        <v>1685173.1600000001</v>
      </c>
      <c r="AD199" s="8">
        <v>0</v>
      </c>
      <c r="AE199" s="8">
        <v>0</v>
      </c>
      <c r="AF199" s="8" t="s">
        <v>58</v>
      </c>
      <c r="AG199" s="1" t="s">
        <v>61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232</v>
      </c>
      <c r="BD199" s="56">
        <v>0</v>
      </c>
    </row>
    <row r="200" spans="1:56" ht="27.75" customHeight="1" x14ac:dyDescent="0.45">
      <c r="A200" s="3">
        <v>45967</v>
      </c>
      <c r="B200" s="14" t="s">
        <v>591</v>
      </c>
      <c r="C200" s="9" t="s">
        <v>359</v>
      </c>
      <c r="D200" s="13" t="s">
        <v>59</v>
      </c>
      <c r="E200" s="9">
        <v>20</v>
      </c>
      <c r="F200" s="9">
        <v>32</v>
      </c>
      <c r="G200" s="9" t="s">
        <v>60</v>
      </c>
      <c r="H200" s="9">
        <v>0</v>
      </c>
      <c r="I200" s="9">
        <v>70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45972</v>
      </c>
      <c r="U200" s="11">
        <v>2000</v>
      </c>
      <c r="V200" s="10">
        <v>0</v>
      </c>
      <c r="W200" s="10">
        <v>2000</v>
      </c>
      <c r="X200" s="10">
        <v>0</v>
      </c>
      <c r="Y200" s="10">
        <v>0</v>
      </c>
      <c r="Z200" s="9" t="s">
        <v>81</v>
      </c>
      <c r="AA200" s="8">
        <v>1871.98</v>
      </c>
      <c r="AB200" s="8">
        <v>1871.98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77</v>
      </c>
      <c r="AI200" s="1">
        <v>1</v>
      </c>
      <c r="AJ200" s="3">
        <v>45972</v>
      </c>
      <c r="AK200" s="3">
        <v>0</v>
      </c>
      <c r="AL200" s="3">
        <v>0</v>
      </c>
      <c r="AM200" s="3">
        <v>0</v>
      </c>
      <c r="AN200" s="3">
        <v>0</v>
      </c>
      <c r="AO200" s="3">
        <v>45971</v>
      </c>
      <c r="AP200" s="3">
        <v>45967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100</v>
      </c>
      <c r="BD200" s="56">
        <v>0</v>
      </c>
    </row>
    <row r="201" spans="1:56" ht="27.75" customHeight="1" x14ac:dyDescent="0.45">
      <c r="A201" s="3" t="s">
        <v>131</v>
      </c>
      <c r="B201" s="14" t="s">
        <v>131</v>
      </c>
      <c r="C201" s="9" t="s">
        <v>135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183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105</v>
      </c>
      <c r="T201" s="12">
        <v>45991</v>
      </c>
      <c r="U201" s="11">
        <v>100000</v>
      </c>
      <c r="V201" s="10">
        <v>0</v>
      </c>
      <c r="W201" s="10">
        <v>100000</v>
      </c>
      <c r="X201" s="10">
        <v>0</v>
      </c>
      <c r="Y201" s="10">
        <v>105000</v>
      </c>
      <c r="Z201" s="9" t="s">
        <v>81</v>
      </c>
      <c r="AA201" s="8">
        <v>104775.00000000001</v>
      </c>
      <c r="AB201" s="8">
        <v>17083</v>
      </c>
      <c r="AC201" s="8">
        <v>87692.000000000015</v>
      </c>
      <c r="AD201" s="8">
        <v>0</v>
      </c>
      <c r="AE201" s="8">
        <v>0</v>
      </c>
      <c r="AF201" s="8" t="s">
        <v>196</v>
      </c>
      <c r="AG201" s="1" t="s">
        <v>112</v>
      </c>
      <c r="AH201" s="1" t="s">
        <v>74</v>
      </c>
      <c r="AI201" s="1">
        <v>2</v>
      </c>
      <c r="AJ201" s="3">
        <v>45991</v>
      </c>
      <c r="AK201" s="3">
        <v>0</v>
      </c>
      <c r="AL201" s="3">
        <v>45982</v>
      </c>
      <c r="AM201" s="3">
        <v>45989</v>
      </c>
      <c r="AN201" s="3">
        <v>45990</v>
      </c>
      <c r="AO201" s="3">
        <v>45990</v>
      </c>
      <c r="AP201" s="3">
        <v>45986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100</v>
      </c>
      <c r="BD201" s="56">
        <v>6703.5662222222227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106646.98000000001</v>
      </c>
      <c r="AB202" s="8">
        <v>18954.98</v>
      </c>
      <c r="AC202" s="8">
        <v>87692.000000000015</v>
      </c>
      <c r="AD202" s="8">
        <v>0</v>
      </c>
      <c r="AE202" s="8">
        <v>0</v>
      </c>
      <c r="AF202" s="8" t="s">
        <v>58</v>
      </c>
      <c r="AG202" s="1" t="s">
        <v>112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100</v>
      </c>
      <c r="BD202" s="56">
        <v>0</v>
      </c>
    </row>
    <row r="203" spans="1:56" ht="27.75" customHeight="1" x14ac:dyDescent="0.45">
      <c r="A203" s="3">
        <v>45966</v>
      </c>
      <c r="B203" s="14" t="s">
        <v>574</v>
      </c>
      <c r="C203" s="9" t="s">
        <v>498</v>
      </c>
      <c r="D203" s="13" t="s">
        <v>59</v>
      </c>
      <c r="E203" s="9">
        <v>21</v>
      </c>
      <c r="F203" s="9">
        <v>38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41</v>
      </c>
      <c r="O203" s="9">
        <v>40</v>
      </c>
      <c r="P203" s="10">
        <v>97.913940945919975</v>
      </c>
      <c r="Q203" s="10">
        <v>0</v>
      </c>
      <c r="R203" s="10">
        <v>97.913940945919975</v>
      </c>
      <c r="S203" s="9" t="s">
        <v>71</v>
      </c>
      <c r="T203" s="12">
        <v>45972</v>
      </c>
      <c r="U203" s="11">
        <v>15000</v>
      </c>
      <c r="V203" s="10">
        <v>10600</v>
      </c>
      <c r="W203" s="10">
        <v>4400</v>
      </c>
      <c r="X203" s="10">
        <v>0</v>
      </c>
      <c r="Y203" s="10">
        <v>0</v>
      </c>
      <c r="Z203" s="9" t="s">
        <v>126</v>
      </c>
      <c r="AA203" s="8">
        <v>4855.9719999999998</v>
      </c>
      <c r="AB203" s="8">
        <v>4855.9719999999998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243</v>
      </c>
      <c r="AI203" s="1">
        <v>2</v>
      </c>
      <c r="AJ203" s="3">
        <v>45972</v>
      </c>
      <c r="AK203" s="3">
        <v>0</v>
      </c>
      <c r="AL203" s="3">
        <v>0</v>
      </c>
      <c r="AM203" s="3">
        <v>0</v>
      </c>
      <c r="AN203" s="3">
        <v>0</v>
      </c>
      <c r="AO203" s="3">
        <v>45970</v>
      </c>
      <c r="AP203" s="3">
        <v>45967</v>
      </c>
      <c r="AQ203" s="3">
        <v>45971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101</v>
      </c>
      <c r="BD203" s="56">
        <v>0</v>
      </c>
    </row>
    <row r="204" spans="1:56" ht="27.75" customHeight="1" x14ac:dyDescent="0.45">
      <c r="A204" s="3">
        <v>45964</v>
      </c>
      <c r="B204" s="14" t="s">
        <v>569</v>
      </c>
      <c r="C204" s="9" t="s">
        <v>520</v>
      </c>
      <c r="D204" s="13" t="s">
        <v>521</v>
      </c>
      <c r="E204" s="9">
        <v>21</v>
      </c>
      <c r="F204" s="9">
        <v>31</v>
      </c>
      <c r="G204" s="9" t="s">
        <v>60</v>
      </c>
      <c r="H204" s="9">
        <v>0</v>
      </c>
      <c r="I204" s="9">
        <v>60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120</v>
      </c>
      <c r="T204" s="12">
        <v>45978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126</v>
      </c>
      <c r="AA204" s="8">
        <v>4540.25</v>
      </c>
      <c r="AB204" s="8">
        <v>2554</v>
      </c>
      <c r="AC204" s="8">
        <v>1986.25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77</v>
      </c>
      <c r="AI204" s="1">
        <v>1</v>
      </c>
      <c r="AJ204" s="3">
        <v>45978</v>
      </c>
      <c r="AK204" s="3">
        <v>0</v>
      </c>
      <c r="AL204" s="3">
        <v>0</v>
      </c>
      <c r="AM204" s="3">
        <v>0</v>
      </c>
      <c r="AN204" s="3">
        <v>0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 t="s">
        <v>542</v>
      </c>
      <c r="AZ204" s="2">
        <v>0</v>
      </c>
      <c r="BA204" s="2">
        <v>0</v>
      </c>
      <c r="BB204" s="2">
        <v>0</v>
      </c>
      <c r="BC204" s="1" t="s">
        <v>101</v>
      </c>
      <c r="BD204" s="56">
        <v>135.56156249999998</v>
      </c>
    </row>
    <row r="205" spans="1:56" ht="27.75" customHeight="1" x14ac:dyDescent="0.45">
      <c r="A205" s="3" t="s">
        <v>93</v>
      </c>
      <c r="B205" s="14">
        <v>0</v>
      </c>
      <c r="C205" s="9">
        <v>0</v>
      </c>
      <c r="D205" s="13">
        <v>0</v>
      </c>
      <c r="E205" s="9">
        <v>21</v>
      </c>
      <c r="F205" s="9">
        <v>37</v>
      </c>
      <c r="G205" s="9" t="s">
        <v>60</v>
      </c>
      <c r="H205" s="9">
        <v>0</v>
      </c>
      <c r="I205" s="9">
        <v>67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126</v>
      </c>
      <c r="AA205" s="8">
        <v>9396.2219999999998</v>
      </c>
      <c r="AB205" s="8">
        <v>7409.9719999999998</v>
      </c>
      <c r="AC205" s="8">
        <v>1986.25</v>
      </c>
      <c r="AD205" s="8">
        <v>0</v>
      </c>
      <c r="AE205" s="8">
        <v>0</v>
      </c>
      <c r="AF205" s="8" t="s">
        <v>58</v>
      </c>
      <c r="AG205" s="1" t="s">
        <v>112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101</v>
      </c>
      <c r="BD205" s="56">
        <v>0</v>
      </c>
    </row>
    <row r="206" spans="1:56" ht="27.75" customHeight="1" x14ac:dyDescent="0.45">
      <c r="A206" s="3">
        <v>0</v>
      </c>
      <c r="B206" s="14" t="s">
        <v>125</v>
      </c>
      <c r="C206" s="9" t="s">
        <v>359</v>
      </c>
      <c r="D206" s="13" t="s">
        <v>592</v>
      </c>
      <c r="E206" s="9">
        <v>21</v>
      </c>
      <c r="F206" s="9">
        <v>32</v>
      </c>
      <c r="G206" s="9" t="s">
        <v>60</v>
      </c>
      <c r="H206" s="9">
        <v>0</v>
      </c>
      <c r="I206" s="9">
        <v>70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45974</v>
      </c>
      <c r="U206" s="11">
        <v>3250</v>
      </c>
      <c r="V206" s="10">
        <v>0</v>
      </c>
      <c r="W206" s="10">
        <v>3250</v>
      </c>
      <c r="X206" s="10">
        <v>0</v>
      </c>
      <c r="Y206" s="10">
        <v>3412.5</v>
      </c>
      <c r="Z206" s="9" t="s">
        <v>593</v>
      </c>
      <c r="AA206" s="8">
        <v>3041.9675000000007</v>
      </c>
      <c r="AB206" s="8">
        <v>3041.9675000000007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45974</v>
      </c>
      <c r="AK206" s="3">
        <v>0</v>
      </c>
      <c r="AL206" s="3">
        <v>45965</v>
      </c>
      <c r="AM206" s="3">
        <v>45972</v>
      </c>
      <c r="AN206" s="3">
        <v>45973</v>
      </c>
      <c r="AO206" s="3">
        <v>45973</v>
      </c>
      <c r="AP206" s="3">
        <v>45969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21</v>
      </c>
      <c r="F207" s="9">
        <v>37</v>
      </c>
      <c r="G207" s="9" t="s">
        <v>60</v>
      </c>
      <c r="H207" s="9">
        <v>0</v>
      </c>
      <c r="I207" s="9">
        <v>83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593</v>
      </c>
      <c r="AA207" s="8">
        <v>3041.9675000000007</v>
      </c>
      <c r="AB207" s="8">
        <v>3041.9675000000007</v>
      </c>
      <c r="AC207" s="8">
        <v>0</v>
      </c>
      <c r="AD207" s="8">
        <v>0</v>
      </c>
      <c r="AE207" s="8">
        <v>0</v>
      </c>
      <c r="AF207" s="8" t="s">
        <v>58</v>
      </c>
      <c r="AG207" s="1" t="s">
        <v>114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594</v>
      </c>
      <c r="BD207" s="56">
        <v>0</v>
      </c>
    </row>
    <row r="208" spans="1:56" ht="27.75" customHeight="1" x14ac:dyDescent="0.45">
      <c r="A208" s="3">
        <v>45953</v>
      </c>
      <c r="B208" s="14" t="s">
        <v>462</v>
      </c>
      <c r="C208" s="9" t="s">
        <v>319</v>
      </c>
      <c r="D208" s="13" t="s">
        <v>454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45968</v>
      </c>
      <c r="U208" s="11">
        <v>5000</v>
      </c>
      <c r="V208" s="10">
        <v>5000</v>
      </c>
      <c r="W208" s="10">
        <v>0</v>
      </c>
      <c r="X208" s="10">
        <v>5400</v>
      </c>
      <c r="Y208" s="10">
        <v>0</v>
      </c>
      <c r="Z208" s="9" t="s">
        <v>117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68</v>
      </c>
      <c r="AI208" s="1">
        <v>4</v>
      </c>
      <c r="AJ208" s="3">
        <v>45968</v>
      </c>
      <c r="AK208" s="3">
        <v>45964</v>
      </c>
      <c r="AL208" s="3">
        <v>45958</v>
      </c>
      <c r="AM208" s="3">
        <v>45965</v>
      </c>
      <c r="AN208" s="3">
        <v>45966</v>
      </c>
      <c r="AO208" s="3">
        <v>45966</v>
      </c>
      <c r="AP208" s="3">
        <v>45963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7.75" customHeight="1" x14ac:dyDescent="0.45">
      <c r="A209" s="3">
        <v>45953</v>
      </c>
      <c r="B209" s="14" t="s">
        <v>464</v>
      </c>
      <c r="C209" s="9" t="s">
        <v>227</v>
      </c>
      <c r="D209" s="13" t="s">
        <v>448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45972</v>
      </c>
      <c r="U209" s="11">
        <v>30000</v>
      </c>
      <c r="V209" s="10">
        <v>0</v>
      </c>
      <c r="W209" s="10">
        <v>30000</v>
      </c>
      <c r="X209" s="10">
        <v>0</v>
      </c>
      <c r="Y209" s="10">
        <v>31500</v>
      </c>
      <c r="Z209" s="9" t="s">
        <v>117</v>
      </c>
      <c r="AA209" s="8">
        <v>32270.700000000004</v>
      </c>
      <c r="AB209" s="8">
        <v>32270.700000000004</v>
      </c>
      <c r="AC209" s="8">
        <v>0</v>
      </c>
      <c r="AD209" s="8">
        <v>32270.700000000004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>
        <v>45972</v>
      </c>
      <c r="AK209" s="3">
        <v>45968</v>
      </c>
      <c r="AL209" s="3">
        <v>45962</v>
      </c>
      <c r="AM209" s="3">
        <v>45969</v>
      </c>
      <c r="AN209" s="3">
        <v>45970</v>
      </c>
      <c r="AO209" s="3">
        <v>45970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7.75" customHeight="1" x14ac:dyDescent="0.45">
      <c r="A210" s="3">
        <v>45953</v>
      </c>
      <c r="B210" s="14" t="s">
        <v>466</v>
      </c>
      <c r="C210" s="9" t="s">
        <v>227</v>
      </c>
      <c r="D210" s="13" t="s">
        <v>453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45972</v>
      </c>
      <c r="U210" s="11">
        <v>10000</v>
      </c>
      <c r="V210" s="10">
        <v>3900</v>
      </c>
      <c r="W210" s="10">
        <v>6100</v>
      </c>
      <c r="X210" s="10">
        <v>10065</v>
      </c>
      <c r="Y210" s="10">
        <v>0</v>
      </c>
      <c r="Z210" s="9" t="s">
        <v>117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68</v>
      </c>
      <c r="AI210" s="1">
        <v>4</v>
      </c>
      <c r="AJ210" s="3">
        <v>45972</v>
      </c>
      <c r="AK210" s="3">
        <v>45968</v>
      </c>
      <c r="AL210" s="3">
        <v>45962</v>
      </c>
      <c r="AM210" s="3">
        <v>45969</v>
      </c>
      <c r="AN210" s="3">
        <v>45970</v>
      </c>
      <c r="AO210" s="3">
        <v>45970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45962</v>
      </c>
      <c r="B211" s="14" t="s">
        <v>527</v>
      </c>
      <c r="C211" s="9" t="s">
        <v>108</v>
      </c>
      <c r="D211" s="13" t="s">
        <v>355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45973</v>
      </c>
      <c r="U211" s="11">
        <v>10000</v>
      </c>
      <c r="V211" s="10">
        <v>10000</v>
      </c>
      <c r="W211" s="10">
        <v>0</v>
      </c>
      <c r="X211" s="10">
        <v>10600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>
        <v>45973</v>
      </c>
      <c r="AK211" s="3">
        <v>45969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 t="s">
        <v>546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45962</v>
      </c>
      <c r="B212" s="14" t="s">
        <v>527</v>
      </c>
      <c r="C212" s="9" t="s">
        <v>108</v>
      </c>
      <c r="D212" s="13" t="s">
        <v>356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45973</v>
      </c>
      <c r="U212" s="11">
        <v>10000</v>
      </c>
      <c r="V212" s="10">
        <v>0</v>
      </c>
      <c r="W212" s="10">
        <v>10000</v>
      </c>
      <c r="X212" s="10">
        <v>10600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68</v>
      </c>
      <c r="AI212" s="1">
        <v>4</v>
      </c>
      <c r="AJ212" s="3">
        <v>45973</v>
      </c>
      <c r="AK212" s="3">
        <v>45969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546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45962</v>
      </c>
      <c r="B213" s="14" t="s">
        <v>527</v>
      </c>
      <c r="C213" s="9" t="s">
        <v>108</v>
      </c>
      <c r="D213" s="13" t="s">
        <v>491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45973</v>
      </c>
      <c r="U213" s="11">
        <v>10000</v>
      </c>
      <c r="V213" s="10">
        <v>9500</v>
      </c>
      <c r="W213" s="10">
        <v>500</v>
      </c>
      <c r="X213" s="10">
        <v>10500</v>
      </c>
      <c r="Y213" s="10">
        <v>0</v>
      </c>
      <c r="Z213" s="9" t="s">
        <v>117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45973</v>
      </c>
      <c r="AK213" s="3">
        <v>45969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546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45962</v>
      </c>
      <c r="B214" s="14" t="s">
        <v>528</v>
      </c>
      <c r="C214" s="9" t="s">
        <v>108</v>
      </c>
      <c r="D214" s="13" t="s">
        <v>341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45973</v>
      </c>
      <c r="U214" s="11">
        <v>20000</v>
      </c>
      <c r="V214" s="10">
        <v>1500</v>
      </c>
      <c r="W214" s="10">
        <v>18500</v>
      </c>
      <c r="X214" s="10">
        <v>21000</v>
      </c>
      <c r="Y214" s="10">
        <v>0</v>
      </c>
      <c r="Z214" s="9" t="s">
        <v>117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45973</v>
      </c>
      <c r="AK214" s="3">
        <v>45969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 t="s">
        <v>546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45962</v>
      </c>
      <c r="B215" s="14" t="s">
        <v>528</v>
      </c>
      <c r="C215" s="9" t="s">
        <v>108</v>
      </c>
      <c r="D215" s="13" t="s">
        <v>492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45973</v>
      </c>
      <c r="U215" s="11">
        <v>5000</v>
      </c>
      <c r="V215" s="10">
        <v>5000</v>
      </c>
      <c r="W215" s="10">
        <v>0</v>
      </c>
      <c r="X215" s="10">
        <v>5400</v>
      </c>
      <c r="Y215" s="10">
        <v>0</v>
      </c>
      <c r="Z215" s="9" t="s">
        <v>117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45973</v>
      </c>
      <c r="AK215" s="3">
        <v>45969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546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45962</v>
      </c>
      <c r="B216" s="14" t="s">
        <v>528</v>
      </c>
      <c r="C216" s="9" t="s">
        <v>108</v>
      </c>
      <c r="D216" s="13" t="s">
        <v>493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45973</v>
      </c>
      <c r="AK216" s="3">
        <v>45969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 t="s">
        <v>546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465</v>
      </c>
      <c r="C217" s="9" t="s">
        <v>227</v>
      </c>
      <c r="D217" s="13" t="s">
        <v>450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465</v>
      </c>
      <c r="C218" s="9" t="s">
        <v>227</v>
      </c>
      <c r="D218" s="13" t="s">
        <v>451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45976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45976</v>
      </c>
      <c r="AK218" s="3">
        <v>45972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45962</v>
      </c>
      <c r="B219" s="14" t="s">
        <v>575</v>
      </c>
      <c r="C219" s="9" t="s">
        <v>498</v>
      </c>
      <c r="D219" s="13" t="s">
        <v>499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71</v>
      </c>
      <c r="T219" s="12">
        <v>45979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117</v>
      </c>
      <c r="AA219" s="8">
        <v>3227.07</v>
      </c>
      <c r="AB219" s="8">
        <v>3227.07</v>
      </c>
      <c r="AC219" s="8">
        <v>0</v>
      </c>
      <c r="AD219" s="8">
        <v>3227.07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45979</v>
      </c>
      <c r="AK219" s="3">
        <v>45975</v>
      </c>
      <c r="AL219" s="3">
        <v>45969</v>
      </c>
      <c r="AM219" s="3">
        <v>45976</v>
      </c>
      <c r="AN219" s="3">
        <v>45977</v>
      </c>
      <c r="AO219" s="3">
        <v>45977</v>
      </c>
      <c r="AP219" s="3">
        <v>45974</v>
      </c>
      <c r="AQ219" s="3">
        <v>45978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45962</v>
      </c>
      <c r="B220" s="14" t="s">
        <v>525</v>
      </c>
      <c r="C220" s="9" t="s">
        <v>498</v>
      </c>
      <c r="D220" s="13" t="s">
        <v>500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71</v>
      </c>
      <c r="T220" s="12">
        <v>45979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117</v>
      </c>
      <c r="AA220" s="8">
        <v>5378.4500000000007</v>
      </c>
      <c r="AB220" s="8">
        <v>5378.4500000000007</v>
      </c>
      <c r="AC220" s="8">
        <v>0</v>
      </c>
      <c r="AD220" s="8">
        <v>5378.4500000000007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45979</v>
      </c>
      <c r="AK220" s="3">
        <v>45975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45974</v>
      </c>
      <c r="AQ220" s="3">
        <v>45978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45962</v>
      </c>
      <c r="B221" s="14" t="s">
        <v>526</v>
      </c>
      <c r="C221" s="9" t="s">
        <v>498</v>
      </c>
      <c r="D221" s="13" t="s">
        <v>501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71</v>
      </c>
      <c r="T221" s="12">
        <v>45979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117</v>
      </c>
      <c r="AA221" s="8">
        <v>5378.4500000000007</v>
      </c>
      <c r="AB221" s="8">
        <v>5378.4500000000007</v>
      </c>
      <c r="AC221" s="8">
        <v>0</v>
      </c>
      <c r="AD221" s="8">
        <v>5378.4500000000007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45979</v>
      </c>
      <c r="AK221" s="3">
        <v>45975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45974</v>
      </c>
      <c r="AQ221" s="3">
        <v>45978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45953</v>
      </c>
      <c r="B222" s="14" t="s">
        <v>464</v>
      </c>
      <c r="C222" s="9" t="s">
        <v>227</v>
      </c>
      <c r="D222" s="13" t="s">
        <v>447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>
        <v>45980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117</v>
      </c>
      <c r="AA222" s="8">
        <v>5378.4500000000007</v>
      </c>
      <c r="AB222" s="8">
        <v>5378.4500000000007</v>
      </c>
      <c r="AC222" s="8">
        <v>0</v>
      </c>
      <c r="AD222" s="8">
        <v>5378.4500000000007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45980</v>
      </c>
      <c r="AK222" s="3">
        <v>45976</v>
      </c>
      <c r="AL222" s="3">
        <v>45970</v>
      </c>
      <c r="AM222" s="3">
        <v>45977</v>
      </c>
      <c r="AN222" s="3">
        <v>45978</v>
      </c>
      <c r="AO222" s="3">
        <v>45978</v>
      </c>
      <c r="AP222" s="3">
        <v>45975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45953</v>
      </c>
      <c r="B223" s="14" t="s">
        <v>466</v>
      </c>
      <c r="C223" s="9" t="s">
        <v>227</v>
      </c>
      <c r="D223" s="13" t="s">
        <v>452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45980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117</v>
      </c>
      <c r="AA223" s="8">
        <v>10756.900000000001</v>
      </c>
      <c r="AB223" s="8">
        <v>10756.900000000001</v>
      </c>
      <c r="AC223" s="8">
        <v>0</v>
      </c>
      <c r="AD223" s="8">
        <v>10756.900000000001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45980</v>
      </c>
      <c r="AK223" s="3">
        <v>45976</v>
      </c>
      <c r="AL223" s="3">
        <v>45970</v>
      </c>
      <c r="AM223" s="3">
        <v>45977</v>
      </c>
      <c r="AN223" s="3">
        <v>45978</v>
      </c>
      <c r="AO223" s="3">
        <v>45978</v>
      </c>
      <c r="AP223" s="3">
        <v>45975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45965</v>
      </c>
      <c r="B224" s="14" t="s">
        <v>576</v>
      </c>
      <c r="C224" s="9" t="s">
        <v>498</v>
      </c>
      <c r="D224" s="13" t="s">
        <v>545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217.10408191999997</v>
      </c>
      <c r="Q224" s="10">
        <v>0</v>
      </c>
      <c r="R224" s="10">
        <v>217.10408191999997</v>
      </c>
      <c r="S224" s="9" t="s">
        <v>71</v>
      </c>
      <c r="T224" s="12">
        <v>45981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117</v>
      </c>
      <c r="AA224" s="8">
        <v>10756.900000000001</v>
      </c>
      <c r="AB224" s="8">
        <v>6000</v>
      </c>
      <c r="AC224" s="8">
        <v>4756.9000000000015</v>
      </c>
      <c r="AD224" s="8">
        <v>6000</v>
      </c>
      <c r="AE224" s="8">
        <v>4756.9000000000015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45981</v>
      </c>
      <c r="AK224" s="3">
        <v>45977</v>
      </c>
      <c r="AL224" s="3">
        <v>45971</v>
      </c>
      <c r="AM224" s="3">
        <v>45978</v>
      </c>
      <c r="AN224" s="3">
        <v>45979</v>
      </c>
      <c r="AO224" s="3">
        <v>45979</v>
      </c>
      <c r="AP224" s="3">
        <v>45976</v>
      </c>
      <c r="AQ224" s="3">
        <v>45980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342.08453533333335</v>
      </c>
    </row>
    <row r="225" spans="1:56" ht="27.75" customHeight="1" x14ac:dyDescent="0.45">
      <c r="A225" s="3">
        <v>45958</v>
      </c>
      <c r="B225" s="14" t="s">
        <v>489</v>
      </c>
      <c r="C225" s="9" t="s">
        <v>79</v>
      </c>
      <c r="D225" s="13" t="s">
        <v>490</v>
      </c>
      <c r="E225" s="9">
        <v>21</v>
      </c>
      <c r="F225" s="9">
        <v>38</v>
      </c>
      <c r="G225" s="9" t="s">
        <v>60</v>
      </c>
      <c r="H225" s="9" t="s">
        <v>76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60</v>
      </c>
      <c r="P225" s="10">
        <v>97.696836863999991</v>
      </c>
      <c r="Q225" s="10">
        <v>0</v>
      </c>
      <c r="R225" s="10">
        <v>97.696836863999991</v>
      </c>
      <c r="S225" s="9" t="s">
        <v>67</v>
      </c>
      <c r="T225" s="12">
        <v>45990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117</v>
      </c>
      <c r="AA225" s="8">
        <v>3310.89</v>
      </c>
      <c r="AB225" s="8">
        <v>3310.89</v>
      </c>
      <c r="AC225" s="8">
        <v>0</v>
      </c>
      <c r="AD225" s="8">
        <v>1905</v>
      </c>
      <c r="AE225" s="8">
        <v>1405.8899999999999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45990</v>
      </c>
      <c r="AK225" s="3">
        <v>45986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45985</v>
      </c>
      <c r="AQ225" s="3">
        <v>45989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529</v>
      </c>
      <c r="C226" s="9" t="s">
        <v>104</v>
      </c>
      <c r="D226" s="13" t="s">
        <v>280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60</v>
      </c>
      <c r="P226" s="10">
        <v>97.696836863999991</v>
      </c>
      <c r="Q226" s="10">
        <v>0</v>
      </c>
      <c r="R226" s="10">
        <v>97.696836863999991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117</v>
      </c>
      <c r="AA226" s="8">
        <v>3310.89</v>
      </c>
      <c r="AB226" s="8">
        <v>0</v>
      </c>
      <c r="AC226" s="8">
        <v>3310.89</v>
      </c>
      <c r="AD226" s="8">
        <v>0</v>
      </c>
      <c r="AE226" s="8">
        <v>3310.89</v>
      </c>
      <c r="AF226" s="8">
        <v>0</v>
      </c>
      <c r="AG226" s="1" t="s">
        <v>61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238.09713619999999</v>
      </c>
    </row>
    <row r="227" spans="1:56" ht="27.75" customHeight="1" x14ac:dyDescent="0.45">
      <c r="A227" s="3">
        <v>45962</v>
      </c>
      <c r="B227" s="14" t="s">
        <v>530</v>
      </c>
      <c r="C227" s="9" t="s">
        <v>104</v>
      </c>
      <c r="D227" s="13" t="s">
        <v>262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88</v>
      </c>
      <c r="M227" s="10">
        <v>22</v>
      </c>
      <c r="N227" s="9">
        <v>40</v>
      </c>
      <c r="O227" s="9">
        <v>60</v>
      </c>
      <c r="P227" s="10">
        <v>97.696836863999991</v>
      </c>
      <c r="Q227" s="10">
        <v>0</v>
      </c>
      <c r="R227" s="10">
        <v>97.696836863999991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117</v>
      </c>
      <c r="AA227" s="8">
        <v>3310.89</v>
      </c>
      <c r="AB227" s="8">
        <v>0</v>
      </c>
      <c r="AC227" s="8">
        <v>3310.89</v>
      </c>
      <c r="AD227" s="8">
        <v>0</v>
      </c>
      <c r="AE227" s="8">
        <v>3310.89</v>
      </c>
      <c r="AF227" s="8">
        <v>0</v>
      </c>
      <c r="AG227" s="1" t="s">
        <v>113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238.09713619999999</v>
      </c>
    </row>
    <row r="228" spans="1:56" ht="27.75" customHeight="1" x14ac:dyDescent="0.45">
      <c r="A228" s="3">
        <v>45962</v>
      </c>
      <c r="B228" s="14" t="s">
        <v>531</v>
      </c>
      <c r="C228" s="9" t="s">
        <v>104</v>
      </c>
      <c r="D228" s="13" t="s">
        <v>244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88</v>
      </c>
      <c r="M228" s="10">
        <v>22</v>
      </c>
      <c r="N228" s="9">
        <v>40</v>
      </c>
      <c r="O228" s="9">
        <v>60</v>
      </c>
      <c r="P228" s="10">
        <v>97.696836863999991</v>
      </c>
      <c r="Q228" s="10">
        <v>0</v>
      </c>
      <c r="R228" s="10">
        <v>97.696836863999991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117</v>
      </c>
      <c r="AA228" s="8">
        <v>3310.89</v>
      </c>
      <c r="AB228" s="8">
        <v>0</v>
      </c>
      <c r="AC228" s="8">
        <v>3310.89</v>
      </c>
      <c r="AD228" s="8">
        <v>0</v>
      </c>
      <c r="AE228" s="8">
        <v>3310.89</v>
      </c>
      <c r="AF228" s="8">
        <v>0</v>
      </c>
      <c r="AG228" s="1" t="s">
        <v>113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238.09713619999999</v>
      </c>
    </row>
    <row r="229" spans="1:56" ht="27.75" customHeight="1" x14ac:dyDescent="0.45">
      <c r="A229" s="3" t="s">
        <v>131</v>
      </c>
      <c r="B229" s="14" t="s">
        <v>131</v>
      </c>
      <c r="C229" s="9" t="s">
        <v>108</v>
      </c>
      <c r="D229" s="13" t="s">
        <v>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 t="s">
        <v>63</v>
      </c>
      <c r="U229" s="11">
        <v>100000</v>
      </c>
      <c r="V229" s="10">
        <v>0</v>
      </c>
      <c r="W229" s="10">
        <v>100000</v>
      </c>
      <c r="X229" s="10">
        <v>0</v>
      </c>
      <c r="Y229" s="10">
        <v>105000</v>
      </c>
      <c r="Z229" s="9" t="s">
        <v>117</v>
      </c>
      <c r="AA229" s="8">
        <v>107569.00000000001</v>
      </c>
      <c r="AB229" s="8">
        <v>0</v>
      </c>
      <c r="AC229" s="8">
        <v>107569.00000000001</v>
      </c>
      <c r="AD229" s="8">
        <v>0</v>
      </c>
      <c r="AE229" s="8">
        <v>107569.00000000001</v>
      </c>
      <c r="AF229" s="8">
        <v>0</v>
      </c>
      <c r="AG229" s="1" t="s">
        <v>113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7735.6453533333333</v>
      </c>
    </row>
    <row r="230" spans="1:56" ht="27.75" customHeight="1" x14ac:dyDescent="0.45">
      <c r="A230" s="3">
        <v>45958</v>
      </c>
      <c r="B230" s="14" t="s">
        <v>476</v>
      </c>
      <c r="C230" s="9" t="s">
        <v>104</v>
      </c>
      <c r="D230" s="13" t="s">
        <v>477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88</v>
      </c>
      <c r="M230" s="10">
        <v>22</v>
      </c>
      <c r="N230" s="9">
        <v>40</v>
      </c>
      <c r="O230" s="9">
        <v>60</v>
      </c>
      <c r="P230" s="10">
        <v>97.696836863999991</v>
      </c>
      <c r="Q230" s="10">
        <v>0</v>
      </c>
      <c r="R230" s="10">
        <v>97.696836863999991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117</v>
      </c>
      <c r="AA230" s="8">
        <v>3310.89</v>
      </c>
      <c r="AB230" s="8">
        <v>0</v>
      </c>
      <c r="AC230" s="8">
        <v>3310.89</v>
      </c>
      <c r="AD230" s="8">
        <v>0</v>
      </c>
      <c r="AE230" s="8">
        <v>3310.89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238.09713619999999</v>
      </c>
    </row>
    <row r="231" spans="1:56" ht="27.75" customHeight="1" x14ac:dyDescent="0.45">
      <c r="A231" s="3">
        <v>45958</v>
      </c>
      <c r="B231" s="14" t="s">
        <v>478</v>
      </c>
      <c r="C231" s="9" t="s">
        <v>104</v>
      </c>
      <c r="D231" s="13" t="s">
        <v>479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183</v>
      </c>
      <c r="M231" s="10">
        <v>22</v>
      </c>
      <c r="N231" s="9">
        <v>40</v>
      </c>
      <c r="O231" s="9">
        <v>60</v>
      </c>
      <c r="P231" s="10">
        <v>97.696836863999991</v>
      </c>
      <c r="Q231" s="10">
        <v>0</v>
      </c>
      <c r="R231" s="10">
        <v>97.696836863999991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117</v>
      </c>
      <c r="AA231" s="8">
        <v>3310.89</v>
      </c>
      <c r="AB231" s="8">
        <v>0</v>
      </c>
      <c r="AC231" s="8">
        <v>3310.89</v>
      </c>
      <c r="AD231" s="8">
        <v>0</v>
      </c>
      <c r="AE231" s="8">
        <v>3310.89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238.09713619999999</v>
      </c>
    </row>
    <row r="232" spans="1:56" ht="27.75" customHeight="1" x14ac:dyDescent="0.45">
      <c r="A232" s="3">
        <v>45631</v>
      </c>
      <c r="B232" s="14" t="s">
        <v>189</v>
      </c>
      <c r="C232" s="9" t="s">
        <v>106</v>
      </c>
      <c r="D232" s="13" t="s">
        <v>140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 t="s">
        <v>63</v>
      </c>
      <c r="U232" s="11">
        <v>9000</v>
      </c>
      <c r="V232" s="10">
        <v>1182</v>
      </c>
      <c r="W232" s="10">
        <v>7818</v>
      </c>
      <c r="X232" s="10">
        <v>0</v>
      </c>
      <c r="Y232" s="10">
        <v>8208.9</v>
      </c>
      <c r="Z232" s="9" t="s">
        <v>117</v>
      </c>
      <c r="AA232" s="8">
        <v>8409.7444200000009</v>
      </c>
      <c r="AB232" s="8">
        <v>0</v>
      </c>
      <c r="AC232" s="8">
        <v>8409.7444200000009</v>
      </c>
      <c r="AD232" s="8">
        <v>0</v>
      </c>
      <c r="AE232" s="8">
        <v>8409.7444200000009</v>
      </c>
      <c r="AF232" s="8">
        <v>0</v>
      </c>
      <c r="AG232" s="1" t="s">
        <v>113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199</v>
      </c>
      <c r="AZ232" s="2">
        <v>0</v>
      </c>
      <c r="BA232" s="2">
        <v>0</v>
      </c>
      <c r="BB232" s="2">
        <v>0</v>
      </c>
      <c r="BC232" s="1" t="s">
        <v>118</v>
      </c>
      <c r="BD232" s="56">
        <v>604.77275372359998</v>
      </c>
    </row>
    <row r="233" spans="1:56" ht="27.75" customHeight="1" x14ac:dyDescent="0.45">
      <c r="A233" s="3">
        <v>45896</v>
      </c>
      <c r="B233" s="14" t="s">
        <v>258</v>
      </c>
      <c r="C233" s="9" t="s">
        <v>104</v>
      </c>
      <c r="D233" s="13" t="s">
        <v>259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45896</v>
      </c>
      <c r="B234" s="14" t="s">
        <v>260</v>
      </c>
      <c r="C234" s="9" t="s">
        <v>104</v>
      </c>
      <c r="D234" s="13" t="s">
        <v>244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5518.15</v>
      </c>
      <c r="AB234" s="8">
        <v>0</v>
      </c>
      <c r="AC234" s="8">
        <v>5518.15</v>
      </c>
      <c r="AD234" s="8">
        <v>0</v>
      </c>
      <c r="AE234" s="8">
        <v>5518.15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396.82856033333326</v>
      </c>
    </row>
    <row r="235" spans="1:56" ht="27.75" customHeight="1" x14ac:dyDescent="0.45">
      <c r="A235" s="3">
        <v>45896</v>
      </c>
      <c r="B235" s="14" t="s">
        <v>261</v>
      </c>
      <c r="C235" s="9" t="s">
        <v>104</v>
      </c>
      <c r="D235" s="13" t="s">
        <v>262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117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238.09713619999999</v>
      </c>
    </row>
    <row r="236" spans="1:56" ht="27.75" customHeight="1" x14ac:dyDescent="0.45">
      <c r="A236" s="3">
        <v>45911</v>
      </c>
      <c r="B236" s="14" t="s">
        <v>279</v>
      </c>
      <c r="C236" s="9" t="s">
        <v>104</v>
      </c>
      <c r="D236" s="13" t="s">
        <v>280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117</v>
      </c>
      <c r="AA236" s="8">
        <v>3310.89</v>
      </c>
      <c r="AB236" s="8">
        <v>0</v>
      </c>
      <c r="AC236" s="8">
        <v>3310.89</v>
      </c>
      <c r="AD236" s="8">
        <v>0</v>
      </c>
      <c r="AE236" s="8">
        <v>3310.89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238.09713619999999</v>
      </c>
    </row>
    <row r="237" spans="1:56" ht="27.75" customHeight="1" x14ac:dyDescent="0.45">
      <c r="A237" s="3" t="s">
        <v>131</v>
      </c>
      <c r="B237" s="14" t="s">
        <v>131</v>
      </c>
      <c r="C237" s="9" t="s">
        <v>106</v>
      </c>
      <c r="D237" s="13" t="s">
        <v>140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117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773.56453533333331</v>
      </c>
    </row>
    <row r="238" spans="1:56" ht="27.75" customHeight="1" x14ac:dyDescent="0.45">
      <c r="A238" s="3">
        <v>45854</v>
      </c>
      <c r="B238" s="14" t="s">
        <v>238</v>
      </c>
      <c r="C238" s="9" t="s">
        <v>79</v>
      </c>
      <c r="D238" s="13" t="s">
        <v>239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0</v>
      </c>
      <c r="AC238" s="8">
        <v>3310.89</v>
      </c>
      <c r="AD238" s="8">
        <v>0</v>
      </c>
      <c r="AE238" s="8">
        <v>3310.89</v>
      </c>
      <c r="AF238" s="8">
        <v>0</v>
      </c>
      <c r="AG238" s="1" t="s">
        <v>112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238.09713619999999</v>
      </c>
    </row>
    <row r="239" spans="1:56" ht="27.75" customHeight="1" x14ac:dyDescent="0.45">
      <c r="A239" s="3">
        <v>45826</v>
      </c>
      <c r="B239" s="14" t="s">
        <v>233</v>
      </c>
      <c r="C239" s="9" t="s">
        <v>104</v>
      </c>
      <c r="D239" s="13" t="s">
        <v>224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89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117</v>
      </c>
      <c r="AA239" s="8">
        <v>8310.3338999999996</v>
      </c>
      <c r="AB239" s="8">
        <v>0</v>
      </c>
      <c r="AC239" s="8">
        <v>8310.3338999999996</v>
      </c>
      <c r="AD239" s="8">
        <v>0</v>
      </c>
      <c r="AE239" s="8">
        <v>8310.3338999999996</v>
      </c>
      <c r="AF239" s="8">
        <v>0</v>
      </c>
      <c r="AG239" s="1" t="s">
        <v>112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597.62381186199991</v>
      </c>
    </row>
    <row r="240" spans="1:56" ht="27.75" customHeight="1" x14ac:dyDescent="0.45">
      <c r="A240" s="3">
        <v>45066</v>
      </c>
      <c r="B240" s="14" t="s">
        <v>123</v>
      </c>
      <c r="C240" s="9" t="s">
        <v>79</v>
      </c>
      <c r="D240" s="13" t="s">
        <v>122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89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5518.15</v>
      </c>
      <c r="AF240" s="8">
        <v>0</v>
      </c>
      <c r="AG240" s="1" t="s">
        <v>116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396.82856033333326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117</v>
      </c>
      <c r="AA241" s="8">
        <v>268473.44832000014</v>
      </c>
      <c r="AB241" s="8">
        <v>87836.26</v>
      </c>
      <c r="AC241" s="8">
        <v>180637.18832000004</v>
      </c>
      <c r="AD241" s="8">
        <v>86430.37</v>
      </c>
      <c r="AE241" s="8">
        <v>182043.07832000006</v>
      </c>
      <c r="AF241" s="8" t="s">
        <v>58</v>
      </c>
      <c r="AG241" s="1" t="s">
        <v>115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7.75" customHeight="1" x14ac:dyDescent="0.45">
      <c r="A242" s="3">
        <v>45965</v>
      </c>
      <c r="B242" s="14" t="s">
        <v>577</v>
      </c>
      <c r="C242" s="9" t="s">
        <v>547</v>
      </c>
      <c r="D242" s="13" t="s">
        <v>548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45973</v>
      </c>
      <c r="U242" s="11">
        <v>30000</v>
      </c>
      <c r="V242" s="10">
        <v>0</v>
      </c>
      <c r="W242" s="10">
        <v>30000</v>
      </c>
      <c r="X242" s="10">
        <v>19065</v>
      </c>
      <c r="Y242" s="10">
        <v>11481.75</v>
      </c>
      <c r="Z242" s="9" t="s">
        <v>83</v>
      </c>
      <c r="AA242" s="8">
        <v>11388.403372500001</v>
      </c>
      <c r="AB242" s="8">
        <v>11388.403372500001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45973</v>
      </c>
      <c r="AK242" s="3">
        <v>0</v>
      </c>
      <c r="AL242" s="3">
        <v>45964</v>
      </c>
      <c r="AM242" s="3">
        <v>45971</v>
      </c>
      <c r="AN242" s="3">
        <v>45972</v>
      </c>
      <c r="AO242" s="3">
        <v>45972</v>
      </c>
      <c r="AP242" s="3">
        <v>45968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101</v>
      </c>
      <c r="BD242" s="56">
        <v>0</v>
      </c>
    </row>
    <row r="243" spans="1:56" ht="27.75" customHeight="1" x14ac:dyDescent="0.45">
      <c r="A243" s="3">
        <v>45965</v>
      </c>
      <c r="B243" s="14" t="s">
        <v>578</v>
      </c>
      <c r="C243" s="9" t="s">
        <v>547</v>
      </c>
      <c r="D243" s="13" t="s">
        <v>59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45973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83</v>
      </c>
      <c r="AA243" s="8">
        <v>9918.7000000000007</v>
      </c>
      <c r="AB243" s="8">
        <v>9918.7000000000007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45973</v>
      </c>
      <c r="AK243" s="3">
        <v>0</v>
      </c>
      <c r="AL243" s="3">
        <v>45964</v>
      </c>
      <c r="AM243" s="3">
        <v>45971</v>
      </c>
      <c r="AN243" s="3">
        <v>45972</v>
      </c>
      <c r="AO243" s="3">
        <v>45972</v>
      </c>
      <c r="AP243" s="3">
        <v>45968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101</v>
      </c>
      <c r="BD243" s="56">
        <v>0</v>
      </c>
    </row>
    <row r="244" spans="1:56" ht="27.75" customHeight="1" x14ac:dyDescent="0.45">
      <c r="A244" s="3">
        <v>45965</v>
      </c>
      <c r="B244" s="14" t="s">
        <v>588</v>
      </c>
      <c r="C244" s="9" t="s">
        <v>358</v>
      </c>
      <c r="D244" s="13" t="s">
        <v>549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535</v>
      </c>
      <c r="T244" s="12">
        <v>45994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83</v>
      </c>
      <c r="AA244" s="8">
        <v>5518.15</v>
      </c>
      <c r="AB244" s="8">
        <v>1627</v>
      </c>
      <c r="AC244" s="8">
        <v>3891.1499999999996</v>
      </c>
      <c r="AD244" s="8">
        <v>1627</v>
      </c>
      <c r="AE244" s="8">
        <v>3891.1499999999996</v>
      </c>
      <c r="AF244" s="8" t="s">
        <v>537</v>
      </c>
      <c r="AG244" s="1" t="s">
        <v>113</v>
      </c>
      <c r="AH244" s="1" t="s">
        <v>68</v>
      </c>
      <c r="AI244" s="1">
        <v>4</v>
      </c>
      <c r="AJ244" s="3">
        <v>45994</v>
      </c>
      <c r="AK244" s="3">
        <v>45990</v>
      </c>
      <c r="AL244" s="3">
        <v>45984</v>
      </c>
      <c r="AM244" s="3">
        <v>45991</v>
      </c>
      <c r="AN244" s="3">
        <v>45992</v>
      </c>
      <c r="AO244" s="3">
        <v>45992</v>
      </c>
      <c r="AP244" s="3">
        <v>45989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290.86346249999997</v>
      </c>
    </row>
    <row r="245" spans="1:56" ht="27.75" customHeight="1" x14ac:dyDescent="0.45">
      <c r="A245" s="3">
        <v>45965</v>
      </c>
      <c r="B245" s="14" t="s">
        <v>589</v>
      </c>
      <c r="C245" s="9" t="s">
        <v>358</v>
      </c>
      <c r="D245" s="13" t="s">
        <v>550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535</v>
      </c>
      <c r="T245" s="12">
        <v>46027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83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5518.15</v>
      </c>
      <c r="AF245" s="8" t="s">
        <v>537</v>
      </c>
      <c r="AG245" s="1" t="s">
        <v>61</v>
      </c>
      <c r="AH245" s="1" t="s">
        <v>68</v>
      </c>
      <c r="AI245" s="1">
        <v>4</v>
      </c>
      <c r="AJ245" s="3">
        <v>46027</v>
      </c>
      <c r="AK245" s="3">
        <v>46023</v>
      </c>
      <c r="AL245" s="3">
        <v>46017</v>
      </c>
      <c r="AM245" s="3">
        <v>46024</v>
      </c>
      <c r="AN245" s="3">
        <v>46025</v>
      </c>
      <c r="AO245" s="3">
        <v>46025</v>
      </c>
      <c r="AP245" s="3">
        <v>46022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412.4817124999999</v>
      </c>
    </row>
    <row r="246" spans="1:56" ht="27.75" customHeight="1" x14ac:dyDescent="0.45">
      <c r="A246" s="3">
        <v>45965</v>
      </c>
      <c r="B246" s="14" t="s">
        <v>588</v>
      </c>
      <c r="C246" s="9" t="s">
        <v>358</v>
      </c>
      <c r="D246" s="13" t="s">
        <v>534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535</v>
      </c>
      <c r="T246" s="12">
        <v>46027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83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5518.15</v>
      </c>
      <c r="AF246" s="8" t="s">
        <v>537</v>
      </c>
      <c r="AG246" s="1" t="s">
        <v>112</v>
      </c>
      <c r="AH246" s="1" t="s">
        <v>68</v>
      </c>
      <c r="AI246" s="1">
        <v>4</v>
      </c>
      <c r="AJ246" s="3">
        <v>46027</v>
      </c>
      <c r="AK246" s="3">
        <v>46023</v>
      </c>
      <c r="AL246" s="3">
        <v>46017</v>
      </c>
      <c r="AM246" s="3">
        <v>46024</v>
      </c>
      <c r="AN246" s="3">
        <v>46025</v>
      </c>
      <c r="AO246" s="3">
        <v>46025</v>
      </c>
      <c r="AP246" s="3">
        <v>46022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101</v>
      </c>
      <c r="BD246" s="56">
        <v>412.4817124999999</v>
      </c>
    </row>
    <row r="247" spans="1:56" ht="27.75" customHeight="1" x14ac:dyDescent="0.45">
      <c r="A247" s="3" t="s">
        <v>131</v>
      </c>
      <c r="B247" s="14" t="s">
        <v>131</v>
      </c>
      <c r="C247" s="9" t="s">
        <v>198</v>
      </c>
      <c r="D247" s="13" t="s">
        <v>198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45991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83</v>
      </c>
      <c r="AA247" s="8">
        <v>29756.100000000002</v>
      </c>
      <c r="AB247" s="8">
        <v>0</v>
      </c>
      <c r="AC247" s="8">
        <v>29756.100000000002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45991</v>
      </c>
      <c r="AK247" s="3">
        <v>0</v>
      </c>
      <c r="AL247" s="3">
        <v>45982</v>
      </c>
      <c r="AM247" s="3">
        <v>45989</v>
      </c>
      <c r="AN247" s="3">
        <v>45990</v>
      </c>
      <c r="AO247" s="3">
        <v>45990</v>
      </c>
      <c r="AP247" s="3">
        <v>45986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101</v>
      </c>
      <c r="BD247" s="56">
        <v>2224.2684750000003</v>
      </c>
    </row>
    <row r="248" spans="1:56" ht="27.75" customHeight="1" x14ac:dyDescent="0.45">
      <c r="A248" s="3" t="s">
        <v>131</v>
      </c>
      <c r="B248" s="14" t="s">
        <v>131</v>
      </c>
      <c r="C248" s="9" t="s">
        <v>203</v>
      </c>
      <c r="D248" s="13" t="s">
        <v>61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37</v>
      </c>
      <c r="O248" s="9">
        <v>50</v>
      </c>
      <c r="P248" s="10">
        <v>821.54158271999995</v>
      </c>
      <c r="Q248" s="10">
        <v>0</v>
      </c>
      <c r="R248" s="10">
        <v>821.54158271999995</v>
      </c>
      <c r="S248" s="9" t="s">
        <v>120</v>
      </c>
      <c r="T248" s="12">
        <v>45991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0</v>
      </c>
      <c r="AC248" s="8">
        <v>29756.100000000002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72</v>
      </c>
      <c r="AI248" s="1">
        <v>3</v>
      </c>
      <c r="AJ248" s="3">
        <v>45991</v>
      </c>
      <c r="AK248" s="3">
        <v>0</v>
      </c>
      <c r="AL248" s="3">
        <v>45981</v>
      </c>
      <c r="AM248" s="3">
        <v>45988</v>
      </c>
      <c r="AN248" s="3">
        <v>45989</v>
      </c>
      <c r="AO248" s="3">
        <v>45989</v>
      </c>
      <c r="AP248" s="3">
        <v>45986</v>
      </c>
      <c r="AQ248" s="3">
        <v>45990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2224.2684750000003</v>
      </c>
    </row>
    <row r="249" spans="1:56" ht="27.7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83</v>
      </c>
      <c r="AA249" s="8">
        <v>97373.75337250001</v>
      </c>
      <c r="AB249" s="8">
        <v>22934.103372500002</v>
      </c>
      <c r="AC249" s="8">
        <v>74439.650000000009</v>
      </c>
      <c r="AD249" s="8">
        <v>1627</v>
      </c>
      <c r="AE249" s="8">
        <v>14927.449999999999</v>
      </c>
      <c r="AF249" s="8" t="s">
        <v>58</v>
      </c>
      <c r="AG249" s="1" t="s">
        <v>114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>
        <v>45944</v>
      </c>
      <c r="B250" s="14" t="s">
        <v>371</v>
      </c>
      <c r="C250" s="9" t="s">
        <v>362</v>
      </c>
      <c r="D250" s="13" t="s">
        <v>363</v>
      </c>
      <c r="E250" s="9">
        <v>23</v>
      </c>
      <c r="F250" s="9">
        <v>34</v>
      </c>
      <c r="G250" s="9" t="s">
        <v>360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45975</v>
      </c>
      <c r="U250" s="11">
        <v>5000</v>
      </c>
      <c r="V250" s="10">
        <v>0</v>
      </c>
      <c r="W250" s="10">
        <v>5000</v>
      </c>
      <c r="X250" s="10">
        <v>5045</v>
      </c>
      <c r="Y250" s="10">
        <v>0</v>
      </c>
      <c r="Z250" s="9" t="s">
        <v>364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45975</v>
      </c>
      <c r="AK250" s="3">
        <v>0</v>
      </c>
      <c r="AL250" s="3">
        <v>45966</v>
      </c>
      <c r="AM250" s="3">
        <v>45973</v>
      </c>
      <c r="AN250" s="3">
        <v>45974</v>
      </c>
      <c r="AO250" s="3">
        <v>45974</v>
      </c>
      <c r="AP250" s="3">
        <v>45970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361</v>
      </c>
      <c r="BD250" s="56">
        <v>0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360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364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114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361</v>
      </c>
      <c r="BD251" s="56">
        <v>0</v>
      </c>
    </row>
    <row r="252" spans="1:56" ht="27.75" customHeight="1" x14ac:dyDescent="0.45">
      <c r="A252" s="3">
        <v>45944</v>
      </c>
      <c r="B252" s="14" t="s">
        <v>372</v>
      </c>
      <c r="C252" s="9" t="s">
        <v>362</v>
      </c>
      <c r="D252" s="13" t="s">
        <v>365</v>
      </c>
      <c r="E252" s="9">
        <v>23</v>
      </c>
      <c r="F252" s="9">
        <v>34</v>
      </c>
      <c r="G252" s="9" t="s">
        <v>366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5350</v>
      </c>
      <c r="Y252" s="10">
        <v>0</v>
      </c>
      <c r="Z252" s="9" t="s">
        <v>367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361</v>
      </c>
      <c r="BD252" s="56">
        <v>0</v>
      </c>
    </row>
    <row r="253" spans="1:56" ht="27.75" customHeight="1" x14ac:dyDescent="0.45">
      <c r="A253" s="3">
        <v>45944</v>
      </c>
      <c r="B253" s="14" t="s">
        <v>372</v>
      </c>
      <c r="C253" s="9" t="s">
        <v>362</v>
      </c>
      <c r="D253" s="13" t="s">
        <v>368</v>
      </c>
      <c r="E253" s="9">
        <v>23</v>
      </c>
      <c r="F253" s="9">
        <v>34</v>
      </c>
      <c r="G253" s="9" t="s">
        <v>366</v>
      </c>
      <c r="H253" s="9">
        <v>0</v>
      </c>
      <c r="I253" s="9">
        <v>68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45975</v>
      </c>
      <c r="U253" s="11">
        <v>3000</v>
      </c>
      <c r="V253" s="10">
        <v>0</v>
      </c>
      <c r="W253" s="10">
        <v>3000</v>
      </c>
      <c r="X253" s="10">
        <v>3200</v>
      </c>
      <c r="Y253" s="10">
        <v>0</v>
      </c>
      <c r="Z253" s="9" t="s">
        <v>367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45975</v>
      </c>
      <c r="AK253" s="3">
        <v>0</v>
      </c>
      <c r="AL253" s="3">
        <v>45966</v>
      </c>
      <c r="AM253" s="3">
        <v>45973</v>
      </c>
      <c r="AN253" s="3">
        <v>45974</v>
      </c>
      <c r="AO253" s="3">
        <v>45974</v>
      </c>
      <c r="AP253" s="3">
        <v>45970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361</v>
      </c>
      <c r="BD253" s="56">
        <v>0</v>
      </c>
    </row>
    <row r="254" spans="1:56" ht="27.75" customHeight="1" x14ac:dyDescent="0.45">
      <c r="A254" s="3">
        <v>45944</v>
      </c>
      <c r="B254" s="14" t="s">
        <v>372</v>
      </c>
      <c r="C254" s="9" t="s">
        <v>362</v>
      </c>
      <c r="D254" s="13" t="s">
        <v>369</v>
      </c>
      <c r="E254" s="9">
        <v>23</v>
      </c>
      <c r="F254" s="9">
        <v>34</v>
      </c>
      <c r="G254" s="9" t="s">
        <v>366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5400</v>
      </c>
      <c r="Y254" s="10">
        <v>0</v>
      </c>
      <c r="Z254" s="9" t="s">
        <v>367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361</v>
      </c>
      <c r="BD254" s="56">
        <v>0</v>
      </c>
    </row>
    <row r="255" spans="1:56" ht="27.75" customHeight="1" x14ac:dyDescent="0.45">
      <c r="A255" s="3">
        <v>45964</v>
      </c>
      <c r="B255" s="14" t="s">
        <v>551</v>
      </c>
      <c r="C255" s="9" t="s">
        <v>362</v>
      </c>
      <c r="D255" s="13" t="s">
        <v>532</v>
      </c>
      <c r="E255" s="9">
        <v>23</v>
      </c>
      <c r="F255" s="9">
        <v>34</v>
      </c>
      <c r="G255" s="9" t="s">
        <v>366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367</v>
      </c>
      <c r="AA255" s="8">
        <v>9918.7000000000007</v>
      </c>
      <c r="AB255" s="8">
        <v>8939</v>
      </c>
      <c r="AC255" s="8">
        <v>979.70000000000073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361</v>
      </c>
      <c r="BD255" s="56">
        <v>79.059612888888935</v>
      </c>
    </row>
    <row r="256" spans="1:56" ht="27.75" customHeight="1" x14ac:dyDescent="0.45">
      <c r="A256" s="3">
        <v>45964</v>
      </c>
      <c r="B256" s="14" t="s">
        <v>551</v>
      </c>
      <c r="C256" s="9" t="s">
        <v>362</v>
      </c>
      <c r="D256" s="13" t="s">
        <v>369</v>
      </c>
      <c r="E256" s="9">
        <v>23</v>
      </c>
      <c r="F256" s="9">
        <v>34</v>
      </c>
      <c r="G256" s="9" t="s">
        <v>366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367</v>
      </c>
      <c r="AA256" s="8">
        <v>4959.3500000000004</v>
      </c>
      <c r="AB256" s="8">
        <v>0</v>
      </c>
      <c r="AC256" s="8">
        <v>4959.3500000000004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361</v>
      </c>
      <c r="BD256" s="56">
        <v>400.2085242222222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366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367</v>
      </c>
      <c r="AA257" s="8">
        <v>14878.050000000001</v>
      </c>
      <c r="AB257" s="8">
        <v>8939</v>
      </c>
      <c r="AC257" s="8">
        <v>5939.0500000000011</v>
      </c>
      <c r="AD257" s="8">
        <v>0</v>
      </c>
      <c r="AE257" s="8">
        <v>0</v>
      </c>
      <c r="AF257" s="8" t="s">
        <v>58</v>
      </c>
      <c r="AG257" s="1" t="s">
        <v>112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361</v>
      </c>
      <c r="BD257" s="56">
        <v>0</v>
      </c>
    </row>
    <row r="258" spans="1:56" ht="27.75" customHeight="1" x14ac:dyDescent="0.45">
      <c r="A258" s="3">
        <v>0</v>
      </c>
      <c r="B258" s="14" t="s">
        <v>125</v>
      </c>
      <c r="C258" s="9" t="s">
        <v>595</v>
      </c>
      <c r="D258" s="13" t="s">
        <v>596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78</v>
      </c>
      <c r="K258" s="9">
        <v>3</v>
      </c>
      <c r="L258" s="9" t="s">
        <v>90</v>
      </c>
      <c r="M258" s="10">
        <v>24</v>
      </c>
      <c r="N258" s="9">
        <v>40</v>
      </c>
      <c r="O258" s="9">
        <v>60</v>
      </c>
      <c r="P258" s="10">
        <v>2842.089799679999</v>
      </c>
      <c r="Q258" s="10">
        <v>0</v>
      </c>
      <c r="R258" s="10">
        <v>2842.089799679999</v>
      </c>
      <c r="S258" s="9" t="s">
        <v>67</v>
      </c>
      <c r="T258" s="12">
        <v>46011</v>
      </c>
      <c r="U258" s="11">
        <v>80000</v>
      </c>
      <c r="V258" s="10">
        <v>0</v>
      </c>
      <c r="W258" s="10">
        <v>80000</v>
      </c>
      <c r="X258" s="10">
        <v>0</v>
      </c>
      <c r="Y258" s="10">
        <v>84000</v>
      </c>
      <c r="Z258" s="9" t="s">
        <v>597</v>
      </c>
      <c r="AA258" s="8">
        <v>86055.200000000012</v>
      </c>
      <c r="AB258" s="8">
        <v>0</v>
      </c>
      <c r="AC258" s="8">
        <v>86055.200000000012</v>
      </c>
      <c r="AD258" s="8">
        <v>0</v>
      </c>
      <c r="AE258" s="8">
        <v>0</v>
      </c>
      <c r="AF258" s="8">
        <v>0</v>
      </c>
      <c r="AG258" s="1" t="s">
        <v>116</v>
      </c>
      <c r="AH258" s="1" t="s">
        <v>598</v>
      </c>
      <c r="AI258" s="1">
        <v>4</v>
      </c>
      <c r="AJ258" s="3">
        <v>46011</v>
      </c>
      <c r="AK258" s="3">
        <v>0</v>
      </c>
      <c r="AL258" s="3">
        <v>46000</v>
      </c>
      <c r="AM258" s="3">
        <v>46007</v>
      </c>
      <c r="AN258" s="3">
        <v>46008</v>
      </c>
      <c r="AO258" s="3">
        <v>46008</v>
      </c>
      <c r="AP258" s="3">
        <v>45996</v>
      </c>
      <c r="AQ258" s="3">
        <v>46009</v>
      </c>
      <c r="AR258" s="3">
        <v>46010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599</v>
      </c>
      <c r="BD258" s="56">
        <v>11514.400898000002</v>
      </c>
    </row>
    <row r="259" spans="1:56" ht="27.75" customHeight="1" x14ac:dyDescent="0.45">
      <c r="A259" s="3">
        <v>0</v>
      </c>
      <c r="B259" s="14">
        <v>0</v>
      </c>
      <c r="C259" s="9">
        <v>0</v>
      </c>
      <c r="D259" s="13" t="s">
        <v>188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78</v>
      </c>
      <c r="K259" s="9">
        <v>3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597</v>
      </c>
      <c r="AA259" s="8">
        <v>86055.200000000012</v>
      </c>
      <c r="AB259" s="8">
        <v>0</v>
      </c>
      <c r="AC259" s="8">
        <v>86055.200000000012</v>
      </c>
      <c r="AD259" s="8">
        <v>0</v>
      </c>
      <c r="AE259" s="8">
        <v>0</v>
      </c>
      <c r="AF259" s="8" t="s">
        <v>58</v>
      </c>
      <c r="AG259" s="1" t="s">
        <v>113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599</v>
      </c>
      <c r="BD259" s="56">
        <v>0</v>
      </c>
    </row>
    <row r="260" spans="1:56" ht="27.75" customHeight="1" x14ac:dyDescent="0.45">
      <c r="A260" s="3">
        <v>45601</v>
      </c>
      <c r="B260" s="14" t="s">
        <v>180</v>
      </c>
      <c r="C260" s="9" t="s">
        <v>91</v>
      </c>
      <c r="D260" s="13" t="s">
        <v>138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89</v>
      </c>
      <c r="M260" s="10">
        <v>24</v>
      </c>
      <c r="N260" s="9">
        <v>40</v>
      </c>
      <c r="O260" s="9">
        <v>55</v>
      </c>
      <c r="P260" s="10">
        <v>1582.6887571967998</v>
      </c>
      <c r="Q260" s="10">
        <v>0</v>
      </c>
      <c r="R260" s="10">
        <v>1582.6887571967998</v>
      </c>
      <c r="S260" s="9" t="s">
        <v>512</v>
      </c>
      <c r="T260" s="12">
        <v>45975</v>
      </c>
      <c r="U260" s="11">
        <v>50100</v>
      </c>
      <c r="V260" s="10">
        <v>1500</v>
      </c>
      <c r="W260" s="10">
        <v>48600</v>
      </c>
      <c r="X260" s="10">
        <v>11270</v>
      </c>
      <c r="Y260" s="10">
        <v>40771.5</v>
      </c>
      <c r="Z260" s="9" t="s">
        <v>97</v>
      </c>
      <c r="AA260" s="8">
        <v>43857.494834999998</v>
      </c>
      <c r="AB260" s="8">
        <v>7789</v>
      </c>
      <c r="AC260" s="8">
        <v>36068.494834999998</v>
      </c>
      <c r="AD260" s="8">
        <v>0</v>
      </c>
      <c r="AE260" s="8">
        <v>0</v>
      </c>
      <c r="AF260" s="8">
        <v>0</v>
      </c>
      <c r="AG260" s="1" t="s">
        <v>113</v>
      </c>
      <c r="AH260" s="1" t="s">
        <v>72</v>
      </c>
      <c r="AI260" s="1">
        <v>3</v>
      </c>
      <c r="AJ260" s="3">
        <v>45975</v>
      </c>
      <c r="AK260" s="3">
        <v>0</v>
      </c>
      <c r="AL260" s="3">
        <v>45965</v>
      </c>
      <c r="AM260" s="3">
        <v>45972</v>
      </c>
      <c r="AN260" s="3">
        <v>45973</v>
      </c>
      <c r="AO260" s="3">
        <v>45973</v>
      </c>
      <c r="AP260" s="3">
        <v>45970</v>
      </c>
      <c r="AQ260" s="3">
        <v>45974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579</v>
      </c>
      <c r="AZ260" s="2">
        <v>0</v>
      </c>
      <c r="BA260" s="2">
        <v>0</v>
      </c>
      <c r="BB260" s="2">
        <v>0</v>
      </c>
      <c r="BC260" s="1" t="s">
        <v>110</v>
      </c>
      <c r="BD260" s="56">
        <v>4620.5044357059587</v>
      </c>
    </row>
    <row r="261" spans="1:56" ht="27.75" customHeight="1" x14ac:dyDescent="0.45">
      <c r="A261" s="3">
        <v>45601</v>
      </c>
      <c r="B261" s="14" t="s">
        <v>180</v>
      </c>
      <c r="C261" s="9" t="s">
        <v>91</v>
      </c>
      <c r="D261" s="13" t="s">
        <v>138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89</v>
      </c>
      <c r="M261" s="10">
        <v>24</v>
      </c>
      <c r="N261" s="9">
        <v>40</v>
      </c>
      <c r="O261" s="9">
        <v>55</v>
      </c>
      <c r="P261" s="10">
        <v>1631.5371756288</v>
      </c>
      <c r="Q261" s="10">
        <v>0</v>
      </c>
      <c r="R261" s="10">
        <v>1631.5371756288</v>
      </c>
      <c r="S261" s="9" t="s">
        <v>512</v>
      </c>
      <c r="T261" s="12">
        <v>45982</v>
      </c>
      <c r="U261" s="11">
        <v>50100</v>
      </c>
      <c r="V261" s="10">
        <v>0</v>
      </c>
      <c r="W261" s="10">
        <v>50100</v>
      </c>
      <c r="X261" s="10">
        <v>0</v>
      </c>
      <c r="Y261" s="10">
        <v>52605</v>
      </c>
      <c r="Z261" s="9" t="s">
        <v>97</v>
      </c>
      <c r="AA261" s="8">
        <v>53892.069000000003</v>
      </c>
      <c r="AB261" s="8">
        <v>0</v>
      </c>
      <c r="AC261" s="8">
        <v>53892.069000000003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72</v>
      </c>
      <c r="AI261" s="1">
        <v>3</v>
      </c>
      <c r="AJ261" s="3">
        <v>45982</v>
      </c>
      <c r="AK261" s="3">
        <v>0</v>
      </c>
      <c r="AL261" s="3">
        <v>45972</v>
      </c>
      <c r="AM261" s="3">
        <v>45979</v>
      </c>
      <c r="AN261" s="3">
        <v>45980</v>
      </c>
      <c r="AO261" s="3">
        <v>45980</v>
      </c>
      <c r="AP261" s="3">
        <v>45977</v>
      </c>
      <c r="AQ261" s="3">
        <v>45981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580</v>
      </c>
      <c r="AZ261" s="2">
        <v>0</v>
      </c>
      <c r="BA261" s="2">
        <v>0</v>
      </c>
      <c r="BB261" s="2">
        <v>0</v>
      </c>
      <c r="BC261" s="1" t="s">
        <v>110</v>
      </c>
      <c r="BD261" s="56">
        <v>6903.7686491491677</v>
      </c>
    </row>
    <row r="262" spans="1:56" ht="27.75" customHeight="1" x14ac:dyDescent="0.45">
      <c r="A262" s="3">
        <v>45601</v>
      </c>
      <c r="B262" s="14" t="s">
        <v>180</v>
      </c>
      <c r="C262" s="9" t="s">
        <v>91</v>
      </c>
      <c r="D262" s="13" t="s">
        <v>138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89</v>
      </c>
      <c r="M262" s="10">
        <v>24</v>
      </c>
      <c r="N262" s="9">
        <v>40</v>
      </c>
      <c r="O262" s="9">
        <v>55</v>
      </c>
      <c r="P262" s="10">
        <v>1631.5371756288</v>
      </c>
      <c r="Q262" s="10">
        <v>0</v>
      </c>
      <c r="R262" s="10">
        <v>1631.5371756288</v>
      </c>
      <c r="S262" s="9" t="s">
        <v>512</v>
      </c>
      <c r="T262" s="12">
        <v>45989</v>
      </c>
      <c r="U262" s="11">
        <v>50100</v>
      </c>
      <c r="V262" s="10">
        <v>0</v>
      </c>
      <c r="W262" s="10">
        <v>50100</v>
      </c>
      <c r="X262" s="10">
        <v>0</v>
      </c>
      <c r="Y262" s="10">
        <v>52605</v>
      </c>
      <c r="Z262" s="9" t="s">
        <v>97</v>
      </c>
      <c r="AA262" s="8">
        <v>53892.069000000003</v>
      </c>
      <c r="AB262" s="8">
        <v>0</v>
      </c>
      <c r="AC262" s="8">
        <v>53892.069000000003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72</v>
      </c>
      <c r="AI262" s="1">
        <v>3</v>
      </c>
      <c r="AJ262" s="3">
        <v>45989</v>
      </c>
      <c r="AK262" s="3">
        <v>0</v>
      </c>
      <c r="AL262" s="3">
        <v>45979</v>
      </c>
      <c r="AM262" s="3">
        <v>45986</v>
      </c>
      <c r="AN262" s="3">
        <v>45987</v>
      </c>
      <c r="AO262" s="3">
        <v>45987</v>
      </c>
      <c r="AP262" s="3">
        <v>45984</v>
      </c>
      <c r="AQ262" s="3">
        <v>45988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581</v>
      </c>
      <c r="AZ262" s="2">
        <v>0</v>
      </c>
      <c r="BA262" s="2">
        <v>0</v>
      </c>
      <c r="BB262" s="2">
        <v>0</v>
      </c>
      <c r="BC262" s="1" t="s">
        <v>110</v>
      </c>
      <c r="BD262" s="56">
        <v>6903.7686491491677</v>
      </c>
    </row>
    <row r="263" spans="1:56" ht="27.75" customHeight="1" x14ac:dyDescent="0.45">
      <c r="A263" s="3">
        <v>45601</v>
      </c>
      <c r="B263" s="14" t="s">
        <v>180</v>
      </c>
      <c r="C263" s="9" t="s">
        <v>91</v>
      </c>
      <c r="D263" s="13" t="s">
        <v>138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89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512</v>
      </c>
      <c r="T263" s="12">
        <v>46011</v>
      </c>
      <c r="U263" s="11">
        <v>54000</v>
      </c>
      <c r="V263" s="10">
        <v>0</v>
      </c>
      <c r="W263" s="10">
        <v>54000</v>
      </c>
      <c r="X263" s="10">
        <v>0</v>
      </c>
      <c r="Y263" s="10">
        <v>56700</v>
      </c>
      <c r="Z263" s="9" t="s">
        <v>97</v>
      </c>
      <c r="AA263" s="8">
        <v>58087.26</v>
      </c>
      <c r="AB263" s="8">
        <v>0</v>
      </c>
      <c r="AC263" s="8">
        <v>58087.26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72</v>
      </c>
      <c r="AI263" s="1">
        <v>3</v>
      </c>
      <c r="AJ263" s="3">
        <v>46011</v>
      </c>
      <c r="AK263" s="3">
        <v>0</v>
      </c>
      <c r="AL263" s="3">
        <v>46001</v>
      </c>
      <c r="AM263" s="3">
        <v>46008</v>
      </c>
      <c r="AN263" s="3">
        <v>46009</v>
      </c>
      <c r="AO263" s="3">
        <v>46009</v>
      </c>
      <c r="AP263" s="3">
        <v>46006</v>
      </c>
      <c r="AQ263" s="3">
        <v>46010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110</v>
      </c>
      <c r="BD263" s="56">
        <v>7441.1877655499993</v>
      </c>
    </row>
    <row r="264" spans="1:56" ht="27.75" customHeight="1" x14ac:dyDescent="0.45">
      <c r="A264" s="3">
        <v>45601</v>
      </c>
      <c r="B264" s="14" t="s">
        <v>180</v>
      </c>
      <c r="C264" s="9" t="s">
        <v>91</v>
      </c>
      <c r="D264" s="13" t="s">
        <v>138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89</v>
      </c>
      <c r="M264" s="10">
        <v>24</v>
      </c>
      <c r="N264" s="9">
        <v>40</v>
      </c>
      <c r="O264" s="9">
        <v>55</v>
      </c>
      <c r="P264" s="10">
        <v>7225.5929232368635</v>
      </c>
      <c r="Q264" s="10">
        <v>0</v>
      </c>
      <c r="R264" s="10">
        <v>7225.5929232368635</v>
      </c>
      <c r="S264" s="9" t="s">
        <v>240</v>
      </c>
      <c r="T264" s="12" t="s">
        <v>63</v>
      </c>
      <c r="U264" s="11">
        <v>221878</v>
      </c>
      <c r="V264" s="10">
        <v>0</v>
      </c>
      <c r="W264" s="10">
        <v>221878</v>
      </c>
      <c r="X264" s="10">
        <v>0</v>
      </c>
      <c r="Y264" s="10">
        <v>232971.90000000002</v>
      </c>
      <c r="Z264" s="9" t="s">
        <v>97</v>
      </c>
      <c r="AA264" s="8">
        <v>238671.94582000002</v>
      </c>
      <c r="AB264" s="8">
        <v>0</v>
      </c>
      <c r="AC264" s="8">
        <v>238671.94582000002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72</v>
      </c>
      <c r="AI264" s="1">
        <v>3</v>
      </c>
      <c r="AJ264" s="3" t="s">
        <v>63</v>
      </c>
      <c r="AK264" s="3">
        <v>0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110</v>
      </c>
      <c r="BD264" s="56">
        <v>30574.738130457463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128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97</v>
      </c>
      <c r="AA265" s="8">
        <v>448400.83865500003</v>
      </c>
      <c r="AB265" s="8">
        <v>7789</v>
      </c>
      <c r="AC265" s="8">
        <v>440611.83865500003</v>
      </c>
      <c r="AD265" s="8">
        <v>0</v>
      </c>
      <c r="AE265" s="8">
        <v>0</v>
      </c>
      <c r="AF265" s="8" t="s">
        <v>58</v>
      </c>
      <c r="AG265" s="1" t="s">
        <v>112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111</v>
      </c>
      <c r="BD265" s="56">
        <v>0</v>
      </c>
    </row>
    <row r="266" spans="1:56" ht="27.75" customHeight="1" x14ac:dyDescent="0.45">
      <c r="A266" s="3">
        <v>45964</v>
      </c>
      <c r="B266" s="14" t="s">
        <v>125</v>
      </c>
      <c r="C266" s="9" t="s">
        <v>133</v>
      </c>
      <c r="D266" s="13" t="s">
        <v>59</v>
      </c>
      <c r="E266" s="9">
        <v>26</v>
      </c>
      <c r="F266" s="9">
        <v>42</v>
      </c>
      <c r="G266" s="9" t="s">
        <v>60</v>
      </c>
      <c r="H266" s="9">
        <v>0</v>
      </c>
      <c r="I266" s="9">
        <v>100</v>
      </c>
      <c r="J266" s="9" t="s">
        <v>57</v>
      </c>
      <c r="K266" s="9">
        <v>5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120</v>
      </c>
      <c r="T266" s="12">
        <v>45968</v>
      </c>
      <c r="U266" s="11">
        <v>600</v>
      </c>
      <c r="V266" s="10">
        <v>600</v>
      </c>
      <c r="W266" s="10">
        <v>0</v>
      </c>
      <c r="X266" s="10">
        <v>0</v>
      </c>
      <c r="Y266" s="10">
        <v>0</v>
      </c>
      <c r="Z266" s="9" t="s">
        <v>331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77</v>
      </c>
      <c r="AI266" s="1">
        <v>1</v>
      </c>
      <c r="AJ266" s="3">
        <v>45968</v>
      </c>
      <c r="AK266" s="3">
        <v>0</v>
      </c>
      <c r="AL266" s="3">
        <v>0</v>
      </c>
      <c r="AM266" s="3">
        <v>0</v>
      </c>
      <c r="AN266" s="3">
        <v>0</v>
      </c>
      <c r="AO266" s="3">
        <v>45967</v>
      </c>
      <c r="AP266" s="3">
        <v>45963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266</v>
      </c>
      <c r="BD266" s="56">
        <v>0</v>
      </c>
    </row>
    <row r="267" spans="1:56" ht="27.75" customHeight="1" x14ac:dyDescent="0.45">
      <c r="A267" s="3">
        <v>45958</v>
      </c>
      <c r="B267" s="14" t="s">
        <v>495</v>
      </c>
      <c r="C267" s="9" t="s">
        <v>133</v>
      </c>
      <c r="D267" s="13" t="s">
        <v>59</v>
      </c>
      <c r="E267" s="9">
        <v>26</v>
      </c>
      <c r="F267" s="9">
        <v>39</v>
      </c>
      <c r="G267" s="9" t="s">
        <v>60</v>
      </c>
      <c r="H267" s="9">
        <v>0</v>
      </c>
      <c r="I267" s="9">
        <v>93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120</v>
      </c>
      <c r="T267" s="12">
        <v>45969</v>
      </c>
      <c r="U267" s="11">
        <v>6903</v>
      </c>
      <c r="V267" s="10">
        <v>0</v>
      </c>
      <c r="W267" s="10">
        <v>6903</v>
      </c>
      <c r="X267" s="10">
        <v>0</v>
      </c>
      <c r="Y267" s="10">
        <v>0</v>
      </c>
      <c r="Z267" s="9" t="s">
        <v>331</v>
      </c>
      <c r="AA267" s="8">
        <v>7811.2277100000001</v>
      </c>
      <c r="AB267" s="8">
        <v>3900</v>
      </c>
      <c r="AC267" s="8">
        <v>3911.2277100000001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77</v>
      </c>
      <c r="AI267" s="1">
        <v>1</v>
      </c>
      <c r="AJ267" s="3">
        <v>45969</v>
      </c>
      <c r="AK267" s="3">
        <v>0</v>
      </c>
      <c r="AL267" s="3">
        <v>0</v>
      </c>
      <c r="AM267" s="3">
        <v>0</v>
      </c>
      <c r="AN267" s="3">
        <v>0</v>
      </c>
      <c r="AO267" s="3">
        <v>45968</v>
      </c>
      <c r="AP267" s="3">
        <v>45964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266</v>
      </c>
      <c r="BD267" s="56">
        <v>351.40208070066672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>
        <v>0</v>
      </c>
      <c r="H268" s="9">
        <v>0</v>
      </c>
      <c r="I268" s="9">
        <v>100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331</v>
      </c>
      <c r="AA268" s="8">
        <v>7811.2277100000001</v>
      </c>
      <c r="AB268" s="8">
        <v>3900</v>
      </c>
      <c r="AC268" s="8">
        <v>3911.2277100000001</v>
      </c>
      <c r="AD268" s="8">
        <v>0</v>
      </c>
      <c r="AE268" s="8">
        <v>0</v>
      </c>
      <c r="AF268" s="8" t="s">
        <v>58</v>
      </c>
      <c r="AG268" s="1" t="s">
        <v>115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266</v>
      </c>
      <c r="BD268" s="56">
        <v>0</v>
      </c>
    </row>
    <row r="269" spans="1:56" ht="27.75" customHeight="1" x14ac:dyDescent="0.45">
      <c r="A269" s="3">
        <v>45966</v>
      </c>
      <c r="B269" s="14" t="s">
        <v>125</v>
      </c>
      <c r="C269" s="9" t="s">
        <v>106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107</v>
      </c>
      <c r="T269" s="12">
        <v>45972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184</v>
      </c>
      <c r="AA269" s="8">
        <v>12433.3</v>
      </c>
      <c r="AB269" s="8">
        <v>3414</v>
      </c>
      <c r="AC269" s="8">
        <v>9019.2999999999993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77</v>
      </c>
      <c r="AI269" s="1">
        <v>1</v>
      </c>
      <c r="AJ269" s="3">
        <v>45972</v>
      </c>
      <c r="AK269" s="3">
        <v>0</v>
      </c>
      <c r="AL269" s="3">
        <v>0</v>
      </c>
      <c r="AM269" s="3">
        <v>0</v>
      </c>
      <c r="AN269" s="3">
        <v>0</v>
      </c>
      <c r="AO269" s="3">
        <v>45971</v>
      </c>
      <c r="AP269" s="3">
        <v>45967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100</v>
      </c>
      <c r="BD269" s="56">
        <v>896.31799111111116</v>
      </c>
    </row>
    <row r="270" spans="1:56" ht="27.75" customHeight="1" x14ac:dyDescent="0.45">
      <c r="A270" s="3">
        <v>45966</v>
      </c>
      <c r="B270" s="14" t="s">
        <v>125</v>
      </c>
      <c r="C270" s="9" t="s">
        <v>106</v>
      </c>
      <c r="D270" s="13" t="s">
        <v>59</v>
      </c>
      <c r="E270" s="9">
        <v>26</v>
      </c>
      <c r="F270" s="9">
        <v>43</v>
      </c>
      <c r="G270" s="9" t="s">
        <v>60</v>
      </c>
      <c r="H270" s="9">
        <v>0</v>
      </c>
      <c r="I270" s="9">
        <v>116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107</v>
      </c>
      <c r="T270" s="12">
        <v>45976</v>
      </c>
      <c r="U270" s="11">
        <v>10000</v>
      </c>
      <c r="V270" s="10">
        <v>0</v>
      </c>
      <c r="W270" s="10">
        <v>10000</v>
      </c>
      <c r="X270" s="10">
        <v>0</v>
      </c>
      <c r="Y270" s="10">
        <v>0</v>
      </c>
      <c r="Z270" s="9" t="s">
        <v>184</v>
      </c>
      <c r="AA270" s="8">
        <v>12433.3</v>
      </c>
      <c r="AB270" s="8">
        <v>0</v>
      </c>
      <c r="AC270" s="8">
        <v>12433.3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77</v>
      </c>
      <c r="AI270" s="1">
        <v>1</v>
      </c>
      <c r="AJ270" s="3">
        <v>45976</v>
      </c>
      <c r="AK270" s="3">
        <v>0</v>
      </c>
      <c r="AL270" s="3">
        <v>0</v>
      </c>
      <c r="AM270" s="3">
        <v>0</v>
      </c>
      <c r="AN270" s="3">
        <v>0</v>
      </c>
      <c r="AO270" s="3">
        <v>45975</v>
      </c>
      <c r="AP270" s="3">
        <v>45971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100</v>
      </c>
      <c r="BD270" s="56">
        <v>1235.5937244444444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>
        <v>0</v>
      </c>
      <c r="H271" s="9">
        <v>0</v>
      </c>
      <c r="I271" s="9">
        <v>116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184</v>
      </c>
      <c r="AA271" s="8">
        <v>24866.6</v>
      </c>
      <c r="AB271" s="8">
        <v>3414</v>
      </c>
      <c r="AC271" s="8">
        <v>21452.6</v>
      </c>
      <c r="AD271" s="8">
        <v>0</v>
      </c>
      <c r="AE271" s="8">
        <v>0</v>
      </c>
      <c r="AF271" s="8" t="s">
        <v>58</v>
      </c>
      <c r="AG271" s="1" t="s">
        <v>113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185</v>
      </c>
      <c r="BD271" s="56">
        <v>0</v>
      </c>
    </row>
    <row r="272" spans="1:56" ht="27.75" customHeight="1" x14ac:dyDescent="0.45">
      <c r="A272" s="3">
        <v>45962</v>
      </c>
      <c r="B272" s="14" t="s">
        <v>533</v>
      </c>
      <c r="C272" s="9" t="s">
        <v>143</v>
      </c>
      <c r="D272" s="13" t="s">
        <v>144</v>
      </c>
      <c r="E272" s="9">
        <v>28</v>
      </c>
      <c r="F272" s="9">
        <v>41</v>
      </c>
      <c r="G272" s="9" t="s">
        <v>60</v>
      </c>
      <c r="H272" s="9">
        <v>0</v>
      </c>
      <c r="I272" s="9">
        <v>120</v>
      </c>
      <c r="J272" s="9" t="s">
        <v>78</v>
      </c>
      <c r="K272" s="9">
        <v>3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45974</v>
      </c>
      <c r="U272" s="11">
        <v>50000</v>
      </c>
      <c r="V272" s="10">
        <v>4528</v>
      </c>
      <c r="W272" s="10">
        <v>45472</v>
      </c>
      <c r="X272" s="10">
        <v>0</v>
      </c>
      <c r="Y272" s="10">
        <v>47745.599999999999</v>
      </c>
      <c r="Z272" s="9" t="s">
        <v>124</v>
      </c>
      <c r="AA272" s="8">
        <v>53995.7264</v>
      </c>
      <c r="AB272" s="8">
        <v>30645</v>
      </c>
      <c r="AC272" s="8">
        <v>23350.7264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45974</v>
      </c>
      <c r="AK272" s="3">
        <v>0</v>
      </c>
      <c r="AL272" s="3">
        <v>45965</v>
      </c>
      <c r="AM272" s="3">
        <v>45972</v>
      </c>
      <c r="AN272" s="3">
        <v>45973</v>
      </c>
      <c r="AO272" s="3">
        <v>45973</v>
      </c>
      <c r="AP272" s="3">
        <v>45969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 t="s">
        <v>582</v>
      </c>
      <c r="AZ272" s="2">
        <v>0</v>
      </c>
      <c r="BA272" s="2">
        <v>0</v>
      </c>
      <c r="BB272" s="2">
        <v>0</v>
      </c>
      <c r="BC272" s="1" t="s">
        <v>102</v>
      </c>
      <c r="BD272" s="56">
        <v>2624.3621948444443</v>
      </c>
    </row>
    <row r="273" spans="1:56" ht="27.75" customHeight="1" x14ac:dyDescent="0.45">
      <c r="A273" s="3" t="s">
        <v>131</v>
      </c>
      <c r="B273" s="14" t="s">
        <v>131</v>
      </c>
      <c r="C273" s="9" t="s">
        <v>106</v>
      </c>
      <c r="D273" s="13" t="s">
        <v>59</v>
      </c>
      <c r="E273" s="9">
        <v>28</v>
      </c>
      <c r="F273" s="9">
        <v>47</v>
      </c>
      <c r="G273" s="9" t="s">
        <v>60</v>
      </c>
      <c r="H273" s="9" t="s">
        <v>66</v>
      </c>
      <c r="I273" s="9">
        <v>180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107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0</v>
      </c>
      <c r="Z273" s="9" t="s">
        <v>124</v>
      </c>
      <c r="AA273" s="8">
        <v>6775.4500000000007</v>
      </c>
      <c r="AB273" s="8">
        <v>0</v>
      </c>
      <c r="AC273" s="8">
        <v>6775.4500000000007</v>
      </c>
      <c r="AD273" s="8">
        <v>0</v>
      </c>
      <c r="AE273" s="8">
        <v>6775.4500000000007</v>
      </c>
      <c r="AF273" s="8">
        <v>0</v>
      </c>
      <c r="AG273" s="1">
        <v>0</v>
      </c>
      <c r="AH273" s="1" t="s">
        <v>142</v>
      </c>
      <c r="AI273" s="1">
        <v>2</v>
      </c>
      <c r="AJ273" s="3" t="s">
        <v>63</v>
      </c>
      <c r="AK273" s="3" t="e">
        <v>#VALUE!</v>
      </c>
      <c r="AL273" s="3">
        <v>0</v>
      </c>
      <c r="AM273" s="3">
        <v>0</v>
      </c>
      <c r="AN273" s="3">
        <v>0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139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102</v>
      </c>
      <c r="BD273" s="56">
        <v>761.48529722222236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28</v>
      </c>
      <c r="F274" s="9">
        <v>43</v>
      </c>
      <c r="G274" s="9">
        <v>0</v>
      </c>
      <c r="H274" s="9">
        <v>0</v>
      </c>
      <c r="I274" s="9">
        <v>130</v>
      </c>
      <c r="J274" s="9" t="s">
        <v>57</v>
      </c>
      <c r="K274" s="9">
        <v>3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124</v>
      </c>
      <c r="AA274" s="8">
        <v>60771.176399999997</v>
      </c>
      <c r="AB274" s="8">
        <v>30645</v>
      </c>
      <c r="AC274" s="8">
        <v>30126.1764</v>
      </c>
      <c r="AD274" s="8">
        <v>0</v>
      </c>
      <c r="AE274" s="8">
        <v>6775.4500000000007</v>
      </c>
      <c r="AF274" s="8" t="s">
        <v>58</v>
      </c>
      <c r="AG274" s="1">
        <v>0</v>
      </c>
      <c r="AH274" s="1">
        <v>0</v>
      </c>
      <c r="AI274" s="1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145</v>
      </c>
      <c r="BD274" s="56">
        <v>0</v>
      </c>
    </row>
  </sheetData>
  <autoFilter ref="A5:BD27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4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3E8D-F3CA-46A7-931C-1991FE88380C}">
  <sheetPr>
    <tabColor rgb="FFFFFF00"/>
  </sheetPr>
  <dimension ref="A1:BD289"/>
  <sheetViews>
    <sheetView topLeftCell="A196" zoomScale="80" zoomScaleNormal="80" workbookViewId="0">
      <selection activeCell="N208" sqref="N20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45967</v>
      </c>
      <c r="E3" s="85" t="s">
        <v>52</v>
      </c>
      <c r="F3" s="85"/>
      <c r="G3" s="86">
        <v>10.1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45923</v>
      </c>
      <c r="B11" s="14" t="s">
        <v>306</v>
      </c>
      <c r="C11" s="9" t="s">
        <v>305</v>
      </c>
      <c r="D11" s="13" t="s">
        <v>307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1453.1170937599998</v>
      </c>
      <c r="Q11" s="10">
        <v>0</v>
      </c>
      <c r="R11" s="10">
        <v>1453.1170937599998</v>
      </c>
      <c r="S11" s="9" t="s">
        <v>67</v>
      </c>
      <c r="T11" s="12">
        <v>45989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129</v>
      </c>
      <c r="AA11" s="8">
        <v>82423</v>
      </c>
      <c r="AB11" s="8">
        <v>49747</v>
      </c>
      <c r="AC11" s="8">
        <v>32676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2248.1088000000004</v>
      </c>
    </row>
    <row r="12" spans="1:56" ht="27.75" customHeight="1" x14ac:dyDescent="0.45">
      <c r="A12" s="3">
        <v>0</v>
      </c>
      <c r="B12" s="14">
        <v>0</v>
      </c>
      <c r="C12" s="9" t="s">
        <v>188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129</v>
      </c>
      <c r="AA12" s="8">
        <v>82423</v>
      </c>
      <c r="AB12" s="8">
        <v>49747</v>
      </c>
      <c r="AC12" s="8">
        <v>32676</v>
      </c>
      <c r="AD12" s="8">
        <v>0</v>
      </c>
      <c r="AE12" s="8">
        <v>0</v>
      </c>
      <c r="AF12" s="8" t="s">
        <v>58</v>
      </c>
      <c r="AG12" s="1" t="s">
        <v>113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0</v>
      </c>
      <c r="B13" s="14" t="s">
        <v>125</v>
      </c>
      <c r="C13" s="9" t="s">
        <v>552</v>
      </c>
      <c r="D13" s="13" t="s">
        <v>553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89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>
        <v>0</v>
      </c>
      <c r="T13" s="12"/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536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112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281.63520000000005</v>
      </c>
    </row>
    <row r="14" spans="1:56" ht="27.75" customHeight="1" x14ac:dyDescent="0.45">
      <c r="A14" s="3">
        <v>45965</v>
      </c>
      <c r="B14" s="14" t="s">
        <v>125</v>
      </c>
      <c r="C14" s="9" t="s">
        <v>358</v>
      </c>
      <c r="D14" s="13" t="s">
        <v>534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535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536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537</v>
      </c>
      <c r="AG14" s="1" t="s">
        <v>116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281.63520000000005</v>
      </c>
    </row>
    <row r="15" spans="1:56" ht="27.75" customHeight="1" x14ac:dyDescent="0.45">
      <c r="A15" s="3">
        <v>45965</v>
      </c>
      <c r="B15" s="14" t="s">
        <v>125</v>
      </c>
      <c r="C15" s="9" t="s">
        <v>358</v>
      </c>
      <c r="D15" s="13" t="s">
        <v>538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535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536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537</v>
      </c>
      <c r="AG15" s="1" t="s">
        <v>113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281.63520000000005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93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536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 t="s">
        <v>58</v>
      </c>
      <c r="AG16" s="1" t="s">
        <v>113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539</v>
      </c>
      <c r="BD16" s="56">
        <v>0</v>
      </c>
    </row>
    <row r="17" spans="1:56" ht="27.75" customHeight="1" x14ac:dyDescent="0.45">
      <c r="A17" s="3">
        <v>45952</v>
      </c>
      <c r="B17" s="14" t="s">
        <v>460</v>
      </c>
      <c r="C17" s="9" t="s">
        <v>132</v>
      </c>
      <c r="D17" s="13" t="s">
        <v>121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45969</v>
      </c>
      <c r="U17" s="11">
        <v>50000</v>
      </c>
      <c r="V17" s="10">
        <v>2563</v>
      </c>
      <c r="W17" s="10">
        <v>47437</v>
      </c>
      <c r="X17" s="10">
        <v>40465</v>
      </c>
      <c r="Y17" s="10">
        <v>10011.75</v>
      </c>
      <c r="Z17" s="9" t="s">
        <v>164</v>
      </c>
      <c r="AA17" s="8">
        <v>8811.4412924999997</v>
      </c>
      <c r="AB17" s="8">
        <v>8811.4412924999997</v>
      </c>
      <c r="AC17" s="8">
        <v>0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45969</v>
      </c>
      <c r="AK17" s="3">
        <v>0</v>
      </c>
      <c r="AL17" s="3">
        <v>45960</v>
      </c>
      <c r="AM17" s="3">
        <v>45967</v>
      </c>
      <c r="AN17" s="3">
        <v>45968</v>
      </c>
      <c r="AO17" s="3">
        <v>45968</v>
      </c>
      <c r="AP17" s="3">
        <v>45964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506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45952</v>
      </c>
      <c r="B18" s="14" t="s">
        <v>461</v>
      </c>
      <c r="C18" s="9" t="s">
        <v>132</v>
      </c>
      <c r="D18" s="13" t="s">
        <v>186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20000</v>
      </c>
      <c r="V18" s="10">
        <v>4519</v>
      </c>
      <c r="W18" s="10">
        <v>15481</v>
      </c>
      <c r="X18" s="10">
        <v>0</v>
      </c>
      <c r="Y18" s="10">
        <v>16255.050000000001</v>
      </c>
      <c r="Z18" s="9" t="s">
        <v>164</v>
      </c>
      <c r="AA18" s="8">
        <v>13624.982910000001</v>
      </c>
      <c r="AB18" s="8">
        <v>13624.982910000001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506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45952</v>
      </c>
      <c r="B19" s="14" t="s">
        <v>461</v>
      </c>
      <c r="C19" s="9" t="s">
        <v>132</v>
      </c>
      <c r="D19" s="13" t="s">
        <v>186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45980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164</v>
      </c>
      <c r="AA19" s="8">
        <v>35204.400000000001</v>
      </c>
      <c r="AB19" s="8">
        <v>5223</v>
      </c>
      <c r="AC19" s="8">
        <v>29981.4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45980</v>
      </c>
      <c r="AK19" s="3">
        <v>0</v>
      </c>
      <c r="AL19" s="3">
        <v>45971</v>
      </c>
      <c r="AM19" s="3">
        <v>45978</v>
      </c>
      <c r="AN19" s="3">
        <v>45979</v>
      </c>
      <c r="AO19" s="3">
        <v>45979</v>
      </c>
      <c r="AP19" s="3">
        <v>45975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2177.3158933333334</v>
      </c>
    </row>
    <row r="20" spans="1:56" ht="27.75" customHeight="1" x14ac:dyDescent="0.45">
      <c r="A20" s="3" t="s">
        <v>131</v>
      </c>
      <c r="B20" s="14" t="s">
        <v>131</v>
      </c>
      <c r="C20" s="9" t="s">
        <v>191</v>
      </c>
      <c r="D20" s="13" t="s">
        <v>192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90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45991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164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115</v>
      </c>
      <c r="AH20" s="1" t="s">
        <v>72</v>
      </c>
      <c r="AI20" s="1">
        <v>3</v>
      </c>
      <c r="AJ20" s="3">
        <v>45991</v>
      </c>
      <c r="AK20" s="3">
        <v>0</v>
      </c>
      <c r="AL20" s="3">
        <v>45981</v>
      </c>
      <c r="AM20" s="3">
        <v>45988</v>
      </c>
      <c r="AN20" s="3">
        <v>45989</v>
      </c>
      <c r="AO20" s="3">
        <v>45989</v>
      </c>
      <c r="AP20" s="3">
        <v>45986</v>
      </c>
      <c r="AQ20" s="3">
        <v>45990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1343.6356095653334</v>
      </c>
    </row>
    <row r="21" spans="1:56" ht="27.75" customHeight="1" x14ac:dyDescent="0.45">
      <c r="A21" s="3" t="s">
        <v>131</v>
      </c>
      <c r="B21" s="14" t="s">
        <v>131</v>
      </c>
      <c r="C21" s="9" t="s">
        <v>216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45991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45991</v>
      </c>
      <c r="AK21" s="3">
        <v>0</v>
      </c>
      <c r="AL21" s="3">
        <v>45982</v>
      </c>
      <c r="AM21" s="3">
        <v>45989</v>
      </c>
      <c r="AN21" s="3">
        <v>45990</v>
      </c>
      <c r="AO21" s="3">
        <v>45990</v>
      </c>
      <c r="AP21" s="3">
        <v>45986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164</v>
      </c>
      <c r="AA22" s="8">
        <v>111346.9385325</v>
      </c>
      <c r="AB22" s="8">
        <v>27659.424202499999</v>
      </c>
      <c r="AC22" s="8">
        <v>83687.514330000005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45919</v>
      </c>
      <c r="B23" s="14" t="s">
        <v>299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264</v>
      </c>
      <c r="T23" s="12">
        <v>45968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300</v>
      </c>
      <c r="AG23" s="1" t="s">
        <v>112</v>
      </c>
      <c r="AH23" s="1" t="s">
        <v>77</v>
      </c>
      <c r="AI23" s="1">
        <v>1</v>
      </c>
      <c r="AJ23" s="3">
        <v>45968</v>
      </c>
      <c r="AK23" s="3">
        <v>0</v>
      </c>
      <c r="AL23" s="3">
        <v>0</v>
      </c>
      <c r="AM23" s="3">
        <v>0</v>
      </c>
      <c r="AN23" s="3">
        <v>0</v>
      </c>
      <c r="AO23" s="3">
        <v>45967</v>
      </c>
      <c r="AP23" s="3">
        <v>45963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168</v>
      </c>
      <c r="BD23" s="56">
        <v>0</v>
      </c>
    </row>
    <row r="24" spans="1:56" ht="27.75" customHeight="1" x14ac:dyDescent="0.45">
      <c r="A24" s="3">
        <v>45941</v>
      </c>
      <c r="B24" s="14" t="s">
        <v>352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264</v>
      </c>
      <c r="T24" s="12">
        <v>45968</v>
      </c>
      <c r="U24" s="11">
        <v>20000</v>
      </c>
      <c r="V24" s="10">
        <v>20775</v>
      </c>
      <c r="W24" s="10">
        <v>0</v>
      </c>
      <c r="X24" s="10">
        <v>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353</v>
      </c>
      <c r="AG24" s="1" t="s">
        <v>112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0</v>
      </c>
      <c r="B25" s="14" t="s">
        <v>125</v>
      </c>
      <c r="C25" s="9" t="s">
        <v>73</v>
      </c>
      <c r="D25" s="13" t="s">
        <v>349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45953</v>
      </c>
      <c r="B26" s="14" t="s">
        <v>413</v>
      </c>
      <c r="C26" s="9" t="s">
        <v>73</v>
      </c>
      <c r="D26" s="13" t="s">
        <v>226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45969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424</v>
      </c>
      <c r="AG26" s="1" t="s">
        <v>112</v>
      </c>
      <c r="AH26" s="1" t="s">
        <v>74</v>
      </c>
      <c r="AI26" s="1">
        <v>2</v>
      </c>
      <c r="AJ26" s="3">
        <v>45969</v>
      </c>
      <c r="AK26" s="3">
        <v>0</v>
      </c>
      <c r="AL26" s="3">
        <v>45960</v>
      </c>
      <c r="AM26" s="3">
        <v>45967</v>
      </c>
      <c r="AN26" s="3">
        <v>45968</v>
      </c>
      <c r="AO26" s="3">
        <v>45968</v>
      </c>
      <c r="AP26" s="3">
        <v>45964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413</v>
      </c>
      <c r="C27" s="9" t="s">
        <v>73</v>
      </c>
      <c r="D27" s="13" t="s">
        <v>268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45969</v>
      </c>
      <c r="U27" s="11">
        <v>5000</v>
      </c>
      <c r="V27" s="10">
        <v>5232</v>
      </c>
      <c r="W27" s="10">
        <v>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424</v>
      </c>
      <c r="AG27" s="1" t="s">
        <v>114</v>
      </c>
      <c r="AH27" s="1" t="s">
        <v>74</v>
      </c>
      <c r="AI27" s="1">
        <v>2</v>
      </c>
      <c r="AJ27" s="3">
        <v>45969</v>
      </c>
      <c r="AK27" s="3">
        <v>0</v>
      </c>
      <c r="AL27" s="3">
        <v>45960</v>
      </c>
      <c r="AM27" s="3">
        <v>45967</v>
      </c>
      <c r="AN27" s="3">
        <v>45968</v>
      </c>
      <c r="AO27" s="3">
        <v>45968</v>
      </c>
      <c r="AP27" s="3">
        <v>45964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>
        <v>913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424</v>
      </c>
      <c r="AG28" s="1" t="s">
        <v>112</v>
      </c>
      <c r="AH28" s="1" t="s">
        <v>74</v>
      </c>
      <c r="AI28" s="1">
        <v>2</v>
      </c>
      <c r="AJ28" s="3">
        <v>45969</v>
      </c>
      <c r="AK28" s="3">
        <v>0</v>
      </c>
      <c r="AL28" s="3">
        <v>45960</v>
      </c>
      <c r="AM28" s="3">
        <v>45967</v>
      </c>
      <c r="AN28" s="3">
        <v>45968</v>
      </c>
      <c r="AO28" s="3">
        <v>45968</v>
      </c>
      <c r="AP28" s="3">
        <v>45964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236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45969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424</v>
      </c>
      <c r="AG29" s="1" t="s">
        <v>112</v>
      </c>
      <c r="AH29" s="1" t="s">
        <v>74</v>
      </c>
      <c r="AI29" s="1">
        <v>2</v>
      </c>
      <c r="AJ29" s="3">
        <v>45969</v>
      </c>
      <c r="AK29" s="3">
        <v>0</v>
      </c>
      <c r="AL29" s="3">
        <v>45960</v>
      </c>
      <c r="AM29" s="3">
        <v>45967</v>
      </c>
      <c r="AN29" s="3">
        <v>45968</v>
      </c>
      <c r="AO29" s="3">
        <v>45968</v>
      </c>
      <c r="AP29" s="3">
        <v>45964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417</v>
      </c>
      <c r="C30" s="9" t="s">
        <v>73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45969</v>
      </c>
      <c r="U30" s="11">
        <v>5000</v>
      </c>
      <c r="V30" s="10">
        <v>0</v>
      </c>
      <c r="W30" s="10">
        <v>5000</v>
      </c>
      <c r="X30" s="10">
        <v>5350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425</v>
      </c>
      <c r="AG30" s="1" t="s">
        <v>112</v>
      </c>
      <c r="AH30" s="1" t="s">
        <v>74</v>
      </c>
      <c r="AI30" s="1">
        <v>2</v>
      </c>
      <c r="AJ30" s="3">
        <v>45969</v>
      </c>
      <c r="AK30" s="3">
        <v>0</v>
      </c>
      <c r="AL30" s="3">
        <v>45960</v>
      </c>
      <c r="AM30" s="3">
        <v>45967</v>
      </c>
      <c r="AN30" s="3">
        <v>45968</v>
      </c>
      <c r="AO30" s="3">
        <v>45968</v>
      </c>
      <c r="AP30" s="3">
        <v>45964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417</v>
      </c>
      <c r="C31" s="9" t="s">
        <v>73</v>
      </c>
      <c r="D31" s="13" t="s">
        <v>234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45969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425</v>
      </c>
      <c r="AG31" s="1" t="s">
        <v>113</v>
      </c>
      <c r="AH31" s="1" t="s">
        <v>74</v>
      </c>
      <c r="AI31" s="1">
        <v>2</v>
      </c>
      <c r="AJ31" s="3">
        <v>45969</v>
      </c>
      <c r="AK31" s="3">
        <v>0</v>
      </c>
      <c r="AL31" s="3">
        <v>45960</v>
      </c>
      <c r="AM31" s="3">
        <v>45967</v>
      </c>
      <c r="AN31" s="3">
        <v>45968</v>
      </c>
      <c r="AO31" s="3">
        <v>45968</v>
      </c>
      <c r="AP31" s="3">
        <v>45964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417</v>
      </c>
      <c r="C32" s="9" t="s">
        <v>73</v>
      </c>
      <c r="D32" s="13" t="s">
        <v>426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425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250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10000</v>
      </c>
      <c r="V33" s="10">
        <v>10000</v>
      </c>
      <c r="W33" s="10">
        <v>0</v>
      </c>
      <c r="X33" s="10">
        <v>10450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425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45966</v>
      </c>
      <c r="B34" s="14" t="s">
        <v>554</v>
      </c>
      <c r="C34" s="9" t="s">
        <v>73</v>
      </c>
      <c r="D34" s="13" t="s">
        <v>348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45974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555</v>
      </c>
      <c r="AG34" s="1" t="s">
        <v>113</v>
      </c>
      <c r="AH34" s="1" t="s">
        <v>74</v>
      </c>
      <c r="AI34" s="1">
        <v>2</v>
      </c>
      <c r="AJ34" s="3">
        <v>45974</v>
      </c>
      <c r="AK34" s="3">
        <v>0</v>
      </c>
      <c r="AL34" s="3">
        <v>45965</v>
      </c>
      <c r="AM34" s="3">
        <v>45972</v>
      </c>
      <c r="AN34" s="3">
        <v>45973</v>
      </c>
      <c r="AO34" s="3">
        <v>45973</v>
      </c>
      <c r="AP34" s="3">
        <v>45969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45966</v>
      </c>
      <c r="B35" s="14" t="s">
        <v>554</v>
      </c>
      <c r="C35" s="9" t="s">
        <v>73</v>
      </c>
      <c r="D35" s="13" t="s">
        <v>556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555</v>
      </c>
      <c r="AG35" s="1" t="s">
        <v>113</v>
      </c>
      <c r="AH35" s="1" t="s">
        <v>74</v>
      </c>
      <c r="AI35" s="1">
        <v>2</v>
      </c>
      <c r="AJ35" s="3">
        <v>45974</v>
      </c>
      <c r="AK35" s="3">
        <v>0</v>
      </c>
      <c r="AL35" s="3">
        <v>45965</v>
      </c>
      <c r="AM35" s="3">
        <v>45972</v>
      </c>
      <c r="AN35" s="3">
        <v>45973</v>
      </c>
      <c r="AO35" s="3">
        <v>45973</v>
      </c>
      <c r="AP35" s="3">
        <v>45969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45966</v>
      </c>
      <c r="B36" s="14" t="s">
        <v>554</v>
      </c>
      <c r="C36" s="9" t="s">
        <v>73</v>
      </c>
      <c r="D36" s="13" t="s">
        <v>557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1899</v>
      </c>
      <c r="AC36" s="8">
        <v>2780.9500000000007</v>
      </c>
      <c r="AD36" s="8">
        <v>0</v>
      </c>
      <c r="AE36" s="8">
        <v>0</v>
      </c>
      <c r="AF36" s="8" t="s">
        <v>555</v>
      </c>
      <c r="AG36" s="1" t="s">
        <v>113</v>
      </c>
      <c r="AH36" s="1" t="s">
        <v>74</v>
      </c>
      <c r="AI36" s="1">
        <v>2</v>
      </c>
      <c r="AJ36" s="3">
        <v>45974</v>
      </c>
      <c r="AK36" s="3">
        <v>0</v>
      </c>
      <c r="AL36" s="3">
        <v>45965</v>
      </c>
      <c r="AM36" s="3">
        <v>45972</v>
      </c>
      <c r="AN36" s="3">
        <v>45973</v>
      </c>
      <c r="AO36" s="3">
        <v>45973</v>
      </c>
      <c r="AP36" s="3">
        <v>45969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209.47351377777781</v>
      </c>
    </row>
    <row r="37" spans="1:56" ht="27.75" customHeight="1" x14ac:dyDescent="0.45">
      <c r="A37" s="3">
        <v>45966</v>
      </c>
      <c r="B37" s="14" t="s">
        <v>554</v>
      </c>
      <c r="C37" s="9" t="s">
        <v>73</v>
      </c>
      <c r="D37" s="13" t="s">
        <v>558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555</v>
      </c>
      <c r="AG37" s="1" t="s">
        <v>113</v>
      </c>
      <c r="AH37" s="1" t="s">
        <v>74</v>
      </c>
      <c r="AI37" s="1">
        <v>2</v>
      </c>
      <c r="AJ37" s="3">
        <v>45974</v>
      </c>
      <c r="AK37" s="3">
        <v>0</v>
      </c>
      <c r="AL37" s="3">
        <v>45965</v>
      </c>
      <c r="AM37" s="3">
        <v>45972</v>
      </c>
      <c r="AN37" s="3">
        <v>45973</v>
      </c>
      <c r="AO37" s="3">
        <v>45973</v>
      </c>
      <c r="AP37" s="3">
        <v>45969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352.51463377777782</v>
      </c>
    </row>
    <row r="38" spans="1:56" ht="27.75" customHeight="1" x14ac:dyDescent="0.45">
      <c r="A38" s="3">
        <v>45966</v>
      </c>
      <c r="B38" s="14" t="s">
        <v>554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555</v>
      </c>
      <c r="AG38" s="1" t="s">
        <v>113</v>
      </c>
      <c r="AH38" s="1" t="s">
        <v>74</v>
      </c>
      <c r="AI38" s="1">
        <v>2</v>
      </c>
      <c r="AJ38" s="3">
        <v>45974</v>
      </c>
      <c r="AK38" s="3">
        <v>0</v>
      </c>
      <c r="AL38" s="3">
        <v>45965</v>
      </c>
      <c r="AM38" s="3">
        <v>45972</v>
      </c>
      <c r="AN38" s="3">
        <v>45973</v>
      </c>
      <c r="AO38" s="3">
        <v>45973</v>
      </c>
      <c r="AP38" s="3">
        <v>45969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45966</v>
      </c>
      <c r="B39" s="14" t="s">
        <v>559</v>
      </c>
      <c r="C39" s="9" t="s">
        <v>73</v>
      </c>
      <c r="D39" s="13" t="s">
        <v>236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560</v>
      </c>
      <c r="AG39" s="1" t="s">
        <v>113</v>
      </c>
      <c r="AH39" s="1" t="s">
        <v>74</v>
      </c>
      <c r="AI39" s="1">
        <v>2</v>
      </c>
      <c r="AJ39" s="3">
        <v>45974</v>
      </c>
      <c r="AK39" s="3">
        <v>0</v>
      </c>
      <c r="AL39" s="3">
        <v>45965</v>
      </c>
      <c r="AM39" s="3">
        <v>45972</v>
      </c>
      <c r="AN39" s="3">
        <v>45973</v>
      </c>
      <c r="AO39" s="3">
        <v>45973</v>
      </c>
      <c r="AP39" s="3">
        <v>45969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705.02926755555563</v>
      </c>
    </row>
    <row r="40" spans="1:56" ht="27.75" customHeight="1" x14ac:dyDescent="0.45">
      <c r="A40" s="3">
        <v>45966</v>
      </c>
      <c r="B40" s="14" t="s">
        <v>559</v>
      </c>
      <c r="C40" s="9" t="s">
        <v>73</v>
      </c>
      <c r="D40" s="13" t="s">
        <v>561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167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560</v>
      </c>
      <c r="AG40" s="1" t="s">
        <v>113</v>
      </c>
      <c r="AH40" s="1" t="s">
        <v>74</v>
      </c>
      <c r="AI40" s="1">
        <v>2</v>
      </c>
      <c r="AJ40" s="3">
        <v>45974</v>
      </c>
      <c r="AK40" s="3">
        <v>0</v>
      </c>
      <c r="AL40" s="3">
        <v>45965</v>
      </c>
      <c r="AM40" s="3">
        <v>45972</v>
      </c>
      <c r="AN40" s="3">
        <v>45973</v>
      </c>
      <c r="AO40" s="3">
        <v>45973</v>
      </c>
      <c r="AP40" s="3">
        <v>45969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705.02926755555563</v>
      </c>
    </row>
    <row r="41" spans="1:56" ht="27.75" customHeight="1" x14ac:dyDescent="0.45">
      <c r="A41" s="3">
        <v>45966</v>
      </c>
      <c r="B41" s="14" t="s">
        <v>559</v>
      </c>
      <c r="C41" s="9" t="s">
        <v>73</v>
      </c>
      <c r="D41" s="13" t="s">
        <v>562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560</v>
      </c>
      <c r="AG41" s="1" t="s">
        <v>113</v>
      </c>
      <c r="AH41" s="1" t="s">
        <v>74</v>
      </c>
      <c r="AI41" s="1">
        <v>2</v>
      </c>
      <c r="AJ41" s="3">
        <v>45974</v>
      </c>
      <c r="AK41" s="3">
        <v>0</v>
      </c>
      <c r="AL41" s="3">
        <v>45965</v>
      </c>
      <c r="AM41" s="3">
        <v>45972</v>
      </c>
      <c r="AN41" s="3">
        <v>45973</v>
      </c>
      <c r="AO41" s="3">
        <v>45973</v>
      </c>
      <c r="AP41" s="3">
        <v>45969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customHeight="1" x14ac:dyDescent="0.45">
      <c r="A42" s="3">
        <v>45966</v>
      </c>
      <c r="B42" s="14" t="s">
        <v>554</v>
      </c>
      <c r="C42" s="9" t="s">
        <v>73</v>
      </c>
      <c r="D42" s="13" t="s">
        <v>226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563</v>
      </c>
      <c r="AG42" s="1" t="s">
        <v>113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>
        <v>45966</v>
      </c>
      <c r="B43" s="14" t="s">
        <v>554</v>
      </c>
      <c r="C43" s="9" t="s">
        <v>73</v>
      </c>
      <c r="D43" s="13" t="s">
        <v>421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563</v>
      </c>
      <c r="AG43" s="1" t="s">
        <v>115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352.51463377777782</v>
      </c>
    </row>
    <row r="44" spans="1:56" ht="27.75" customHeight="1" x14ac:dyDescent="0.45">
      <c r="A44" s="3">
        <v>45966</v>
      </c>
      <c r="B44" s="14" t="s">
        <v>554</v>
      </c>
      <c r="C44" s="9" t="s">
        <v>73</v>
      </c>
      <c r="D44" s="13" t="s">
        <v>564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563</v>
      </c>
      <c r="AG44" s="1" t="s">
        <v>113</v>
      </c>
      <c r="AH44" s="1" t="s">
        <v>74</v>
      </c>
      <c r="AI44" s="1">
        <v>2</v>
      </c>
      <c r="AJ44" s="3">
        <v>45976</v>
      </c>
      <c r="AK44" s="3">
        <v>0</v>
      </c>
      <c r="AL44" s="3">
        <v>45967</v>
      </c>
      <c r="AM44" s="3">
        <v>45974</v>
      </c>
      <c r="AN44" s="3">
        <v>45975</v>
      </c>
      <c r="AO44" s="3">
        <v>45975</v>
      </c>
      <c r="AP44" s="3">
        <v>45971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352.51463377777782</v>
      </c>
    </row>
    <row r="45" spans="1:56" ht="27.75" customHeight="1" x14ac:dyDescent="0.45">
      <c r="A45" s="3">
        <v>45966</v>
      </c>
      <c r="B45" s="14" t="s">
        <v>554</v>
      </c>
      <c r="C45" s="9" t="s">
        <v>73</v>
      </c>
      <c r="D45" s="13" t="s">
        <v>268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563</v>
      </c>
      <c r="AG45" s="1" t="s">
        <v>113</v>
      </c>
      <c r="AH45" s="1" t="s">
        <v>74</v>
      </c>
      <c r="AI45" s="1">
        <v>2</v>
      </c>
      <c r="AJ45" s="3">
        <v>45976</v>
      </c>
      <c r="AK45" s="3">
        <v>0</v>
      </c>
      <c r="AL45" s="3">
        <v>45967</v>
      </c>
      <c r="AM45" s="3">
        <v>45974</v>
      </c>
      <c r="AN45" s="3">
        <v>45975</v>
      </c>
      <c r="AO45" s="3">
        <v>45975</v>
      </c>
      <c r="AP45" s="3">
        <v>45971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45966</v>
      </c>
      <c r="B46" s="14" t="s">
        <v>565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45976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167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563</v>
      </c>
      <c r="AG46" s="1" t="s">
        <v>113</v>
      </c>
      <c r="AH46" s="1" t="s">
        <v>74</v>
      </c>
      <c r="AI46" s="1">
        <v>2</v>
      </c>
      <c r="AJ46" s="3">
        <v>45976</v>
      </c>
      <c r="AK46" s="3">
        <v>0</v>
      </c>
      <c r="AL46" s="3">
        <v>45967</v>
      </c>
      <c r="AM46" s="3">
        <v>45974</v>
      </c>
      <c r="AN46" s="3">
        <v>45975</v>
      </c>
      <c r="AO46" s="3">
        <v>45975</v>
      </c>
      <c r="AP46" s="3">
        <v>45971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394.60593333333333</v>
      </c>
    </row>
    <row r="47" spans="1:56" ht="27.75" customHeight="1" x14ac:dyDescent="0.45">
      <c r="A47" s="3">
        <v>45966</v>
      </c>
      <c r="B47" s="14" t="s">
        <v>559</v>
      </c>
      <c r="C47" s="9" t="s">
        <v>73</v>
      </c>
      <c r="D47" s="13" t="s">
        <v>235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566</v>
      </c>
      <c r="AG47" s="1" t="s">
        <v>113</v>
      </c>
      <c r="AH47" s="1" t="s">
        <v>74</v>
      </c>
      <c r="AI47" s="1">
        <v>2</v>
      </c>
      <c r="AJ47" s="3">
        <v>45976</v>
      </c>
      <c r="AK47" s="3">
        <v>0</v>
      </c>
      <c r="AL47" s="3">
        <v>45967</v>
      </c>
      <c r="AM47" s="3">
        <v>45974</v>
      </c>
      <c r="AN47" s="3">
        <v>45975</v>
      </c>
      <c r="AO47" s="3">
        <v>45975</v>
      </c>
      <c r="AP47" s="3">
        <v>45971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45966</v>
      </c>
      <c r="B48" s="14" t="s">
        <v>559</v>
      </c>
      <c r="C48" s="9" t="s">
        <v>73</v>
      </c>
      <c r="D48" s="13" t="s">
        <v>414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566</v>
      </c>
      <c r="AG48" s="1" t="s">
        <v>113</v>
      </c>
      <c r="AH48" s="1" t="s">
        <v>74</v>
      </c>
      <c r="AI48" s="1">
        <v>2</v>
      </c>
      <c r="AJ48" s="3">
        <v>45976</v>
      </c>
      <c r="AK48" s="3">
        <v>0</v>
      </c>
      <c r="AL48" s="3">
        <v>45967</v>
      </c>
      <c r="AM48" s="3">
        <v>45974</v>
      </c>
      <c r="AN48" s="3">
        <v>45975</v>
      </c>
      <c r="AO48" s="3">
        <v>45975</v>
      </c>
      <c r="AP48" s="3">
        <v>45971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45966</v>
      </c>
      <c r="B49" s="14" t="s">
        <v>559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566</v>
      </c>
      <c r="AG49" s="1" t="s">
        <v>61</v>
      </c>
      <c r="AH49" s="1" t="s">
        <v>74</v>
      </c>
      <c r="AI49" s="1">
        <v>2</v>
      </c>
      <c r="AJ49" s="3">
        <v>45976</v>
      </c>
      <c r="AK49" s="3">
        <v>0</v>
      </c>
      <c r="AL49" s="3">
        <v>45967</v>
      </c>
      <c r="AM49" s="3">
        <v>45974</v>
      </c>
      <c r="AN49" s="3">
        <v>45975</v>
      </c>
      <c r="AO49" s="3">
        <v>45975</v>
      </c>
      <c r="AP49" s="3">
        <v>45971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45966</v>
      </c>
      <c r="B50" s="14" t="s">
        <v>559</v>
      </c>
      <c r="C50" s="9" t="s">
        <v>73</v>
      </c>
      <c r="D50" s="13" t="s">
        <v>567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566</v>
      </c>
      <c r="AG50" s="1" t="s">
        <v>112</v>
      </c>
      <c r="AH50" s="1" t="s">
        <v>74</v>
      </c>
      <c r="AI50" s="1">
        <v>2</v>
      </c>
      <c r="AJ50" s="3">
        <v>45976</v>
      </c>
      <c r="AK50" s="3">
        <v>0</v>
      </c>
      <c r="AL50" s="3">
        <v>45967</v>
      </c>
      <c r="AM50" s="3">
        <v>45974</v>
      </c>
      <c r="AN50" s="3">
        <v>45975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customHeight="1" x14ac:dyDescent="0.45">
      <c r="A51" s="3">
        <v>45966</v>
      </c>
      <c r="B51" s="14" t="s">
        <v>559</v>
      </c>
      <c r="C51" s="9" t="s">
        <v>73</v>
      </c>
      <c r="D51" s="13" t="s">
        <v>237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566</v>
      </c>
      <c r="AG51" s="1" t="s">
        <v>113</v>
      </c>
      <c r="AH51" s="1" t="s">
        <v>74</v>
      </c>
      <c r="AI51" s="1">
        <v>2</v>
      </c>
      <c r="AJ51" s="3">
        <v>45976</v>
      </c>
      <c r="AK51" s="3">
        <v>0</v>
      </c>
      <c r="AL51" s="3">
        <v>45967</v>
      </c>
      <c r="AM51" s="3">
        <v>45974</v>
      </c>
      <c r="AN51" s="3">
        <v>45975</v>
      </c>
      <c r="AO51" s="3">
        <v>45975</v>
      </c>
      <c r="AP51" s="3">
        <v>45971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 t="s">
        <v>131</v>
      </c>
      <c r="B52" s="14" t="s">
        <v>131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45991</v>
      </c>
      <c r="U52" s="11">
        <v>125000</v>
      </c>
      <c r="V52" s="10">
        <v>0</v>
      </c>
      <c r="W52" s="10">
        <v>125000</v>
      </c>
      <c r="X52" s="10">
        <v>0</v>
      </c>
      <c r="Y52" s="10">
        <v>131250</v>
      </c>
      <c r="Z52" s="9" t="s">
        <v>167</v>
      </c>
      <c r="AA52" s="8">
        <v>116998.75000000001</v>
      </c>
      <c r="AB52" s="8">
        <v>0</v>
      </c>
      <c r="AC52" s="8">
        <v>116998.75000000001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>
        <v>45991</v>
      </c>
      <c r="AK52" s="3">
        <v>0</v>
      </c>
      <c r="AL52" s="3">
        <v>45982</v>
      </c>
      <c r="AM52" s="3">
        <v>45989</v>
      </c>
      <c r="AN52" s="3">
        <v>45990</v>
      </c>
      <c r="AO52" s="3">
        <v>45990</v>
      </c>
      <c r="AP52" s="3">
        <v>45986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8812.8658444444463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167</v>
      </c>
      <c r="AA53" s="8">
        <v>211156.55</v>
      </c>
      <c r="AB53" s="8">
        <v>11258.900000000001</v>
      </c>
      <c r="AC53" s="8">
        <v>199897.65</v>
      </c>
      <c r="AD53" s="8">
        <v>0</v>
      </c>
      <c r="AE53" s="8">
        <v>0</v>
      </c>
      <c r="AF53" s="8" t="s">
        <v>58</v>
      </c>
      <c r="AG53" s="1" t="s">
        <v>112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7.75" customHeight="1" x14ac:dyDescent="0.45">
      <c r="A54" s="3">
        <v>0</v>
      </c>
      <c r="B54" s="14" t="s">
        <v>125</v>
      </c>
      <c r="C54" s="9" t="s">
        <v>520</v>
      </c>
      <c r="D54" s="13" t="s">
        <v>540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90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120</v>
      </c>
      <c r="T54" s="12">
        <v>45978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541</v>
      </c>
      <c r="AA54" s="8">
        <v>7683.5000000000009</v>
      </c>
      <c r="AB54" s="8">
        <v>7033</v>
      </c>
      <c r="AC54" s="8">
        <v>650.50000000000091</v>
      </c>
      <c r="AD54" s="8">
        <v>2971</v>
      </c>
      <c r="AE54" s="8">
        <v>4712.5000000000009</v>
      </c>
      <c r="AF54" s="8">
        <v>0</v>
      </c>
      <c r="AG54" s="1" t="s">
        <v>112</v>
      </c>
      <c r="AH54" s="1" t="s">
        <v>68</v>
      </c>
      <c r="AI54" s="1">
        <v>4</v>
      </c>
      <c r="AJ54" s="3">
        <v>45978</v>
      </c>
      <c r="AK54" s="3">
        <v>45974</v>
      </c>
      <c r="AL54" s="3">
        <v>45968</v>
      </c>
      <c r="AM54" s="3">
        <v>45975</v>
      </c>
      <c r="AN54" s="3">
        <v>45976</v>
      </c>
      <c r="AO54" s="3">
        <v>45976</v>
      </c>
      <c r="AP54" s="3">
        <v>45973</v>
      </c>
      <c r="AQ54" s="3">
        <v>45977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 t="s">
        <v>542</v>
      </c>
      <c r="AZ54" s="2">
        <v>0</v>
      </c>
      <c r="BA54" s="2">
        <v>0</v>
      </c>
      <c r="BB54" s="2">
        <v>0</v>
      </c>
      <c r="BC54" s="1" t="s">
        <v>100</v>
      </c>
      <c r="BD54" s="56">
        <v>43.944888888888968</v>
      </c>
    </row>
    <row r="55" spans="1:56" ht="27.75" customHeight="1" x14ac:dyDescent="0.45">
      <c r="A55" s="3">
        <v>0</v>
      </c>
      <c r="B55" s="14" t="s">
        <v>125</v>
      </c>
      <c r="C55" s="9" t="s">
        <v>520</v>
      </c>
      <c r="D55" s="13" t="s">
        <v>543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90</v>
      </c>
      <c r="M55" s="10">
        <v>20</v>
      </c>
      <c r="N55" s="9">
        <v>28</v>
      </c>
      <c r="O55" s="9">
        <v>50</v>
      </c>
      <c r="P55" s="10">
        <v>172.69642879999998</v>
      </c>
      <c r="Q55" s="10">
        <v>0</v>
      </c>
      <c r="R55" s="10">
        <v>172.69642879999998</v>
      </c>
      <c r="S55" s="9" t="s">
        <v>120</v>
      </c>
      <c r="T55" s="12">
        <v>45978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541</v>
      </c>
      <c r="AA55" s="8">
        <v>7683.5000000000009</v>
      </c>
      <c r="AB55" s="8">
        <v>0</v>
      </c>
      <c r="AC55" s="8">
        <v>7683.5000000000009</v>
      </c>
      <c r="AD55" s="8">
        <v>0</v>
      </c>
      <c r="AE55" s="8">
        <v>7683.5000000000009</v>
      </c>
      <c r="AF55" s="8">
        <v>0</v>
      </c>
      <c r="AG55" s="1" t="s">
        <v>112</v>
      </c>
      <c r="AH55" s="1" t="s">
        <v>68</v>
      </c>
      <c r="AI55" s="1">
        <v>4</v>
      </c>
      <c r="AJ55" s="3">
        <v>45978</v>
      </c>
      <c r="AK55" s="3">
        <v>45974</v>
      </c>
      <c r="AL55" s="3">
        <v>45968</v>
      </c>
      <c r="AM55" s="3">
        <v>45975</v>
      </c>
      <c r="AN55" s="3">
        <v>45976</v>
      </c>
      <c r="AO55" s="3">
        <v>45976</v>
      </c>
      <c r="AP55" s="3">
        <v>45973</v>
      </c>
      <c r="AQ55" s="3">
        <v>45977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 t="s">
        <v>542</v>
      </c>
      <c r="AZ55" s="2">
        <v>0</v>
      </c>
      <c r="BA55" s="2">
        <v>0</v>
      </c>
      <c r="BB55" s="2">
        <v>0</v>
      </c>
      <c r="BC55" s="1" t="s">
        <v>100</v>
      </c>
      <c r="BD55" s="56">
        <v>519.06311111111143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56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 t="s">
        <v>93</v>
      </c>
      <c r="W56" s="10">
        <v>0</v>
      </c>
      <c r="X56" s="10">
        <v>0</v>
      </c>
      <c r="Y56" s="10">
        <v>0</v>
      </c>
      <c r="Z56" s="9" t="s">
        <v>541</v>
      </c>
      <c r="AA56" s="8">
        <v>15367.000000000002</v>
      </c>
      <c r="AB56" s="8">
        <v>7033</v>
      </c>
      <c r="AC56" s="8">
        <v>8334.0000000000018</v>
      </c>
      <c r="AD56" s="8">
        <v>2971</v>
      </c>
      <c r="AE56" s="8">
        <v>12396.000000000002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544</v>
      </c>
      <c r="BD56" s="56">
        <v>0</v>
      </c>
    </row>
    <row r="57" spans="1:56" ht="27.75" customHeight="1" x14ac:dyDescent="0.45">
      <c r="A57" s="3">
        <v>45905</v>
      </c>
      <c r="B57" s="14" t="s">
        <v>269</v>
      </c>
      <c r="C57" s="9" t="s">
        <v>135</v>
      </c>
      <c r="D57" s="13" t="s">
        <v>265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179</v>
      </c>
      <c r="BD58" s="56">
        <v>0</v>
      </c>
    </row>
    <row r="59" spans="1:56" ht="27.75" customHeight="1" x14ac:dyDescent="0.45">
      <c r="A59" s="3">
        <v>45962</v>
      </c>
      <c r="B59" s="14" t="s">
        <v>514</v>
      </c>
      <c r="C59" s="9" t="s">
        <v>498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45967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134</v>
      </c>
      <c r="AA59" s="8">
        <v>4400.55</v>
      </c>
      <c r="AB59" s="8">
        <v>4400.55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77</v>
      </c>
      <c r="AI59" s="1">
        <v>1</v>
      </c>
      <c r="AJ59" s="3">
        <v>45967</v>
      </c>
      <c r="AK59" s="3">
        <v>0</v>
      </c>
      <c r="AL59" s="3">
        <v>0</v>
      </c>
      <c r="AM59" s="3">
        <v>0</v>
      </c>
      <c r="AN59" s="3">
        <v>0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134</v>
      </c>
      <c r="AA60" s="8">
        <v>4400.55</v>
      </c>
      <c r="AB60" s="8">
        <v>4400.55</v>
      </c>
      <c r="AC60" s="8">
        <v>0</v>
      </c>
      <c r="AD60" s="8">
        <v>0</v>
      </c>
      <c r="AE60" s="8">
        <v>0</v>
      </c>
      <c r="AF60" s="8" t="s">
        <v>58</v>
      </c>
      <c r="AG60" s="1" t="s">
        <v>116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45">
      <c r="A61" s="3">
        <v>45951</v>
      </c>
      <c r="B61" s="14" t="s">
        <v>432</v>
      </c>
      <c r="C61" s="9" t="s">
        <v>135</v>
      </c>
      <c r="D61" s="13" t="s">
        <v>127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45967</v>
      </c>
      <c r="U61" s="11">
        <v>2880</v>
      </c>
      <c r="V61" s="10">
        <v>2880</v>
      </c>
      <c r="W61" s="10">
        <v>0</v>
      </c>
      <c r="X61" s="10">
        <v>33609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496</v>
      </c>
      <c r="AG61" s="1" t="s">
        <v>112</v>
      </c>
      <c r="AH61" s="1" t="s">
        <v>75</v>
      </c>
      <c r="AI61" s="1">
        <v>4</v>
      </c>
      <c r="AJ61" s="3">
        <v>45967</v>
      </c>
      <c r="AK61" s="3">
        <v>45963</v>
      </c>
      <c r="AL61" s="3">
        <v>45956</v>
      </c>
      <c r="AM61" s="3">
        <v>45964</v>
      </c>
      <c r="AN61" s="3">
        <v>45965</v>
      </c>
      <c r="AO61" s="3">
        <v>45966</v>
      </c>
      <c r="AP61" s="3">
        <v>45962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400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45951</v>
      </c>
      <c r="B62" s="14" t="s">
        <v>431</v>
      </c>
      <c r="C62" s="9" t="s">
        <v>135</v>
      </c>
      <c r="D62" s="13" t="s">
        <v>241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45967</v>
      </c>
      <c r="U62" s="11">
        <v>10000</v>
      </c>
      <c r="V62" s="10">
        <v>0</v>
      </c>
      <c r="W62" s="10">
        <v>10000</v>
      </c>
      <c r="X62" s="10">
        <v>1940</v>
      </c>
      <c r="Y62" s="10">
        <v>8463</v>
      </c>
      <c r="Z62" s="9" t="s">
        <v>80</v>
      </c>
      <c r="AA62" s="8">
        <v>8867.1082500000011</v>
      </c>
      <c r="AB62" s="8">
        <v>8867.1082500000011</v>
      </c>
      <c r="AC62" s="8">
        <v>0</v>
      </c>
      <c r="AD62" s="8">
        <v>8867.1082500000011</v>
      </c>
      <c r="AE62" s="8">
        <v>0</v>
      </c>
      <c r="AF62" s="8" t="s">
        <v>515</v>
      </c>
      <c r="AG62" s="1" t="s">
        <v>112</v>
      </c>
      <c r="AH62" s="1" t="s">
        <v>75</v>
      </c>
      <c r="AI62" s="1">
        <v>4</v>
      </c>
      <c r="AJ62" s="3">
        <v>45967</v>
      </c>
      <c r="AK62" s="3">
        <v>45963</v>
      </c>
      <c r="AL62" s="3">
        <v>45956</v>
      </c>
      <c r="AM62" s="3">
        <v>45964</v>
      </c>
      <c r="AN62" s="3">
        <v>45965</v>
      </c>
      <c r="AO62" s="3">
        <v>45966</v>
      </c>
      <c r="AP62" s="3">
        <v>45962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45919</v>
      </c>
      <c r="B63" s="14" t="s">
        <v>301</v>
      </c>
      <c r="C63" s="9" t="s">
        <v>135</v>
      </c>
      <c r="D63" s="13" t="s">
        <v>241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45967</v>
      </c>
      <c r="U63" s="11">
        <v>928</v>
      </c>
      <c r="V63" s="10">
        <v>880</v>
      </c>
      <c r="W63" s="10">
        <v>48</v>
      </c>
      <c r="X63" s="10">
        <v>0</v>
      </c>
      <c r="Y63" s="10">
        <v>50.400000000000006</v>
      </c>
      <c r="Z63" s="9" t="s">
        <v>80</v>
      </c>
      <c r="AA63" s="8">
        <v>50.292000000000002</v>
      </c>
      <c r="AB63" s="8">
        <v>50.292000000000002</v>
      </c>
      <c r="AC63" s="8">
        <v>0</v>
      </c>
      <c r="AD63" s="8">
        <v>50.292000000000002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45967</v>
      </c>
      <c r="AK63" s="3">
        <v>45963</v>
      </c>
      <c r="AL63" s="3">
        <v>45956</v>
      </c>
      <c r="AM63" s="3">
        <v>45964</v>
      </c>
      <c r="AN63" s="3">
        <v>45965</v>
      </c>
      <c r="AO63" s="3">
        <v>45966</v>
      </c>
      <c r="AP63" s="3">
        <v>45962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318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45968</v>
      </c>
      <c r="U64" s="11">
        <v>5000</v>
      </c>
      <c r="V64" s="10">
        <v>4667</v>
      </c>
      <c r="W64" s="10">
        <v>333</v>
      </c>
      <c r="X64" s="10">
        <v>5250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45968</v>
      </c>
      <c r="AK64" s="3">
        <v>45964</v>
      </c>
      <c r="AL64" s="3">
        <v>45957</v>
      </c>
      <c r="AM64" s="3">
        <v>45965</v>
      </c>
      <c r="AN64" s="3">
        <v>45966</v>
      </c>
      <c r="AO64" s="3">
        <v>45967</v>
      </c>
      <c r="AP64" s="3">
        <v>45963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 t="s">
        <v>281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45971</v>
      </c>
      <c r="U65" s="11">
        <v>5000</v>
      </c>
      <c r="V65" s="10">
        <v>5100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45971</v>
      </c>
      <c r="AK65" s="3">
        <v>45967</v>
      </c>
      <c r="AL65" s="3">
        <v>45960</v>
      </c>
      <c r="AM65" s="3">
        <v>45968</v>
      </c>
      <c r="AN65" s="3">
        <v>45969</v>
      </c>
      <c r="AO65" s="3">
        <v>45970</v>
      </c>
      <c r="AP65" s="3">
        <v>45966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 t="s">
        <v>285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45971</v>
      </c>
      <c r="U66" s="11">
        <v>2500</v>
      </c>
      <c r="V66" s="10">
        <v>2500</v>
      </c>
      <c r="W66" s="10">
        <v>0</v>
      </c>
      <c r="X66" s="10">
        <v>2543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45971</v>
      </c>
      <c r="AK66" s="3">
        <v>45967</v>
      </c>
      <c r="AL66" s="3">
        <v>45960</v>
      </c>
      <c r="AM66" s="3">
        <v>45968</v>
      </c>
      <c r="AN66" s="3">
        <v>45969</v>
      </c>
      <c r="AO66" s="3">
        <v>45970</v>
      </c>
      <c r="AP66" s="3">
        <v>45966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 t="s">
        <v>281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45971</v>
      </c>
      <c r="U67" s="11">
        <v>5000</v>
      </c>
      <c r="V67" s="10">
        <v>5100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45971</v>
      </c>
      <c r="AK67" s="3">
        <v>45967</v>
      </c>
      <c r="AL67" s="3">
        <v>45960</v>
      </c>
      <c r="AM67" s="3">
        <v>45968</v>
      </c>
      <c r="AN67" s="3">
        <v>45969</v>
      </c>
      <c r="AO67" s="3">
        <v>45970</v>
      </c>
      <c r="AP67" s="3">
        <v>45966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45972</v>
      </c>
      <c r="U68" s="11">
        <v>5000</v>
      </c>
      <c r="V68" s="10">
        <v>4489</v>
      </c>
      <c r="W68" s="10">
        <v>511</v>
      </c>
      <c r="X68" s="10">
        <v>5000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5518.15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964</v>
      </c>
      <c r="E70" s="9">
        <v>20</v>
      </c>
      <c r="F70" s="9">
        <v>39</v>
      </c>
      <c r="G70" s="9" t="s">
        <v>60</v>
      </c>
      <c r="H70" s="9" t="s">
        <v>76</v>
      </c>
      <c r="I70" s="9">
        <v>102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45972</v>
      </c>
      <c r="U70" s="11">
        <v>3500</v>
      </c>
      <c r="V70" s="10">
        <v>0</v>
      </c>
      <c r="W70" s="10">
        <v>3500</v>
      </c>
      <c r="X70" s="10">
        <v>0</v>
      </c>
      <c r="Y70" s="10">
        <v>3675</v>
      </c>
      <c r="Z70" s="9" t="s">
        <v>80</v>
      </c>
      <c r="AA70" s="8">
        <v>3960.4950000000003</v>
      </c>
      <c r="AB70" s="8">
        <v>3960.4950000000003</v>
      </c>
      <c r="AC70" s="8">
        <v>0</v>
      </c>
      <c r="AD70" s="8">
        <v>3960.4950000000003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45972</v>
      </c>
      <c r="AK70" s="3">
        <v>45968</v>
      </c>
      <c r="AL70" s="3">
        <v>45961</v>
      </c>
      <c r="AM70" s="3">
        <v>45969</v>
      </c>
      <c r="AN70" s="3">
        <v>45970</v>
      </c>
      <c r="AO70" s="3">
        <v>45971</v>
      </c>
      <c r="AP70" s="3">
        <v>45967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 t="s">
        <v>282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5518.15</v>
      </c>
      <c r="AB71" s="8">
        <v>5518.15</v>
      </c>
      <c r="AC71" s="8">
        <v>0</v>
      </c>
      <c r="AD71" s="8">
        <v>5518.15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45972</v>
      </c>
      <c r="AK71" s="3">
        <v>45968</v>
      </c>
      <c r="AL71" s="3">
        <v>45961</v>
      </c>
      <c r="AM71" s="3">
        <v>45969</v>
      </c>
      <c r="AN71" s="3">
        <v>45970</v>
      </c>
      <c r="AO71" s="3">
        <v>45971</v>
      </c>
      <c r="AP71" s="3">
        <v>45967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45923</v>
      </c>
      <c r="B72" s="14" t="s">
        <v>310</v>
      </c>
      <c r="C72" s="9" t="s">
        <v>79</v>
      </c>
      <c r="D72" s="13" t="s">
        <v>311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45972</v>
      </c>
      <c r="U72" s="11">
        <v>12000</v>
      </c>
      <c r="V72" s="10">
        <v>12000</v>
      </c>
      <c r="W72" s="10">
        <v>0</v>
      </c>
      <c r="X72" s="10">
        <v>12440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45974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45974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45969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 t="s">
        <v>285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45975</v>
      </c>
      <c r="U74" s="11">
        <v>2500</v>
      </c>
      <c r="V74" s="10">
        <v>2500</v>
      </c>
      <c r="W74" s="10">
        <v>0</v>
      </c>
      <c r="X74" s="10">
        <v>2543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45975</v>
      </c>
      <c r="AK74" s="3">
        <v>45971</v>
      </c>
      <c r="AL74" s="3">
        <v>45964</v>
      </c>
      <c r="AM74" s="3">
        <v>45972</v>
      </c>
      <c r="AN74" s="3">
        <v>45973</v>
      </c>
      <c r="AO74" s="3">
        <v>45974</v>
      </c>
      <c r="AP74" s="3">
        <v>45970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45941</v>
      </c>
      <c r="B75" s="14" t="s">
        <v>497</v>
      </c>
      <c r="C75" s="9" t="s">
        <v>104</v>
      </c>
      <c r="D75" s="13" t="s">
        <v>354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45989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45989</v>
      </c>
      <c r="AK75" s="3">
        <v>45985</v>
      </c>
      <c r="AL75" s="3">
        <v>45978</v>
      </c>
      <c r="AM75" s="3">
        <v>45986</v>
      </c>
      <c r="AN75" s="3">
        <v>45987</v>
      </c>
      <c r="AO75" s="3">
        <v>45988</v>
      </c>
      <c r="AP75" s="3">
        <v>45984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45896</v>
      </c>
      <c r="B76" s="14" t="s">
        <v>256</v>
      </c>
      <c r="C76" s="9" t="s">
        <v>79</v>
      </c>
      <c r="D76" s="13" t="s">
        <v>257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45975</v>
      </c>
      <c r="U76" s="11">
        <v>3000</v>
      </c>
      <c r="V76" s="10">
        <v>3194</v>
      </c>
      <c r="W76" s="10">
        <v>0</v>
      </c>
      <c r="X76" s="10">
        <v>8100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5</v>
      </c>
      <c r="AJ76" s="3">
        <v>45975</v>
      </c>
      <c r="AK76" s="3">
        <v>45970</v>
      </c>
      <c r="AL76" s="3">
        <v>45963</v>
      </c>
      <c r="AM76" s="3">
        <v>45971</v>
      </c>
      <c r="AN76" s="3">
        <v>45972</v>
      </c>
      <c r="AO76" s="3">
        <v>45973</v>
      </c>
      <c r="AP76" s="3">
        <v>45970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45958</v>
      </c>
      <c r="B77" s="14" t="s">
        <v>481</v>
      </c>
      <c r="C77" s="9" t="s">
        <v>79</v>
      </c>
      <c r="D77" s="13" t="s">
        <v>482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45977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45977</v>
      </c>
      <c r="AK77" s="3">
        <v>45973</v>
      </c>
      <c r="AL77" s="3">
        <v>45966</v>
      </c>
      <c r="AM77" s="3">
        <v>45974</v>
      </c>
      <c r="AN77" s="3">
        <v>45975</v>
      </c>
      <c r="AO77" s="3">
        <v>45976</v>
      </c>
      <c r="AP77" s="3">
        <v>45972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 t="s">
        <v>281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45978</v>
      </c>
      <c r="U78" s="11">
        <v>5000</v>
      </c>
      <c r="V78" s="10">
        <v>4000</v>
      </c>
      <c r="W78" s="10">
        <v>1000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45978</v>
      </c>
      <c r="AK78" s="3">
        <v>45974</v>
      </c>
      <c r="AL78" s="3">
        <v>45967</v>
      </c>
      <c r="AM78" s="3">
        <v>45975</v>
      </c>
      <c r="AN78" s="3">
        <v>45976</v>
      </c>
      <c r="AO78" s="3">
        <v>45977</v>
      </c>
      <c r="AP78" s="3">
        <v>45973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45978</v>
      </c>
      <c r="AK79" s="3">
        <v>45974</v>
      </c>
      <c r="AL79" s="3">
        <v>45967</v>
      </c>
      <c r="AM79" s="3">
        <v>45975</v>
      </c>
      <c r="AN79" s="3">
        <v>45976</v>
      </c>
      <c r="AO79" s="3">
        <v>45977</v>
      </c>
      <c r="AP79" s="3">
        <v>45973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45948</v>
      </c>
      <c r="B80" s="14" t="s">
        <v>394</v>
      </c>
      <c r="C80" s="9" t="s">
        <v>104</v>
      </c>
      <c r="D80" s="13" t="s">
        <v>395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6621.78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45978</v>
      </c>
      <c r="AK80" s="3">
        <v>45974</v>
      </c>
      <c r="AL80" s="3">
        <v>45967</v>
      </c>
      <c r="AM80" s="3">
        <v>45975</v>
      </c>
      <c r="AN80" s="3">
        <v>45976</v>
      </c>
      <c r="AO80" s="3">
        <v>45977</v>
      </c>
      <c r="AP80" s="3">
        <v>45973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45958</v>
      </c>
      <c r="B81" s="14" t="s">
        <v>483</v>
      </c>
      <c r="C81" s="9" t="s">
        <v>79</v>
      </c>
      <c r="D81" s="13" t="s">
        <v>484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45979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45979</v>
      </c>
      <c r="U82" s="11">
        <v>2500</v>
      </c>
      <c r="V82" s="10">
        <v>1728</v>
      </c>
      <c r="W82" s="10">
        <v>772</v>
      </c>
      <c r="X82" s="10">
        <v>2600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45979</v>
      </c>
      <c r="AK82" s="3">
        <v>45975</v>
      </c>
      <c r="AL82" s="3">
        <v>45968</v>
      </c>
      <c r="AM82" s="3">
        <v>45976</v>
      </c>
      <c r="AN82" s="3">
        <v>45977</v>
      </c>
      <c r="AO82" s="3">
        <v>45978</v>
      </c>
      <c r="AP82" s="3">
        <v>45974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45979</v>
      </c>
      <c r="AK83" s="3">
        <v>45975</v>
      </c>
      <c r="AL83" s="3">
        <v>45968</v>
      </c>
      <c r="AM83" s="3">
        <v>45976</v>
      </c>
      <c r="AN83" s="3">
        <v>45977</v>
      </c>
      <c r="AO83" s="3">
        <v>45978</v>
      </c>
      <c r="AP83" s="3">
        <v>45974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45979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45979</v>
      </c>
      <c r="AK84" s="3">
        <v>45975</v>
      </c>
      <c r="AL84" s="3">
        <v>45968</v>
      </c>
      <c r="AM84" s="3">
        <v>45976</v>
      </c>
      <c r="AN84" s="3">
        <v>45977</v>
      </c>
      <c r="AO84" s="3">
        <v>45978</v>
      </c>
      <c r="AP84" s="3">
        <v>45974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45964</v>
      </c>
      <c r="B85" s="14" t="s">
        <v>516</v>
      </c>
      <c r="C85" s="9" t="s">
        <v>227</v>
      </c>
      <c r="D85" s="13" t="s">
        <v>517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45980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11036.3</v>
      </c>
      <c r="AB85" s="8">
        <v>11036.3</v>
      </c>
      <c r="AC85" s="8">
        <v>0</v>
      </c>
      <c r="AD85" s="8">
        <v>0</v>
      </c>
      <c r="AE85" s="8">
        <v>11036.3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45980</v>
      </c>
      <c r="AK85" s="3">
        <v>45975</v>
      </c>
      <c r="AL85" s="3">
        <v>45968</v>
      </c>
      <c r="AM85" s="3">
        <v>45976</v>
      </c>
      <c r="AN85" s="3">
        <v>45977</v>
      </c>
      <c r="AO85" s="3">
        <v>45978</v>
      </c>
      <c r="AP85" s="3">
        <v>45975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45964</v>
      </c>
      <c r="B86" s="14" t="s">
        <v>516</v>
      </c>
      <c r="C86" s="9" t="s">
        <v>227</v>
      </c>
      <c r="D86" s="13" t="s">
        <v>518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45980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11036.3</v>
      </c>
      <c r="AB86" s="8">
        <v>11036.3</v>
      </c>
      <c r="AC86" s="8">
        <v>0</v>
      </c>
      <c r="AD86" s="8">
        <v>0</v>
      </c>
      <c r="AE86" s="8">
        <v>11036.3</v>
      </c>
      <c r="AF86" s="8">
        <v>0</v>
      </c>
      <c r="AG86" s="1" t="s">
        <v>114</v>
      </c>
      <c r="AH86" s="1" t="s">
        <v>75</v>
      </c>
      <c r="AI86" s="1">
        <v>5</v>
      </c>
      <c r="AJ86" s="3">
        <v>45980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45964</v>
      </c>
      <c r="B87" s="14" t="s">
        <v>516</v>
      </c>
      <c r="C87" s="9" t="s">
        <v>227</v>
      </c>
      <c r="D87" s="13" t="s">
        <v>519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113</v>
      </c>
      <c r="AH87" s="1" t="s">
        <v>75</v>
      </c>
      <c r="AI87" s="1">
        <v>5</v>
      </c>
      <c r="AJ87" s="3">
        <v>45980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45981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45981</v>
      </c>
      <c r="AK88" s="3">
        <v>45977</v>
      </c>
      <c r="AL88" s="3">
        <v>45970</v>
      </c>
      <c r="AM88" s="3">
        <v>45978</v>
      </c>
      <c r="AN88" s="3">
        <v>45979</v>
      </c>
      <c r="AO88" s="3">
        <v>45980</v>
      </c>
      <c r="AP88" s="3">
        <v>45976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45982</v>
      </c>
      <c r="U89" s="11">
        <v>5000</v>
      </c>
      <c r="V89" s="10">
        <v>0</v>
      </c>
      <c r="W89" s="10">
        <v>5000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45982</v>
      </c>
      <c r="AK89" s="3">
        <v>45978</v>
      </c>
      <c r="AL89" s="3">
        <v>45971</v>
      </c>
      <c r="AM89" s="3">
        <v>45979</v>
      </c>
      <c r="AN89" s="3">
        <v>45980</v>
      </c>
      <c r="AO89" s="3">
        <v>45981</v>
      </c>
      <c r="AP89" s="3">
        <v>45977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575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3862.7049999999999</v>
      </c>
      <c r="AB90" s="8">
        <v>0</v>
      </c>
      <c r="AC90" s="8">
        <v>3862.7049999999999</v>
      </c>
      <c r="AD90" s="8">
        <v>0</v>
      </c>
      <c r="AE90" s="8">
        <v>3862.7049999999999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45982</v>
      </c>
      <c r="AK90" s="3">
        <v>45978</v>
      </c>
      <c r="AL90" s="3">
        <v>45971</v>
      </c>
      <c r="AM90" s="3">
        <v>45979</v>
      </c>
      <c r="AN90" s="3">
        <v>45980</v>
      </c>
      <c r="AO90" s="3">
        <v>45981</v>
      </c>
      <c r="AP90" s="3">
        <v>45977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291.84882222222222</v>
      </c>
    </row>
    <row r="91" spans="1:56" ht="27.75" customHeight="1" x14ac:dyDescent="0.45">
      <c r="A91" s="3">
        <v>45933</v>
      </c>
      <c r="B91" s="14" t="s">
        <v>338</v>
      </c>
      <c r="C91" s="9" t="s">
        <v>104</v>
      </c>
      <c r="D91" s="13" t="s">
        <v>326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45985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3310.89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45985</v>
      </c>
      <c r="AK91" s="3">
        <v>45981</v>
      </c>
      <c r="AL91" s="3">
        <v>45974</v>
      </c>
      <c r="AM91" s="3">
        <v>45982</v>
      </c>
      <c r="AN91" s="3">
        <v>45983</v>
      </c>
      <c r="AO91" s="3">
        <v>45984</v>
      </c>
      <c r="AP91" s="3">
        <v>45980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45896</v>
      </c>
      <c r="B92" s="14" t="s">
        <v>255</v>
      </c>
      <c r="C92" s="9" t="s">
        <v>79</v>
      </c>
      <c r="D92" s="13" t="s">
        <v>242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45985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113</v>
      </c>
      <c r="AH92" s="1" t="s">
        <v>75</v>
      </c>
      <c r="AI92" s="1">
        <v>5</v>
      </c>
      <c r="AJ92" s="3">
        <v>45985</v>
      </c>
      <c r="AK92" s="3">
        <v>45980</v>
      </c>
      <c r="AL92" s="3">
        <v>45973</v>
      </c>
      <c r="AM92" s="3">
        <v>45981</v>
      </c>
      <c r="AN92" s="3">
        <v>45982</v>
      </c>
      <c r="AO92" s="3">
        <v>45983</v>
      </c>
      <c r="AP92" s="3">
        <v>45980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 t="s">
        <v>281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45986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45986</v>
      </c>
      <c r="AK93" s="3">
        <v>45982</v>
      </c>
      <c r="AL93" s="3">
        <v>45975</v>
      </c>
      <c r="AM93" s="3">
        <v>45983</v>
      </c>
      <c r="AN93" s="3">
        <v>45984</v>
      </c>
      <c r="AO93" s="3">
        <v>45985</v>
      </c>
      <c r="AP93" s="3">
        <v>45981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7.75" customHeight="1" x14ac:dyDescent="0.45">
      <c r="A94" s="3">
        <v>45909</v>
      </c>
      <c r="B94" s="14" t="s">
        <v>274</v>
      </c>
      <c r="C94" s="9" t="s">
        <v>79</v>
      </c>
      <c r="D94" s="13" t="s">
        <v>271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45986</v>
      </c>
      <c r="U94" s="11">
        <v>3179</v>
      </c>
      <c r="V94" s="10">
        <v>2531</v>
      </c>
      <c r="W94" s="10">
        <v>648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45986</v>
      </c>
      <c r="AK94" s="3">
        <v>45982</v>
      </c>
      <c r="AL94" s="3">
        <v>45975</v>
      </c>
      <c r="AM94" s="3">
        <v>45983</v>
      </c>
      <c r="AN94" s="3">
        <v>45984</v>
      </c>
      <c r="AO94" s="3">
        <v>45985</v>
      </c>
      <c r="AP94" s="3">
        <v>45981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45986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416.92688888888887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 t="s">
        <v>282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45987</v>
      </c>
      <c r="AK97" s="3">
        <v>45983</v>
      </c>
      <c r="AL97" s="3">
        <v>45976</v>
      </c>
      <c r="AM97" s="3">
        <v>45984</v>
      </c>
      <c r="AN97" s="3">
        <v>45985</v>
      </c>
      <c r="AO97" s="3">
        <v>45986</v>
      </c>
      <c r="AP97" s="3">
        <v>45982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45933</v>
      </c>
      <c r="B98" s="14" t="s">
        <v>336</v>
      </c>
      <c r="C98" s="9" t="s">
        <v>104</v>
      </c>
      <c r="D98" s="13" t="s">
        <v>324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45978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45933</v>
      </c>
      <c r="B99" s="14" t="s">
        <v>339</v>
      </c>
      <c r="C99" s="9" t="s">
        <v>104</v>
      </c>
      <c r="D99" s="13" t="s">
        <v>327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45987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4414.5199999999995</v>
      </c>
      <c r="AC99" s="8">
        <v>0</v>
      </c>
      <c r="AD99" s="8">
        <v>4414.5199999999995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45891</v>
      </c>
      <c r="B100" s="14" t="s">
        <v>251</v>
      </c>
      <c r="C100" s="9" t="s">
        <v>79</v>
      </c>
      <c r="D100" s="13" t="s">
        <v>252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45988</v>
      </c>
      <c r="U100" s="11">
        <v>3000</v>
      </c>
      <c r="V100" s="10">
        <v>3000</v>
      </c>
      <c r="W100" s="10">
        <v>0</v>
      </c>
      <c r="X100" s="10">
        <v>9150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5</v>
      </c>
      <c r="AJ100" s="3">
        <v>45988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8447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45989</v>
      </c>
      <c r="U101" s="11">
        <v>2500</v>
      </c>
      <c r="V101" s="10">
        <v>1671</v>
      </c>
      <c r="W101" s="10">
        <v>829</v>
      </c>
      <c r="X101" s="10">
        <v>2600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45916</v>
      </c>
      <c r="B102" s="14" t="s">
        <v>295</v>
      </c>
      <c r="C102" s="9" t="s">
        <v>229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45989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45989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45916</v>
      </c>
      <c r="B103" s="14" t="s">
        <v>295</v>
      </c>
      <c r="C103" s="9" t="s">
        <v>229</v>
      </c>
      <c r="D103" s="13" t="s">
        <v>285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45989</v>
      </c>
      <c r="U103" s="11">
        <v>2500</v>
      </c>
      <c r="V103" s="10">
        <v>1400</v>
      </c>
      <c r="W103" s="10">
        <v>1100</v>
      </c>
      <c r="X103" s="10">
        <v>2543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45916</v>
      </c>
      <c r="B104" s="14" t="s">
        <v>295</v>
      </c>
      <c r="C104" s="9" t="s">
        <v>229</v>
      </c>
      <c r="D104" s="13">
        <v>957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45989</v>
      </c>
      <c r="U104" s="11">
        <v>2500</v>
      </c>
      <c r="V104" s="10">
        <v>2500</v>
      </c>
      <c r="W104" s="10">
        <v>0</v>
      </c>
      <c r="X104" s="10">
        <v>2500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2000</v>
      </c>
      <c r="AG104" s="1" t="s">
        <v>112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45891</v>
      </c>
      <c r="B105" s="14" t="s">
        <v>253</v>
      </c>
      <c r="C105" s="9" t="s">
        <v>79</v>
      </c>
      <c r="D105" s="13" t="s">
        <v>254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45990</v>
      </c>
      <c r="U105" s="11">
        <v>3000</v>
      </c>
      <c r="V105" s="10">
        <v>2500</v>
      </c>
      <c r="W105" s="10">
        <v>500</v>
      </c>
      <c r="X105" s="10">
        <v>9455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5</v>
      </c>
      <c r="AJ105" s="3">
        <v>45990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45951</v>
      </c>
      <c r="B106" s="14" t="s">
        <v>431</v>
      </c>
      <c r="C106" s="9" t="s">
        <v>135</v>
      </c>
      <c r="D106" s="13" t="s">
        <v>141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304</v>
      </c>
      <c r="V106" s="10">
        <v>0</v>
      </c>
      <c r="W106" s="10">
        <v>304</v>
      </c>
      <c r="X106" s="10">
        <v>22300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496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399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45951</v>
      </c>
      <c r="B107" s="14" t="s">
        <v>429</v>
      </c>
      <c r="C107" s="9" t="s">
        <v>135</v>
      </c>
      <c r="D107" s="13" t="s">
        <v>247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105</v>
      </c>
      <c r="T107" s="12" t="s">
        <v>63</v>
      </c>
      <c r="U107" s="11">
        <v>229</v>
      </c>
      <c r="V107" s="10">
        <v>0</v>
      </c>
      <c r="W107" s="10">
        <v>229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45892</v>
      </c>
      <c r="B108" s="14" t="s">
        <v>249</v>
      </c>
      <c r="C108" s="9" t="s">
        <v>79</v>
      </c>
      <c r="D108" s="13" t="s">
        <v>202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3000</v>
      </c>
      <c r="W108" s="10">
        <v>0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3000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45951</v>
      </c>
      <c r="B109" s="14" t="s">
        <v>429</v>
      </c>
      <c r="C109" s="9" t="s">
        <v>135</v>
      </c>
      <c r="D109" s="13" t="s">
        <v>267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886</v>
      </c>
      <c r="V109" s="10">
        <v>0</v>
      </c>
      <c r="W109" s="10">
        <v>886</v>
      </c>
      <c r="X109" s="10">
        <v>21560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398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45958</v>
      </c>
      <c r="B110" s="14" t="s">
        <v>485</v>
      </c>
      <c r="C110" s="9" t="s">
        <v>79</v>
      </c>
      <c r="D110" s="13" t="s">
        <v>486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0</v>
      </c>
      <c r="AC110" s="8">
        <v>3227.07</v>
      </c>
      <c r="AD110" s="8">
        <v>0</v>
      </c>
      <c r="AE110" s="8">
        <v>3227.07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243.82306666666665</v>
      </c>
    </row>
    <row r="111" spans="1:56" ht="27.75" customHeight="1" x14ac:dyDescent="0.45">
      <c r="A111" s="3">
        <v>45958</v>
      </c>
      <c r="B111" s="14" t="s">
        <v>471</v>
      </c>
      <c r="C111" s="9" t="s">
        <v>104</v>
      </c>
      <c r="D111" s="13" t="s">
        <v>472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45989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250.15613333333337</v>
      </c>
    </row>
    <row r="112" spans="1:56" ht="27.75" customHeight="1" x14ac:dyDescent="0.45">
      <c r="A112" s="3">
        <v>45891</v>
      </c>
      <c r="B112" s="14" t="s">
        <v>251</v>
      </c>
      <c r="C112" s="9" t="s">
        <v>79</v>
      </c>
      <c r="D112" s="13" t="s">
        <v>252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2447</v>
      </c>
      <c r="W112" s="10">
        <v>553</v>
      </c>
      <c r="X112" s="10">
        <v>3000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8447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 t="s">
        <v>131</v>
      </c>
      <c r="B113" s="14" t="s">
        <v>131</v>
      </c>
      <c r="C113" s="9" t="s">
        <v>135</v>
      </c>
      <c r="D113" s="13" t="s">
        <v>61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>
        <v>45991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80</v>
      </c>
      <c r="AA113" s="8">
        <v>104775.00000000001</v>
      </c>
      <c r="AB113" s="8">
        <v>0</v>
      </c>
      <c r="AC113" s="8">
        <v>104775.00000000001</v>
      </c>
      <c r="AD113" s="8">
        <v>0</v>
      </c>
      <c r="AE113" s="8">
        <v>104775.00000000001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7916.333333333333</v>
      </c>
    </row>
    <row r="114" spans="1:56" ht="27.75" customHeight="1" x14ac:dyDescent="0.45">
      <c r="A114" s="3">
        <v>45933</v>
      </c>
      <c r="B114" s="14" t="s">
        <v>337</v>
      </c>
      <c r="C114" s="9" t="s">
        <v>79</v>
      </c>
      <c r="D114" s="13" t="s">
        <v>325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250.15613333333337</v>
      </c>
    </row>
    <row r="115" spans="1:56" ht="27.75" customHeight="1" x14ac:dyDescent="0.45">
      <c r="A115" s="3" t="s">
        <v>131</v>
      </c>
      <c r="B115" s="14" t="s">
        <v>131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1667.7075555555555</v>
      </c>
    </row>
    <row r="116" spans="1:56" ht="27.75" customHeight="1" x14ac:dyDescent="0.45">
      <c r="A116" s="3" t="s">
        <v>131</v>
      </c>
      <c r="B116" s="14" t="s">
        <v>131</v>
      </c>
      <c r="C116" s="9" t="s">
        <v>95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1625.4871111111113</v>
      </c>
    </row>
    <row r="117" spans="1:56" ht="27.75" customHeight="1" x14ac:dyDescent="0.45">
      <c r="A117" s="3" t="s">
        <v>131</v>
      </c>
      <c r="B117" s="14" t="s">
        <v>131</v>
      </c>
      <c r="C117" s="9" t="s">
        <v>229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 t="s">
        <v>63</v>
      </c>
      <c r="U117" s="11">
        <v>305000</v>
      </c>
      <c r="V117" s="10">
        <v>0</v>
      </c>
      <c r="W117" s="10">
        <v>305000</v>
      </c>
      <c r="X117" s="10">
        <v>0</v>
      </c>
      <c r="Y117" s="10">
        <v>320250</v>
      </c>
      <c r="Z117" s="9" t="s">
        <v>80</v>
      </c>
      <c r="AA117" s="8">
        <v>336607.14999999997</v>
      </c>
      <c r="AB117" s="8">
        <v>0</v>
      </c>
      <c r="AC117" s="8">
        <v>336607.14999999997</v>
      </c>
      <c r="AD117" s="8">
        <v>0</v>
      </c>
      <c r="AE117" s="8">
        <v>336607.14999999997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25432.540222222222</v>
      </c>
    </row>
    <row r="118" spans="1:56" ht="27.75" customHeight="1" x14ac:dyDescent="0.45">
      <c r="A118" s="3">
        <v>45933</v>
      </c>
      <c r="B118" s="14" t="s">
        <v>335</v>
      </c>
      <c r="C118" s="9" t="s">
        <v>104</v>
      </c>
      <c r="D118" s="13" t="s">
        <v>201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45919</v>
      </c>
      <c r="B119" s="14" t="s">
        <v>302</v>
      </c>
      <c r="C119" s="9" t="s">
        <v>135</v>
      </c>
      <c r="D119" s="13" t="s">
        <v>206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183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105</v>
      </c>
      <c r="T119" s="12" t="s">
        <v>63</v>
      </c>
      <c r="U119" s="11">
        <v>1172</v>
      </c>
      <c r="V119" s="10">
        <v>0</v>
      </c>
      <c r="W119" s="10">
        <v>1172</v>
      </c>
      <c r="X119" s="10">
        <v>21290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297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45923</v>
      </c>
      <c r="B120" s="14" t="s">
        <v>310</v>
      </c>
      <c r="C120" s="9" t="s">
        <v>79</v>
      </c>
      <c r="D120" s="13" t="s">
        <v>311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13000</v>
      </c>
      <c r="V120" s="10">
        <v>0</v>
      </c>
      <c r="W120" s="10">
        <v>13000</v>
      </c>
      <c r="X120" s="10">
        <v>0</v>
      </c>
      <c r="Y120" s="10">
        <v>13650</v>
      </c>
      <c r="Z120" s="9" t="s">
        <v>80</v>
      </c>
      <c r="AA120" s="8">
        <v>14347.189999999999</v>
      </c>
      <c r="AB120" s="8">
        <v>14347.189999999999</v>
      </c>
      <c r="AC120" s="8">
        <v>0</v>
      </c>
      <c r="AD120" s="8">
        <v>14347.189999999999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45877</v>
      </c>
      <c r="B121" s="14" t="s">
        <v>245</v>
      </c>
      <c r="C121" s="9" t="s">
        <v>79</v>
      </c>
      <c r="D121" s="13" t="s">
        <v>246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3500</v>
      </c>
      <c r="V121" s="10">
        <v>1217</v>
      </c>
      <c r="W121" s="10">
        <v>2283</v>
      </c>
      <c r="X121" s="10">
        <v>0</v>
      </c>
      <c r="Y121" s="10">
        <v>2397.15</v>
      </c>
      <c r="Z121" s="9" t="s">
        <v>80</v>
      </c>
      <c r="AA121" s="8">
        <v>2519.5872899999999</v>
      </c>
      <c r="AB121" s="8">
        <v>2519.5872899999999</v>
      </c>
      <c r="AC121" s="8">
        <v>0</v>
      </c>
      <c r="AD121" s="8">
        <v>2519.5872899999999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45796</v>
      </c>
      <c r="B122" s="14" t="s">
        <v>221</v>
      </c>
      <c r="C122" s="9" t="s">
        <v>135</v>
      </c>
      <c r="D122" s="13" t="s">
        <v>220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183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105</v>
      </c>
      <c r="T122" s="12" t="s">
        <v>63</v>
      </c>
      <c r="U122" s="11">
        <v>302</v>
      </c>
      <c r="V122" s="10">
        <v>363</v>
      </c>
      <c r="W122" s="10">
        <v>0</v>
      </c>
      <c r="X122" s="10">
        <v>5300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45674</v>
      </c>
      <c r="B123" s="14" t="s">
        <v>208</v>
      </c>
      <c r="C123" s="9" t="s">
        <v>135</v>
      </c>
      <c r="D123" s="13" t="s">
        <v>207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215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45611</v>
      </c>
      <c r="B124" s="14" t="s">
        <v>182</v>
      </c>
      <c r="C124" s="9" t="s">
        <v>135</v>
      </c>
      <c r="D124" s="13" t="s">
        <v>181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117</v>
      </c>
      <c r="V124" s="10">
        <v>0</v>
      </c>
      <c r="W124" s="10">
        <v>117</v>
      </c>
      <c r="X124" s="10">
        <v>10065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45523</v>
      </c>
      <c r="B125" s="14" t="s">
        <v>172</v>
      </c>
      <c r="C125" s="9" t="s">
        <v>135</v>
      </c>
      <c r="D125" s="13" t="s">
        <v>171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45911</v>
      </c>
      <c r="B126" s="14" t="s">
        <v>275</v>
      </c>
      <c r="C126" s="9" t="s">
        <v>104</v>
      </c>
      <c r="D126" s="13" t="s">
        <v>276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128</v>
      </c>
      <c r="U126" s="11">
        <v>3000</v>
      </c>
      <c r="V126" s="10">
        <v>2477</v>
      </c>
      <c r="W126" s="10">
        <v>523</v>
      </c>
      <c r="X126" s="10">
        <v>8465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128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45908</v>
      </c>
      <c r="B127" s="14" t="s">
        <v>273</v>
      </c>
      <c r="C127" s="9" t="s">
        <v>222</v>
      </c>
      <c r="D127" s="13" t="s">
        <v>223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128</v>
      </c>
      <c r="U127" s="11">
        <v>4000</v>
      </c>
      <c r="V127" s="10">
        <v>4000</v>
      </c>
      <c r="W127" s="10">
        <v>0</v>
      </c>
      <c r="X127" s="10">
        <v>4060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45908</v>
      </c>
      <c r="B128" s="14" t="s">
        <v>273</v>
      </c>
      <c r="C128" s="9" t="s">
        <v>222</v>
      </c>
      <c r="D128" s="13" t="s">
        <v>248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128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45799</v>
      </c>
      <c r="B129" s="14" t="s">
        <v>225</v>
      </c>
      <c r="C129" s="9" t="s">
        <v>222</v>
      </c>
      <c r="D129" s="13" t="s">
        <v>223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128</v>
      </c>
      <c r="U129" s="11">
        <v>4000</v>
      </c>
      <c r="V129" s="10">
        <v>3975</v>
      </c>
      <c r="W129" s="10">
        <v>25</v>
      </c>
      <c r="X129" s="10">
        <v>4140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196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45799</v>
      </c>
      <c r="B130" s="14" t="s">
        <v>225</v>
      </c>
      <c r="C130" s="9" t="s">
        <v>222</v>
      </c>
      <c r="D130" s="13" t="s">
        <v>248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128</v>
      </c>
      <c r="U130" s="11">
        <v>4000</v>
      </c>
      <c r="V130" s="10">
        <v>4056</v>
      </c>
      <c r="W130" s="10">
        <v>0</v>
      </c>
      <c r="X130" s="10">
        <v>4404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196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45541</v>
      </c>
      <c r="B131" s="14" t="s">
        <v>174</v>
      </c>
      <c r="C131" s="9" t="s">
        <v>104</v>
      </c>
      <c r="D131" s="13" t="s">
        <v>175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128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176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204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80</v>
      </c>
      <c r="AA132" s="8">
        <v>656445.85754</v>
      </c>
      <c r="AB132" s="8">
        <v>124656.85253999999</v>
      </c>
      <c r="AC132" s="8">
        <v>531789.005</v>
      </c>
      <c r="AD132" s="8">
        <v>77200.762539999982</v>
      </c>
      <c r="AE132" s="8">
        <v>579245.09499999997</v>
      </c>
      <c r="AF132" s="8" t="s">
        <v>58</v>
      </c>
      <c r="AG132" s="1" t="s">
        <v>112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45968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45968</v>
      </c>
      <c r="AK133" s="3">
        <v>0</v>
      </c>
      <c r="AL133" s="3">
        <v>45959</v>
      </c>
      <c r="AM133" s="3">
        <v>45966</v>
      </c>
      <c r="AN133" s="3">
        <v>45967</v>
      </c>
      <c r="AO133" s="3">
        <v>45967</v>
      </c>
      <c r="AP133" s="3">
        <v>45963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45968</v>
      </c>
      <c r="U134" s="11">
        <v>5000</v>
      </c>
      <c r="V134" s="10">
        <v>5584</v>
      </c>
      <c r="W134" s="10">
        <v>0</v>
      </c>
      <c r="X134" s="10">
        <v>5200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74</v>
      </c>
      <c r="AI134" s="1">
        <v>2</v>
      </c>
      <c r="AJ134" s="3">
        <v>45968</v>
      </c>
      <c r="AK134" s="3">
        <v>0</v>
      </c>
      <c r="AL134" s="3">
        <v>45959</v>
      </c>
      <c r="AM134" s="3">
        <v>45966</v>
      </c>
      <c r="AN134" s="3">
        <v>45967</v>
      </c>
      <c r="AO134" s="3">
        <v>45967</v>
      </c>
      <c r="AP134" s="3">
        <v>45963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289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45968</v>
      </c>
      <c r="U135" s="11">
        <v>10000</v>
      </c>
      <c r="V135" s="10">
        <v>10000</v>
      </c>
      <c r="W135" s="10">
        <v>0</v>
      </c>
      <c r="X135" s="10">
        <v>10200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45968</v>
      </c>
      <c r="AK135" s="3">
        <v>0</v>
      </c>
      <c r="AL135" s="3">
        <v>45959</v>
      </c>
      <c r="AM135" s="3">
        <v>45966</v>
      </c>
      <c r="AN135" s="3">
        <v>45967</v>
      </c>
      <c r="AO135" s="3">
        <v>45967</v>
      </c>
      <c r="AP135" s="3">
        <v>45963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286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230</v>
      </c>
      <c r="AA136" s="8">
        <v>11315.7</v>
      </c>
      <c r="AB136" s="8">
        <v>11315.7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568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287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45968</v>
      </c>
      <c r="U137" s="11">
        <v>7500</v>
      </c>
      <c r="V137" s="10">
        <v>4188</v>
      </c>
      <c r="W137" s="10">
        <v>3312</v>
      </c>
      <c r="X137" s="10">
        <v>5997</v>
      </c>
      <c r="Y137" s="10">
        <v>1578.15</v>
      </c>
      <c r="Z137" s="9" t="s">
        <v>230</v>
      </c>
      <c r="AA137" s="8">
        <v>1785.7871955000003</v>
      </c>
      <c r="AB137" s="8">
        <v>1785.7871955000003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45968</v>
      </c>
      <c r="AK137" s="3">
        <v>0</v>
      </c>
      <c r="AL137" s="3">
        <v>45959</v>
      </c>
      <c r="AM137" s="3">
        <v>45966</v>
      </c>
      <c r="AN137" s="3">
        <v>45967</v>
      </c>
      <c r="AO137" s="3">
        <v>45967</v>
      </c>
      <c r="AP137" s="3">
        <v>45963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45968</v>
      </c>
      <c r="U138" s="11">
        <v>2500</v>
      </c>
      <c r="V138" s="10">
        <v>2500</v>
      </c>
      <c r="W138" s="10">
        <v>0</v>
      </c>
      <c r="X138" s="10">
        <v>2600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45968</v>
      </c>
      <c r="AK138" s="3">
        <v>0</v>
      </c>
      <c r="AL138" s="3">
        <v>45959</v>
      </c>
      <c r="AM138" s="3">
        <v>45966</v>
      </c>
      <c r="AN138" s="3">
        <v>45967</v>
      </c>
      <c r="AO138" s="3">
        <v>45967</v>
      </c>
      <c r="AP138" s="3">
        <v>45963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>
        <v>959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45968</v>
      </c>
      <c r="U139" s="11">
        <v>2500</v>
      </c>
      <c r="V139" s="10">
        <v>2500</v>
      </c>
      <c r="W139" s="10">
        <v>0</v>
      </c>
      <c r="X139" s="10">
        <v>2500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45968</v>
      </c>
      <c r="AK139" s="3">
        <v>0</v>
      </c>
      <c r="AL139" s="3">
        <v>45959</v>
      </c>
      <c r="AM139" s="3">
        <v>45966</v>
      </c>
      <c r="AN139" s="3">
        <v>45967</v>
      </c>
      <c r="AO139" s="3">
        <v>45967</v>
      </c>
      <c r="AP139" s="3">
        <v>45963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293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45971</v>
      </c>
      <c r="U140" s="11">
        <v>5000</v>
      </c>
      <c r="V140" s="10">
        <v>5000</v>
      </c>
      <c r="W140" s="10">
        <v>0</v>
      </c>
      <c r="X140" s="10">
        <v>5140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45971</v>
      </c>
      <c r="U141" s="11">
        <v>5000</v>
      </c>
      <c r="V141" s="10">
        <v>5000</v>
      </c>
      <c r="W141" s="10">
        <v>0</v>
      </c>
      <c r="X141" s="10">
        <v>5100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45971</v>
      </c>
      <c r="U142" s="11">
        <v>2500</v>
      </c>
      <c r="V142" s="10">
        <v>2500</v>
      </c>
      <c r="W142" s="10">
        <v>0</v>
      </c>
      <c r="X142" s="10">
        <v>2550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45971</v>
      </c>
      <c r="AK142" s="3">
        <v>0</v>
      </c>
      <c r="AL142" s="3">
        <v>45962</v>
      </c>
      <c r="AM142" s="3">
        <v>45969</v>
      </c>
      <c r="AN142" s="3">
        <v>45970</v>
      </c>
      <c r="AO142" s="3">
        <v>45970</v>
      </c>
      <c r="AP142" s="3">
        <v>45966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45971</v>
      </c>
      <c r="AK143" s="3">
        <v>0</v>
      </c>
      <c r="AL143" s="3">
        <v>45962</v>
      </c>
      <c r="AM143" s="3">
        <v>45969</v>
      </c>
      <c r="AN143" s="3">
        <v>45970</v>
      </c>
      <c r="AO143" s="3">
        <v>45970</v>
      </c>
      <c r="AP143" s="3">
        <v>45966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932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45971</v>
      </c>
      <c r="U144" s="11">
        <v>2500</v>
      </c>
      <c r="V144" s="10">
        <v>1915</v>
      </c>
      <c r="W144" s="10">
        <v>585</v>
      </c>
      <c r="X144" s="10">
        <v>2550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45971</v>
      </c>
      <c r="AK144" s="3">
        <v>0</v>
      </c>
      <c r="AL144" s="3">
        <v>45962</v>
      </c>
      <c r="AM144" s="3">
        <v>45969</v>
      </c>
      <c r="AN144" s="3">
        <v>45970</v>
      </c>
      <c r="AO144" s="3">
        <v>45970</v>
      </c>
      <c r="AP144" s="3">
        <v>45966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291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45971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45971</v>
      </c>
      <c r="AK145" s="3">
        <v>0</v>
      </c>
      <c r="AL145" s="3">
        <v>45962</v>
      </c>
      <c r="AM145" s="3">
        <v>45969</v>
      </c>
      <c r="AN145" s="3">
        <v>45970</v>
      </c>
      <c r="AO145" s="3">
        <v>45970</v>
      </c>
      <c r="AP145" s="3">
        <v>45966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45971</v>
      </c>
      <c r="U146" s="11">
        <v>5000</v>
      </c>
      <c r="V146" s="10">
        <v>5000</v>
      </c>
      <c r="W146" s="10">
        <v>0</v>
      </c>
      <c r="X146" s="10">
        <v>5050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45971</v>
      </c>
      <c r="AK146" s="3">
        <v>0</v>
      </c>
      <c r="AL146" s="3">
        <v>45962</v>
      </c>
      <c r="AM146" s="3">
        <v>45969</v>
      </c>
      <c r="AN146" s="3">
        <v>45970</v>
      </c>
      <c r="AO146" s="3">
        <v>45970</v>
      </c>
      <c r="AP146" s="3">
        <v>45966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45972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230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45972</v>
      </c>
      <c r="AK147" s="3">
        <v>0</v>
      </c>
      <c r="AL147" s="3">
        <v>45963</v>
      </c>
      <c r="AM147" s="3">
        <v>45970</v>
      </c>
      <c r="AN147" s="3">
        <v>45971</v>
      </c>
      <c r="AO147" s="3">
        <v>45971</v>
      </c>
      <c r="AP147" s="3">
        <v>45967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287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45971</v>
      </c>
      <c r="U148" s="11">
        <v>15000</v>
      </c>
      <c r="V148" s="10">
        <v>0</v>
      </c>
      <c r="W148" s="10">
        <v>15000</v>
      </c>
      <c r="X148" s="10">
        <v>0</v>
      </c>
      <c r="Y148" s="10">
        <v>15750</v>
      </c>
      <c r="Z148" s="9" t="s">
        <v>230</v>
      </c>
      <c r="AA148" s="8">
        <v>16973.550000000003</v>
      </c>
      <c r="AB148" s="8">
        <v>3681</v>
      </c>
      <c r="AC148" s="8">
        <v>13292.550000000003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45971</v>
      </c>
      <c r="AK148" s="3">
        <v>0</v>
      </c>
      <c r="AL148" s="3">
        <v>45962</v>
      </c>
      <c r="AM148" s="3">
        <v>45969</v>
      </c>
      <c r="AN148" s="3">
        <v>45970</v>
      </c>
      <c r="AO148" s="3">
        <v>45970</v>
      </c>
      <c r="AP148" s="3">
        <v>45966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 t="s">
        <v>568</v>
      </c>
      <c r="AZ148" s="2">
        <v>0</v>
      </c>
      <c r="BA148" s="2">
        <v>0</v>
      </c>
      <c r="BB148" s="2">
        <v>0</v>
      </c>
      <c r="BC148" s="1" t="s">
        <v>231</v>
      </c>
      <c r="BD148" s="56">
        <v>1047.1575500000004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288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45971</v>
      </c>
      <c r="U149" s="11">
        <v>2500</v>
      </c>
      <c r="V149" s="10">
        <v>2026</v>
      </c>
      <c r="W149" s="10">
        <v>474</v>
      </c>
      <c r="X149" s="10">
        <v>2550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45971</v>
      </c>
      <c r="AK149" s="3">
        <v>0</v>
      </c>
      <c r="AL149" s="3">
        <v>45962</v>
      </c>
      <c r="AM149" s="3">
        <v>45969</v>
      </c>
      <c r="AN149" s="3">
        <v>45970</v>
      </c>
      <c r="AO149" s="3">
        <v>45970</v>
      </c>
      <c r="AP149" s="3">
        <v>45966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45972</v>
      </c>
      <c r="U150" s="11">
        <v>5000</v>
      </c>
      <c r="V150" s="10">
        <v>5100</v>
      </c>
      <c r="W150" s="10">
        <v>0</v>
      </c>
      <c r="X150" s="10">
        <v>5373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45972</v>
      </c>
      <c r="AK150" s="3">
        <v>0</v>
      </c>
      <c r="AL150" s="3">
        <v>45963</v>
      </c>
      <c r="AM150" s="3">
        <v>45970</v>
      </c>
      <c r="AN150" s="3">
        <v>45971</v>
      </c>
      <c r="AO150" s="3">
        <v>45971</v>
      </c>
      <c r="AP150" s="3">
        <v>45967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2555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45972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230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45972</v>
      </c>
      <c r="AK152" s="3">
        <v>0</v>
      </c>
      <c r="AL152" s="3">
        <v>45963</v>
      </c>
      <c r="AM152" s="3">
        <v>45970</v>
      </c>
      <c r="AN152" s="3">
        <v>45971</v>
      </c>
      <c r="AO152" s="3">
        <v>45971</v>
      </c>
      <c r="AP152" s="3">
        <v>45967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847.40467777777781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45972</v>
      </c>
      <c r="U153" s="11">
        <v>5000</v>
      </c>
      <c r="V153" s="10">
        <v>5000</v>
      </c>
      <c r="W153" s="10">
        <v>0</v>
      </c>
      <c r="X153" s="10">
        <v>5050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45972</v>
      </c>
      <c r="AK153" s="3">
        <v>0</v>
      </c>
      <c r="AL153" s="3">
        <v>45963</v>
      </c>
      <c r="AM153" s="3">
        <v>45970</v>
      </c>
      <c r="AN153" s="3">
        <v>45971</v>
      </c>
      <c r="AO153" s="3">
        <v>45971</v>
      </c>
      <c r="AP153" s="3">
        <v>45967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294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45973</v>
      </c>
      <c r="AK154" s="3">
        <v>0</v>
      </c>
      <c r="AL154" s="3">
        <v>45964</v>
      </c>
      <c r="AM154" s="3">
        <v>45971</v>
      </c>
      <c r="AN154" s="3">
        <v>45972</v>
      </c>
      <c r="AO154" s="3">
        <v>45972</v>
      </c>
      <c r="AP154" s="3">
        <v>45968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380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3500</v>
      </c>
      <c r="V155" s="10">
        <v>0</v>
      </c>
      <c r="W155" s="10">
        <v>3500</v>
      </c>
      <c r="X155" s="10">
        <v>0</v>
      </c>
      <c r="Y155" s="10">
        <v>3675</v>
      </c>
      <c r="Z155" s="9" t="s">
        <v>230</v>
      </c>
      <c r="AA155" s="8">
        <v>3862.7049999999999</v>
      </c>
      <c r="AB155" s="8">
        <v>0</v>
      </c>
      <c r="AC155" s="8">
        <v>3862.7049999999999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304.29531611111116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312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45974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45974</v>
      </c>
      <c r="AK156" s="3">
        <v>0</v>
      </c>
      <c r="AL156" s="3">
        <v>45965</v>
      </c>
      <c r="AM156" s="3">
        <v>45972</v>
      </c>
      <c r="AN156" s="3">
        <v>45973</v>
      </c>
      <c r="AO156" s="3">
        <v>45973</v>
      </c>
      <c r="AP156" s="3">
        <v>45969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312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45974</v>
      </c>
      <c r="U157" s="11">
        <v>2500</v>
      </c>
      <c r="V157" s="10">
        <v>2500</v>
      </c>
      <c r="W157" s="10">
        <v>0</v>
      </c>
      <c r="X157" s="10">
        <v>2600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45974</v>
      </c>
      <c r="AK157" s="3">
        <v>0</v>
      </c>
      <c r="AL157" s="3">
        <v>45965</v>
      </c>
      <c r="AM157" s="3">
        <v>45972</v>
      </c>
      <c r="AN157" s="3">
        <v>45973</v>
      </c>
      <c r="AO157" s="3">
        <v>45973</v>
      </c>
      <c r="AP157" s="3">
        <v>45969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382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45974</v>
      </c>
      <c r="U158" s="11">
        <v>2500</v>
      </c>
      <c r="V158" s="10">
        <v>0</v>
      </c>
      <c r="W158" s="10">
        <v>2500</v>
      </c>
      <c r="X158" s="10">
        <v>2550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45974</v>
      </c>
      <c r="AK158" s="3">
        <v>0</v>
      </c>
      <c r="AL158" s="3">
        <v>45965</v>
      </c>
      <c r="AM158" s="3">
        <v>45972</v>
      </c>
      <c r="AN158" s="3">
        <v>45973</v>
      </c>
      <c r="AO158" s="3">
        <v>45973</v>
      </c>
      <c r="AP158" s="3">
        <v>45969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45975</v>
      </c>
      <c r="AK159" s="3">
        <v>0</v>
      </c>
      <c r="AL159" s="3">
        <v>45966</v>
      </c>
      <c r="AM159" s="3">
        <v>45973</v>
      </c>
      <c r="AN159" s="3">
        <v>45974</v>
      </c>
      <c r="AO159" s="3">
        <v>45974</v>
      </c>
      <c r="AP159" s="3">
        <v>45970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423.7023388888889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331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45971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230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222.85642500000006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45974</v>
      </c>
      <c r="U161" s="11">
        <v>2500</v>
      </c>
      <c r="V161" s="10">
        <v>2500</v>
      </c>
      <c r="W161" s="10">
        <v>0</v>
      </c>
      <c r="X161" s="10">
        <v>2575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45974</v>
      </c>
      <c r="AK161" s="3">
        <v>0</v>
      </c>
      <c r="AL161" s="3">
        <v>45965</v>
      </c>
      <c r="AM161" s="3">
        <v>45972</v>
      </c>
      <c r="AN161" s="3">
        <v>45973</v>
      </c>
      <c r="AO161" s="3">
        <v>45973</v>
      </c>
      <c r="AP161" s="3">
        <v>45969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291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45975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45975</v>
      </c>
      <c r="AK162" s="3">
        <v>0</v>
      </c>
      <c r="AL162" s="3">
        <v>45966</v>
      </c>
      <c r="AM162" s="3">
        <v>45973</v>
      </c>
      <c r="AN162" s="3">
        <v>45974</v>
      </c>
      <c r="AO162" s="3">
        <v>45974</v>
      </c>
      <c r="AP162" s="3">
        <v>45970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423.7023388888889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45975</v>
      </c>
      <c r="U163" s="11">
        <v>5000</v>
      </c>
      <c r="V163" s="10">
        <v>5000</v>
      </c>
      <c r="W163" s="10">
        <v>0</v>
      </c>
      <c r="X163" s="10">
        <v>6400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45975</v>
      </c>
      <c r="AK163" s="3">
        <v>0</v>
      </c>
      <c r="AL163" s="3">
        <v>45966</v>
      </c>
      <c r="AM163" s="3">
        <v>45973</v>
      </c>
      <c r="AN163" s="3">
        <v>45974</v>
      </c>
      <c r="AO163" s="3">
        <v>45974</v>
      </c>
      <c r="AP163" s="3">
        <v>45970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290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45975</v>
      </c>
      <c r="AK164" s="3">
        <v>0</v>
      </c>
      <c r="AL164" s="3">
        <v>45966</v>
      </c>
      <c r="AM164" s="3">
        <v>45973</v>
      </c>
      <c r="AN164" s="3">
        <v>45974</v>
      </c>
      <c r="AO164" s="3">
        <v>45974</v>
      </c>
      <c r="AP164" s="3">
        <v>45970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230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45975</v>
      </c>
      <c r="AK165" s="3">
        <v>0</v>
      </c>
      <c r="AL165" s="3">
        <v>45966</v>
      </c>
      <c r="AM165" s="3">
        <v>45973</v>
      </c>
      <c r="AN165" s="3">
        <v>45974</v>
      </c>
      <c r="AO165" s="3">
        <v>45974</v>
      </c>
      <c r="AP165" s="3">
        <v>45970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45975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45975</v>
      </c>
      <c r="AK166" s="3">
        <v>0</v>
      </c>
      <c r="AL166" s="3">
        <v>45966</v>
      </c>
      <c r="AM166" s="3">
        <v>45973</v>
      </c>
      <c r="AN166" s="3">
        <v>45974</v>
      </c>
      <c r="AO166" s="3">
        <v>45974</v>
      </c>
      <c r="AP166" s="3">
        <v>45970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294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45978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45978</v>
      </c>
      <c r="AK167" s="3">
        <v>0</v>
      </c>
      <c r="AL167" s="3">
        <v>45969</v>
      </c>
      <c r="AM167" s="3">
        <v>45976</v>
      </c>
      <c r="AN167" s="3">
        <v>45977</v>
      </c>
      <c r="AO167" s="3">
        <v>45977</v>
      </c>
      <c r="AP167" s="3">
        <v>45973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445.71285000000012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230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45978</v>
      </c>
      <c r="AK168" s="3">
        <v>0</v>
      </c>
      <c r="AL168" s="3">
        <v>45969</v>
      </c>
      <c r="AM168" s="3">
        <v>45976</v>
      </c>
      <c r="AN168" s="3">
        <v>45977</v>
      </c>
      <c r="AO168" s="3">
        <v>45977</v>
      </c>
      <c r="AP168" s="3">
        <v>45973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423.7023388888889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45978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230</v>
      </c>
      <c r="AA169" s="8">
        <v>2759.0749999999998</v>
      </c>
      <c r="AB169" s="8">
        <v>0</v>
      </c>
      <c r="AC169" s="8">
        <v>2759.0749999999998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45978</v>
      </c>
      <c r="AK169" s="3">
        <v>0</v>
      </c>
      <c r="AL169" s="3">
        <v>45969</v>
      </c>
      <c r="AM169" s="3">
        <v>45976</v>
      </c>
      <c r="AN169" s="3">
        <v>45977</v>
      </c>
      <c r="AO169" s="3">
        <v>45977</v>
      </c>
      <c r="AP169" s="3">
        <v>45973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217.3537972222222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230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45978</v>
      </c>
      <c r="AK170" s="3">
        <v>0</v>
      </c>
      <c r="AL170" s="3">
        <v>45969</v>
      </c>
      <c r="AM170" s="3">
        <v>45976</v>
      </c>
      <c r="AN170" s="3">
        <v>45977</v>
      </c>
      <c r="AO170" s="3">
        <v>45977</v>
      </c>
      <c r="AP170" s="3">
        <v>45973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891.42570000000023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287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45978</v>
      </c>
      <c r="AK171" s="3">
        <v>0</v>
      </c>
      <c r="AL171" s="3">
        <v>45969</v>
      </c>
      <c r="AM171" s="3">
        <v>45976</v>
      </c>
      <c r="AN171" s="3">
        <v>45977</v>
      </c>
      <c r="AO171" s="3">
        <v>45977</v>
      </c>
      <c r="AP171" s="3">
        <v>45973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445.71285000000012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45978</v>
      </c>
      <c r="U172" s="11">
        <v>2500</v>
      </c>
      <c r="V172" s="10">
        <v>2500</v>
      </c>
      <c r="W172" s="10">
        <v>0</v>
      </c>
      <c r="X172" s="10">
        <v>2600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45978</v>
      </c>
      <c r="AK172" s="3">
        <v>0</v>
      </c>
      <c r="AL172" s="3">
        <v>45969</v>
      </c>
      <c r="AM172" s="3">
        <v>45976</v>
      </c>
      <c r="AN172" s="3">
        <v>45977</v>
      </c>
      <c r="AO172" s="3">
        <v>45977</v>
      </c>
      <c r="AP172" s="3">
        <v>45973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292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45978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230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45978</v>
      </c>
      <c r="AK173" s="3">
        <v>0</v>
      </c>
      <c r="AL173" s="3">
        <v>45969</v>
      </c>
      <c r="AM173" s="3">
        <v>45976</v>
      </c>
      <c r="AN173" s="3">
        <v>45977</v>
      </c>
      <c r="AO173" s="3">
        <v>45977</v>
      </c>
      <c r="AP173" s="3">
        <v>45973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222.85642500000006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45971</v>
      </c>
      <c r="U174" s="11">
        <v>2500</v>
      </c>
      <c r="V174" s="10">
        <v>2070</v>
      </c>
      <c r="W174" s="10">
        <v>430</v>
      </c>
      <c r="X174" s="10">
        <v>2555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45979</v>
      </c>
      <c r="AK175" s="3">
        <v>0</v>
      </c>
      <c r="AL175" s="3">
        <v>45970</v>
      </c>
      <c r="AM175" s="3">
        <v>45977</v>
      </c>
      <c r="AN175" s="3">
        <v>45978</v>
      </c>
      <c r="AO175" s="3">
        <v>45978</v>
      </c>
      <c r="AP175" s="3">
        <v>45974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45979</v>
      </c>
      <c r="AK176" s="3">
        <v>0</v>
      </c>
      <c r="AL176" s="3">
        <v>45970</v>
      </c>
      <c r="AM176" s="3">
        <v>45977</v>
      </c>
      <c r="AN176" s="3">
        <v>45978</v>
      </c>
      <c r="AO176" s="3">
        <v>45978</v>
      </c>
      <c r="AP176" s="3">
        <v>45974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45979</v>
      </c>
      <c r="U177" s="11">
        <v>2500</v>
      </c>
      <c r="V177" s="10">
        <v>2500</v>
      </c>
      <c r="W177" s="10">
        <v>0</v>
      </c>
      <c r="X177" s="10">
        <v>2575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45979</v>
      </c>
      <c r="AK177" s="3">
        <v>0</v>
      </c>
      <c r="AL177" s="3">
        <v>45970</v>
      </c>
      <c r="AM177" s="3">
        <v>45977</v>
      </c>
      <c r="AN177" s="3">
        <v>45978</v>
      </c>
      <c r="AO177" s="3">
        <v>45978</v>
      </c>
      <c r="AP177" s="3">
        <v>45974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312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45980</v>
      </c>
      <c r="U178" s="11">
        <v>2500</v>
      </c>
      <c r="V178" s="10">
        <v>2500</v>
      </c>
      <c r="W178" s="10">
        <v>0</v>
      </c>
      <c r="X178" s="10">
        <v>2600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45980</v>
      </c>
      <c r="AK178" s="3">
        <v>0</v>
      </c>
      <c r="AL178" s="3">
        <v>45971</v>
      </c>
      <c r="AM178" s="3">
        <v>45978</v>
      </c>
      <c r="AN178" s="3">
        <v>45979</v>
      </c>
      <c r="AO178" s="3">
        <v>45979</v>
      </c>
      <c r="AP178" s="3">
        <v>45975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45980</v>
      </c>
      <c r="AK179" s="3">
        <v>0</v>
      </c>
      <c r="AL179" s="3">
        <v>45971</v>
      </c>
      <c r="AM179" s="3">
        <v>45978</v>
      </c>
      <c r="AN179" s="3">
        <v>45979</v>
      </c>
      <c r="AO179" s="3">
        <v>45979</v>
      </c>
      <c r="AP179" s="3">
        <v>45975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847.40467777777781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293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45980</v>
      </c>
      <c r="AK180" s="3">
        <v>0</v>
      </c>
      <c r="AL180" s="3">
        <v>45971</v>
      </c>
      <c r="AM180" s="3">
        <v>45978</v>
      </c>
      <c r="AN180" s="3">
        <v>45979</v>
      </c>
      <c r="AO180" s="3">
        <v>45979</v>
      </c>
      <c r="AP180" s="3">
        <v>45975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434.7075944444444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286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230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45980</v>
      </c>
      <c r="AK181" s="3">
        <v>0</v>
      </c>
      <c r="AL181" s="3">
        <v>45971</v>
      </c>
      <c r="AM181" s="3">
        <v>45978</v>
      </c>
      <c r="AN181" s="3">
        <v>45979</v>
      </c>
      <c r="AO181" s="3">
        <v>45979</v>
      </c>
      <c r="AP181" s="3">
        <v>45975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445.71285000000012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382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45981</v>
      </c>
      <c r="U182" s="11">
        <v>2500</v>
      </c>
      <c r="V182" s="10">
        <v>0</v>
      </c>
      <c r="W182" s="10">
        <v>2500</v>
      </c>
      <c r="X182" s="10">
        <v>2550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45981</v>
      </c>
      <c r="AK182" s="3">
        <v>0</v>
      </c>
      <c r="AL182" s="3">
        <v>45972</v>
      </c>
      <c r="AM182" s="3">
        <v>45979</v>
      </c>
      <c r="AN182" s="3">
        <v>45980</v>
      </c>
      <c r="AO182" s="3">
        <v>45980</v>
      </c>
      <c r="AP182" s="3">
        <v>45976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45981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230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45981</v>
      </c>
      <c r="AK183" s="3">
        <v>0</v>
      </c>
      <c r="AL183" s="3">
        <v>45972</v>
      </c>
      <c r="AM183" s="3">
        <v>45979</v>
      </c>
      <c r="AN183" s="3">
        <v>45980</v>
      </c>
      <c r="AO183" s="3">
        <v>45980</v>
      </c>
      <c r="AP183" s="3">
        <v>45976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847.40467777777781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45981</v>
      </c>
      <c r="U184" s="11">
        <v>2500</v>
      </c>
      <c r="V184" s="10">
        <v>2500</v>
      </c>
      <c r="W184" s="10">
        <v>0</v>
      </c>
      <c r="X184" s="10">
        <v>2500</v>
      </c>
      <c r="Y184" s="10">
        <v>0</v>
      </c>
      <c r="Z184" s="9" t="s">
        <v>230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45981</v>
      </c>
      <c r="AK184" s="3">
        <v>0</v>
      </c>
      <c r="AL184" s="3">
        <v>45972</v>
      </c>
      <c r="AM184" s="3">
        <v>45979</v>
      </c>
      <c r="AN184" s="3">
        <v>45980</v>
      </c>
      <c r="AO184" s="3">
        <v>45980</v>
      </c>
      <c r="AP184" s="3">
        <v>45976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0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45981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45981</v>
      </c>
      <c r="AK185" s="3">
        <v>0</v>
      </c>
      <c r="AL185" s="3">
        <v>45972</v>
      </c>
      <c r="AM185" s="3">
        <v>45979</v>
      </c>
      <c r="AN185" s="3">
        <v>45980</v>
      </c>
      <c r="AO185" s="3">
        <v>45980</v>
      </c>
      <c r="AP185" s="3">
        <v>45976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45982</v>
      </c>
      <c r="U186" s="11">
        <v>2500</v>
      </c>
      <c r="V186" s="10">
        <v>1907</v>
      </c>
      <c r="W186" s="10">
        <v>593</v>
      </c>
      <c r="X186" s="10">
        <v>2686</v>
      </c>
      <c r="Y186" s="10">
        <v>0</v>
      </c>
      <c r="Z186" s="9" t="s">
        <v>230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45982</v>
      </c>
      <c r="AK186" s="3">
        <v>0</v>
      </c>
      <c r="AL186" s="3">
        <v>45973</v>
      </c>
      <c r="AM186" s="3">
        <v>45980</v>
      </c>
      <c r="AN186" s="3">
        <v>45981</v>
      </c>
      <c r="AO186" s="3">
        <v>45981</v>
      </c>
      <c r="AP186" s="3">
        <v>45977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291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45982</v>
      </c>
      <c r="AK187" s="3">
        <v>0</v>
      </c>
      <c r="AL187" s="3">
        <v>45973</v>
      </c>
      <c r="AM187" s="3">
        <v>45980</v>
      </c>
      <c r="AN187" s="3">
        <v>45981</v>
      </c>
      <c r="AO187" s="3">
        <v>45981</v>
      </c>
      <c r="AP187" s="3">
        <v>45977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45982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45982</v>
      </c>
      <c r="AK188" s="3">
        <v>0</v>
      </c>
      <c r="AL188" s="3">
        <v>45973</v>
      </c>
      <c r="AM188" s="3">
        <v>45980</v>
      </c>
      <c r="AN188" s="3">
        <v>45981</v>
      </c>
      <c r="AO188" s="3">
        <v>45981</v>
      </c>
      <c r="AP188" s="3">
        <v>45977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286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45982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45982</v>
      </c>
      <c r="AK189" s="3">
        <v>0</v>
      </c>
      <c r="AL189" s="3">
        <v>45973</v>
      </c>
      <c r="AM189" s="3">
        <v>45980</v>
      </c>
      <c r="AN189" s="3">
        <v>45981</v>
      </c>
      <c r="AO189" s="3">
        <v>45981</v>
      </c>
      <c r="AP189" s="3">
        <v>45977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445.71285000000012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294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45985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230</v>
      </c>
      <c r="AA190" s="8">
        <v>4526.2800000000007</v>
      </c>
      <c r="AB190" s="8">
        <v>0</v>
      </c>
      <c r="AC190" s="8">
        <v>4526.2800000000007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45985</v>
      </c>
      <c r="AK190" s="3">
        <v>0</v>
      </c>
      <c r="AL190" s="3">
        <v>45976</v>
      </c>
      <c r="AM190" s="3">
        <v>45983</v>
      </c>
      <c r="AN190" s="3">
        <v>45984</v>
      </c>
      <c r="AO190" s="3">
        <v>45984</v>
      </c>
      <c r="AP190" s="3">
        <v>45980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356.57028000000008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289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230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45985</v>
      </c>
      <c r="AK191" s="3">
        <v>0</v>
      </c>
      <c r="AL191" s="3">
        <v>45976</v>
      </c>
      <c r="AM191" s="3">
        <v>45983</v>
      </c>
      <c r="AN191" s="3">
        <v>45984</v>
      </c>
      <c r="AO191" s="3">
        <v>45984</v>
      </c>
      <c r="AP191" s="3">
        <v>45980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45985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2759.0749999999998</v>
      </c>
      <c r="AB192" s="8">
        <v>0</v>
      </c>
      <c r="AC192" s="8">
        <v>2759.0749999999998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45985</v>
      </c>
      <c r="AK192" s="3">
        <v>0</v>
      </c>
      <c r="AL192" s="3">
        <v>45976</v>
      </c>
      <c r="AM192" s="3">
        <v>45983</v>
      </c>
      <c r="AN192" s="3">
        <v>45984</v>
      </c>
      <c r="AO192" s="3">
        <v>45984</v>
      </c>
      <c r="AP192" s="3">
        <v>45980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217.3537972222222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45985</v>
      </c>
      <c r="AK193" s="3">
        <v>0</v>
      </c>
      <c r="AL193" s="3">
        <v>45976</v>
      </c>
      <c r="AM193" s="3">
        <v>45983</v>
      </c>
      <c r="AN193" s="3">
        <v>45984</v>
      </c>
      <c r="AO193" s="3">
        <v>45984</v>
      </c>
      <c r="AP193" s="3">
        <v>45980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230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45985</v>
      </c>
      <c r="AK194" s="3">
        <v>0</v>
      </c>
      <c r="AL194" s="3">
        <v>45976</v>
      </c>
      <c r="AM194" s="3">
        <v>45983</v>
      </c>
      <c r="AN194" s="3">
        <v>45984</v>
      </c>
      <c r="AO194" s="3">
        <v>45984</v>
      </c>
      <c r="AP194" s="3">
        <v>45980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445.71285000000012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230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45986</v>
      </c>
      <c r="AK195" s="3">
        <v>0</v>
      </c>
      <c r="AL195" s="3">
        <v>45977</v>
      </c>
      <c r="AM195" s="3">
        <v>45984</v>
      </c>
      <c r="AN195" s="3">
        <v>45985</v>
      </c>
      <c r="AO195" s="3">
        <v>45985</v>
      </c>
      <c r="AP195" s="3">
        <v>45981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445.71285000000012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45986</v>
      </c>
      <c r="AK196" s="3">
        <v>0</v>
      </c>
      <c r="AL196" s="3">
        <v>45977</v>
      </c>
      <c r="AM196" s="3">
        <v>45984</v>
      </c>
      <c r="AN196" s="3">
        <v>45985</v>
      </c>
      <c r="AO196" s="3">
        <v>45985</v>
      </c>
      <c r="AP196" s="3">
        <v>45981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382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45987</v>
      </c>
      <c r="U197" s="11">
        <v>5000</v>
      </c>
      <c r="V197" s="10">
        <v>0</v>
      </c>
      <c r="W197" s="10">
        <v>5000</v>
      </c>
      <c r="X197" s="10">
        <v>5100</v>
      </c>
      <c r="Y197" s="10">
        <v>0</v>
      </c>
      <c r="Z197" s="9" t="s">
        <v>230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45987</v>
      </c>
      <c r="AK197" s="3">
        <v>0</v>
      </c>
      <c r="AL197" s="3">
        <v>45978</v>
      </c>
      <c r="AM197" s="3">
        <v>45985</v>
      </c>
      <c r="AN197" s="3">
        <v>45986</v>
      </c>
      <c r="AO197" s="3">
        <v>45986</v>
      </c>
      <c r="AP197" s="3">
        <v>45982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318</v>
      </c>
      <c r="AZ197" s="2">
        <v>0</v>
      </c>
      <c r="BA197" s="2">
        <v>0</v>
      </c>
      <c r="BB197" s="2">
        <v>0</v>
      </c>
      <c r="BC197" s="1" t="s">
        <v>231</v>
      </c>
      <c r="BD197" s="56">
        <v>0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312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45987</v>
      </c>
      <c r="U198" s="11">
        <v>5000</v>
      </c>
      <c r="V198" s="10">
        <v>4200</v>
      </c>
      <c r="W198" s="10">
        <v>800</v>
      </c>
      <c r="X198" s="10">
        <v>5100</v>
      </c>
      <c r="Y198" s="10">
        <v>0</v>
      </c>
      <c r="Z198" s="9" t="s">
        <v>230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45987</v>
      </c>
      <c r="AK198" s="3">
        <v>0</v>
      </c>
      <c r="AL198" s="3">
        <v>45978</v>
      </c>
      <c r="AM198" s="3">
        <v>45985</v>
      </c>
      <c r="AN198" s="3">
        <v>45986</v>
      </c>
      <c r="AO198" s="3">
        <v>45986</v>
      </c>
      <c r="AP198" s="3">
        <v>45982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0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45987</v>
      </c>
      <c r="AK199" s="3">
        <v>0</v>
      </c>
      <c r="AL199" s="3">
        <v>45978</v>
      </c>
      <c r="AM199" s="3">
        <v>45985</v>
      </c>
      <c r="AN199" s="3">
        <v>45986</v>
      </c>
      <c r="AO199" s="3">
        <v>45986</v>
      </c>
      <c r="AP199" s="3">
        <v>45982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291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45987</v>
      </c>
      <c r="U200" s="11">
        <v>7500</v>
      </c>
      <c r="V200" s="10">
        <v>0</v>
      </c>
      <c r="W200" s="10">
        <v>7500</v>
      </c>
      <c r="X200" s="10">
        <v>0</v>
      </c>
      <c r="Y200" s="10">
        <v>7875</v>
      </c>
      <c r="Z200" s="9" t="s">
        <v>230</v>
      </c>
      <c r="AA200" s="8">
        <v>8067.6750000000011</v>
      </c>
      <c r="AB200" s="8">
        <v>0</v>
      </c>
      <c r="AC200" s="8">
        <v>8067.6750000000011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45987</v>
      </c>
      <c r="AK200" s="3">
        <v>0</v>
      </c>
      <c r="AL200" s="3">
        <v>45978</v>
      </c>
      <c r="AM200" s="3">
        <v>45985</v>
      </c>
      <c r="AN200" s="3">
        <v>45986</v>
      </c>
      <c r="AO200" s="3">
        <v>45986</v>
      </c>
      <c r="AP200" s="3">
        <v>45982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635.55350833333341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289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230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45987</v>
      </c>
      <c r="AK201" s="3">
        <v>0</v>
      </c>
      <c r="AL201" s="3">
        <v>45978</v>
      </c>
      <c r="AM201" s="3">
        <v>45985</v>
      </c>
      <c r="AN201" s="3">
        <v>45986</v>
      </c>
      <c r="AO201" s="3">
        <v>45986</v>
      </c>
      <c r="AP201" s="3">
        <v>45982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847.40467777777781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230</v>
      </c>
      <c r="AA202" s="8">
        <v>11315.7</v>
      </c>
      <c r="AB202" s="8">
        <v>0</v>
      </c>
      <c r="AC202" s="8">
        <v>11315.7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45987</v>
      </c>
      <c r="AK202" s="3">
        <v>0</v>
      </c>
      <c r="AL202" s="3">
        <v>45978</v>
      </c>
      <c r="AM202" s="3">
        <v>45985</v>
      </c>
      <c r="AN202" s="3">
        <v>45986</v>
      </c>
      <c r="AO202" s="3">
        <v>45986</v>
      </c>
      <c r="AP202" s="3">
        <v>45982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891.42570000000023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284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45987</v>
      </c>
      <c r="U203" s="11">
        <v>2500</v>
      </c>
      <c r="V203" s="10">
        <v>2500</v>
      </c>
      <c r="W203" s="10">
        <v>0</v>
      </c>
      <c r="X203" s="10">
        <v>2575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45987</v>
      </c>
      <c r="AK203" s="3">
        <v>0</v>
      </c>
      <c r="AL203" s="3">
        <v>45978</v>
      </c>
      <c r="AM203" s="3">
        <v>45985</v>
      </c>
      <c r="AN203" s="3">
        <v>45986</v>
      </c>
      <c r="AO203" s="3">
        <v>45986</v>
      </c>
      <c r="AP203" s="3">
        <v>45982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230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45989</v>
      </c>
      <c r="AK204" s="3">
        <v>0</v>
      </c>
      <c r="AL204" s="3">
        <v>45980</v>
      </c>
      <c r="AM204" s="3">
        <v>45987</v>
      </c>
      <c r="AN204" s="3">
        <v>45988</v>
      </c>
      <c r="AO204" s="3">
        <v>45988</v>
      </c>
      <c r="AP204" s="3">
        <v>45984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222.85642500000006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45989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45989</v>
      </c>
      <c r="AK205" s="3">
        <v>0</v>
      </c>
      <c r="AL205" s="3">
        <v>45980</v>
      </c>
      <c r="AM205" s="3">
        <v>45987</v>
      </c>
      <c r="AN205" s="3">
        <v>45988</v>
      </c>
      <c r="AO205" s="3">
        <v>45988</v>
      </c>
      <c r="AP205" s="3">
        <v>45984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289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45989</v>
      </c>
      <c r="AK206" s="3">
        <v>0</v>
      </c>
      <c r="AL206" s="3">
        <v>45980</v>
      </c>
      <c r="AM206" s="3">
        <v>45987</v>
      </c>
      <c r="AN206" s="3">
        <v>45988</v>
      </c>
      <c r="AO206" s="3">
        <v>45988</v>
      </c>
      <c r="AP206" s="3">
        <v>45984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290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230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45989</v>
      </c>
      <c r="AK207" s="3">
        <v>0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434.7075944444444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 t="s">
        <v>286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45989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45989</v>
      </c>
      <c r="AK208" s="3">
        <v>0</v>
      </c>
      <c r="AL208" s="3">
        <v>45980</v>
      </c>
      <c r="AM208" s="3">
        <v>45987</v>
      </c>
      <c r="AN208" s="3">
        <v>45988</v>
      </c>
      <c r="AO208" s="3">
        <v>45988</v>
      </c>
      <c r="AP208" s="3">
        <v>45984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445.71285000000012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 t="s">
        <v>287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45989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230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45989</v>
      </c>
      <c r="AK209" s="3">
        <v>0</v>
      </c>
      <c r="AL209" s="3">
        <v>45980</v>
      </c>
      <c r="AM209" s="3">
        <v>45987</v>
      </c>
      <c r="AN209" s="3">
        <v>45988</v>
      </c>
      <c r="AO209" s="3">
        <v>45988</v>
      </c>
      <c r="AP209" s="3">
        <v>45984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445.71285000000012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>
        <v>331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45989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230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45989</v>
      </c>
      <c r="AK210" s="3">
        <v>0</v>
      </c>
      <c r="AL210" s="3">
        <v>45980</v>
      </c>
      <c r="AM210" s="3">
        <v>45987</v>
      </c>
      <c r="AN210" s="3">
        <v>45988</v>
      </c>
      <c r="AO210" s="3">
        <v>45988</v>
      </c>
      <c r="AP210" s="3">
        <v>45984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222.85642500000006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283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45989</v>
      </c>
      <c r="U211" s="11">
        <v>2500</v>
      </c>
      <c r="V211" s="10">
        <v>2500</v>
      </c>
      <c r="W211" s="10">
        <v>0</v>
      </c>
      <c r="X211" s="10">
        <v>2535</v>
      </c>
      <c r="Y211" s="10">
        <v>0</v>
      </c>
      <c r="Z211" s="9" t="s">
        <v>230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45989</v>
      </c>
      <c r="AK211" s="3">
        <v>0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0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292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45989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230</v>
      </c>
      <c r="AA212" s="8">
        <v>2828.9250000000002</v>
      </c>
      <c r="AB212" s="8">
        <v>0</v>
      </c>
      <c r="AC212" s="8">
        <v>2828.9250000000002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45989</v>
      </c>
      <c r="AK212" s="3">
        <v>0</v>
      </c>
      <c r="AL212" s="3">
        <v>45980</v>
      </c>
      <c r="AM212" s="3">
        <v>45987</v>
      </c>
      <c r="AN212" s="3">
        <v>45988</v>
      </c>
      <c r="AO212" s="3">
        <v>45988</v>
      </c>
      <c r="AP212" s="3">
        <v>45984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222.85642500000006</v>
      </c>
    </row>
    <row r="213" spans="1:56" ht="27.75" customHeight="1" x14ac:dyDescent="0.45">
      <c r="A213" s="3" t="s">
        <v>131</v>
      </c>
      <c r="B213" s="14" t="s">
        <v>131</v>
      </c>
      <c r="C213" s="9" t="s">
        <v>229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230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112988.20747500002</v>
      </c>
    </row>
    <row r="214" spans="1:56" ht="27.7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230</v>
      </c>
      <c r="AA214" s="8">
        <v>1726563.8971955001</v>
      </c>
      <c r="AB214" s="8">
        <v>28098.187195500002</v>
      </c>
      <c r="AC214" s="8">
        <v>1698465.7100000002</v>
      </c>
      <c r="AD214" s="8">
        <v>0</v>
      </c>
      <c r="AE214" s="8">
        <v>0</v>
      </c>
      <c r="AF214" s="8" t="s">
        <v>58</v>
      </c>
      <c r="AG214" s="1" t="s">
        <v>61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232</v>
      </c>
      <c r="BD214" s="56">
        <v>0</v>
      </c>
    </row>
    <row r="215" spans="1:56" ht="27.75" customHeight="1" x14ac:dyDescent="0.45">
      <c r="A215" s="3">
        <v>45951</v>
      </c>
      <c r="B215" s="14" t="s">
        <v>434</v>
      </c>
      <c r="C215" s="9" t="s">
        <v>135</v>
      </c>
      <c r="D215" s="13" t="s">
        <v>228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105</v>
      </c>
      <c r="T215" s="12">
        <v>45967</v>
      </c>
      <c r="U215" s="11">
        <v>18160</v>
      </c>
      <c r="V215" s="10">
        <v>18160</v>
      </c>
      <c r="W215" s="10">
        <v>0</v>
      </c>
      <c r="X215" s="10">
        <v>97591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196</v>
      </c>
      <c r="AG215" s="1" t="s">
        <v>112</v>
      </c>
      <c r="AH215" s="1" t="s">
        <v>74</v>
      </c>
      <c r="AI215" s="1">
        <v>2</v>
      </c>
      <c r="AJ215" s="3">
        <v>45967</v>
      </c>
      <c r="AK215" s="3">
        <v>0</v>
      </c>
      <c r="AL215" s="3">
        <v>45958</v>
      </c>
      <c r="AM215" s="3">
        <v>45965</v>
      </c>
      <c r="AN215" s="3">
        <v>45966</v>
      </c>
      <c r="AO215" s="3">
        <v>45966</v>
      </c>
      <c r="AP215" s="3">
        <v>45962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402</v>
      </c>
      <c r="AZ215" s="2">
        <v>0</v>
      </c>
      <c r="BA215" s="2">
        <v>0</v>
      </c>
      <c r="BB215" s="2">
        <v>0</v>
      </c>
      <c r="BC215" s="1" t="s">
        <v>100</v>
      </c>
      <c r="BD215" s="56">
        <v>0</v>
      </c>
    </row>
    <row r="216" spans="1:56" ht="27.75" customHeight="1" x14ac:dyDescent="0.45">
      <c r="A216" s="3" t="s">
        <v>131</v>
      </c>
      <c r="B216" s="14" t="s">
        <v>131</v>
      </c>
      <c r="C216" s="9" t="s">
        <v>135</v>
      </c>
      <c r="D216" s="13" t="s">
        <v>61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105</v>
      </c>
      <c r="T216" s="12">
        <v>45991</v>
      </c>
      <c r="U216" s="11">
        <v>100000</v>
      </c>
      <c r="V216" s="10">
        <v>0</v>
      </c>
      <c r="W216" s="10">
        <v>100000</v>
      </c>
      <c r="X216" s="10">
        <v>0</v>
      </c>
      <c r="Y216" s="10">
        <v>105000</v>
      </c>
      <c r="Z216" s="9" t="s">
        <v>81</v>
      </c>
      <c r="AA216" s="8">
        <v>102012</v>
      </c>
      <c r="AB216" s="8">
        <v>18955</v>
      </c>
      <c r="AC216" s="8">
        <f>AA216-AB216</f>
        <v>83057</v>
      </c>
      <c r="AD216" s="8">
        <v>0</v>
      </c>
      <c r="AE216" s="8">
        <v>0</v>
      </c>
      <c r="AF216" s="8" t="s">
        <v>196</v>
      </c>
      <c r="AG216" s="1" t="s">
        <v>112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100</v>
      </c>
      <c r="BD216" s="56">
        <v>21778.448888888888</v>
      </c>
    </row>
    <row r="217" spans="1:56" ht="27.7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81</v>
      </c>
      <c r="AA217" s="8">
        <v>303847.5</v>
      </c>
      <c r="AB217" s="8">
        <v>18955</v>
      </c>
      <c r="AC217" s="8">
        <v>284892.5</v>
      </c>
      <c r="AD217" s="8">
        <v>0</v>
      </c>
      <c r="AE217" s="8">
        <v>0</v>
      </c>
      <c r="AF217" s="8" t="s">
        <v>58</v>
      </c>
      <c r="AG217" s="1" t="s">
        <v>112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100</v>
      </c>
      <c r="BD217" s="56">
        <v>0</v>
      </c>
    </row>
    <row r="218" spans="1:56" ht="27.75" customHeight="1" x14ac:dyDescent="0.45">
      <c r="A218" s="3">
        <v>45966</v>
      </c>
      <c r="B218" s="14" t="s">
        <v>125</v>
      </c>
      <c r="C218" s="9" t="s">
        <v>498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41</v>
      </c>
      <c r="O218" s="9">
        <v>40</v>
      </c>
      <c r="P218" s="10">
        <v>224.75700080767996</v>
      </c>
      <c r="Q218" s="10">
        <v>0</v>
      </c>
      <c r="R218" s="10">
        <v>224.75700080767996</v>
      </c>
      <c r="S218" s="9" t="s">
        <v>71</v>
      </c>
      <c r="T218" s="12">
        <v>45972</v>
      </c>
      <c r="U218" s="11">
        <v>15000</v>
      </c>
      <c r="V218" s="10">
        <v>4900</v>
      </c>
      <c r="W218" s="10">
        <v>10100</v>
      </c>
      <c r="X218" s="10">
        <v>0</v>
      </c>
      <c r="Y218" s="10">
        <v>0</v>
      </c>
      <c r="Z218" s="9" t="s">
        <v>126</v>
      </c>
      <c r="AA218" s="8">
        <v>11146.662999999999</v>
      </c>
      <c r="AB218" s="8">
        <v>11146.662999999999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243</v>
      </c>
      <c r="AI218" s="1">
        <v>2</v>
      </c>
      <c r="AJ218" s="3">
        <v>45972</v>
      </c>
      <c r="AK218" s="3">
        <v>0</v>
      </c>
      <c r="AL218" s="3">
        <v>0</v>
      </c>
      <c r="AM218" s="3">
        <v>0</v>
      </c>
      <c r="AN218" s="3">
        <v>0</v>
      </c>
      <c r="AO218" s="3">
        <v>45970</v>
      </c>
      <c r="AP218" s="3">
        <v>45967</v>
      </c>
      <c r="AQ218" s="3">
        <v>45971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7.75" customHeight="1" x14ac:dyDescent="0.45">
      <c r="A219" s="3">
        <v>45964</v>
      </c>
      <c r="B219" s="14" t="s">
        <v>569</v>
      </c>
      <c r="C219" s="9" t="s">
        <v>520</v>
      </c>
      <c r="D219" s="13" t="s">
        <v>521</v>
      </c>
      <c r="E219" s="9">
        <v>21</v>
      </c>
      <c r="F219" s="9">
        <v>31</v>
      </c>
      <c r="G219" s="9" t="s">
        <v>60</v>
      </c>
      <c r="H219" s="9">
        <v>0</v>
      </c>
      <c r="I219" s="9">
        <v>60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120</v>
      </c>
      <c r="T219" s="12">
        <v>45972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126</v>
      </c>
      <c r="AA219" s="8">
        <v>4540.25</v>
      </c>
      <c r="AB219" s="8">
        <v>2554</v>
      </c>
      <c r="AC219" s="8">
        <v>1986.25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77</v>
      </c>
      <c r="AI219" s="1">
        <v>1</v>
      </c>
      <c r="AJ219" s="3">
        <v>45972</v>
      </c>
      <c r="AK219" s="3">
        <v>0</v>
      </c>
      <c r="AL219" s="3">
        <v>0</v>
      </c>
      <c r="AM219" s="3">
        <v>0</v>
      </c>
      <c r="AN219" s="3">
        <v>0</v>
      </c>
      <c r="AO219" s="3">
        <v>45971</v>
      </c>
      <c r="AP219" s="3">
        <v>45967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 t="s">
        <v>522</v>
      </c>
      <c r="AZ219" s="2">
        <v>0</v>
      </c>
      <c r="BA219" s="2">
        <v>0</v>
      </c>
      <c r="BB219" s="2">
        <v>0</v>
      </c>
      <c r="BC219" s="1" t="s">
        <v>101</v>
      </c>
      <c r="BD219" s="56">
        <v>135.56156249999998</v>
      </c>
    </row>
    <row r="220" spans="1:56" ht="27.75" customHeight="1" x14ac:dyDescent="0.45">
      <c r="A220" s="3" t="s">
        <v>93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126</v>
      </c>
      <c r="AA220" s="8">
        <v>15686.912999999999</v>
      </c>
      <c r="AB220" s="8">
        <v>13700.662999999999</v>
      </c>
      <c r="AC220" s="8">
        <v>1986.25</v>
      </c>
      <c r="AD220" s="8">
        <v>0</v>
      </c>
      <c r="AE220" s="8">
        <v>0</v>
      </c>
      <c r="AF220" s="8" t="s">
        <v>58</v>
      </c>
      <c r="AG220" s="1" t="s">
        <v>112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7.75" customHeight="1" x14ac:dyDescent="0.45">
      <c r="A221" s="3">
        <v>45953</v>
      </c>
      <c r="B221" s="14" t="s">
        <v>462</v>
      </c>
      <c r="C221" s="9" t="s">
        <v>319</v>
      </c>
      <c r="D221" s="13" t="s">
        <v>454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45967</v>
      </c>
      <c r="U221" s="11">
        <v>5000</v>
      </c>
      <c r="V221" s="10">
        <v>5000</v>
      </c>
      <c r="W221" s="10">
        <v>0</v>
      </c>
      <c r="X221" s="10">
        <v>5400</v>
      </c>
      <c r="Y221" s="10">
        <v>0</v>
      </c>
      <c r="Z221" s="9" t="s">
        <v>117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45967</v>
      </c>
      <c r="AK221" s="3">
        <v>45963</v>
      </c>
      <c r="AL221" s="3">
        <v>45957</v>
      </c>
      <c r="AM221" s="3">
        <v>45964</v>
      </c>
      <c r="AN221" s="3">
        <v>45965</v>
      </c>
      <c r="AO221" s="3">
        <v>45965</v>
      </c>
      <c r="AP221" s="3">
        <v>45962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45962</v>
      </c>
      <c r="B222" s="14" t="s">
        <v>523</v>
      </c>
      <c r="C222" s="9" t="s">
        <v>104</v>
      </c>
      <c r="D222" s="13" t="s">
        <v>509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0</v>
      </c>
      <c r="Q222" s="10">
        <v>0</v>
      </c>
      <c r="R222" s="10">
        <v>0</v>
      </c>
      <c r="S222" s="9" t="s">
        <v>67</v>
      </c>
      <c r="T222" s="12">
        <v>45968</v>
      </c>
      <c r="U222" s="11">
        <v>3000</v>
      </c>
      <c r="V222" s="10">
        <v>3000</v>
      </c>
      <c r="W222" s="10">
        <v>0</v>
      </c>
      <c r="X222" s="10">
        <v>3100</v>
      </c>
      <c r="Y222" s="10">
        <v>0</v>
      </c>
      <c r="Z222" s="9" t="s">
        <v>117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524</v>
      </c>
      <c r="C223" s="9" t="s">
        <v>104</v>
      </c>
      <c r="D223" s="13" t="s">
        <v>510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39.078734745600002</v>
      </c>
      <c r="Q223" s="10">
        <v>0</v>
      </c>
      <c r="R223" s="10">
        <v>39.078734745600002</v>
      </c>
      <c r="S223" s="9" t="s">
        <v>67</v>
      </c>
      <c r="T223" s="12">
        <v>45968</v>
      </c>
      <c r="U223" s="11">
        <v>3000</v>
      </c>
      <c r="V223" s="10">
        <v>1800</v>
      </c>
      <c r="W223" s="10">
        <v>1200</v>
      </c>
      <c r="X223" s="10">
        <v>3200</v>
      </c>
      <c r="Y223" s="10">
        <v>0</v>
      </c>
      <c r="Z223" s="9" t="s">
        <v>117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45953</v>
      </c>
      <c r="B224" s="14" t="s">
        <v>464</v>
      </c>
      <c r="C224" s="9" t="s">
        <v>227</v>
      </c>
      <c r="D224" s="13" t="s">
        <v>448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45972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117</v>
      </c>
      <c r="AA224" s="8">
        <v>32270.700000000004</v>
      </c>
      <c r="AB224" s="8">
        <v>32270.700000000004</v>
      </c>
      <c r="AC224" s="8">
        <v>0</v>
      </c>
      <c r="AD224" s="8">
        <v>32270.700000000004</v>
      </c>
      <c r="AE224" s="8">
        <v>0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45972</v>
      </c>
      <c r="AK224" s="3">
        <v>45968</v>
      </c>
      <c r="AL224" s="3">
        <v>45962</v>
      </c>
      <c r="AM224" s="3">
        <v>45969</v>
      </c>
      <c r="AN224" s="3">
        <v>45970</v>
      </c>
      <c r="AO224" s="3">
        <v>45970</v>
      </c>
      <c r="AP224" s="3">
        <v>45967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customHeight="1" x14ac:dyDescent="0.45">
      <c r="A225" s="3">
        <v>45953</v>
      </c>
      <c r="B225" s="14" t="s">
        <v>465</v>
      </c>
      <c r="C225" s="9" t="s">
        <v>227</v>
      </c>
      <c r="D225" s="13" t="s">
        <v>450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45976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45976</v>
      </c>
      <c r="AK225" s="3">
        <v>45972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45953</v>
      </c>
      <c r="B226" s="14" t="s">
        <v>465</v>
      </c>
      <c r="C226" s="9" t="s">
        <v>227</v>
      </c>
      <c r="D226" s="13" t="s">
        <v>451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45976</v>
      </c>
      <c r="AK226" s="3">
        <v>45972</v>
      </c>
      <c r="AL226" s="3">
        <v>45966</v>
      </c>
      <c r="AM226" s="3">
        <v>45973</v>
      </c>
      <c r="AN226" s="3">
        <v>45974</v>
      </c>
      <c r="AO226" s="3">
        <v>45974</v>
      </c>
      <c r="AP226" s="3">
        <v>45971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45953</v>
      </c>
      <c r="B227" s="14" t="s">
        <v>464</v>
      </c>
      <c r="C227" s="9" t="s">
        <v>227</v>
      </c>
      <c r="D227" s="13" t="s">
        <v>447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45980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117</v>
      </c>
      <c r="AA227" s="8">
        <v>5378.4500000000007</v>
      </c>
      <c r="AB227" s="8">
        <v>5378.4500000000007</v>
      </c>
      <c r="AC227" s="8">
        <v>0</v>
      </c>
      <c r="AD227" s="8">
        <v>5378.4500000000007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45980</v>
      </c>
      <c r="AK227" s="3">
        <v>45976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45953</v>
      </c>
      <c r="B228" s="14" t="s">
        <v>466</v>
      </c>
      <c r="C228" s="9" t="s">
        <v>227</v>
      </c>
      <c r="D228" s="13" t="s">
        <v>452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45980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45980</v>
      </c>
      <c r="AK228" s="3">
        <v>45976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45953</v>
      </c>
      <c r="B229" s="14" t="s">
        <v>466</v>
      </c>
      <c r="C229" s="9" t="s">
        <v>227</v>
      </c>
      <c r="D229" s="13" t="s">
        <v>453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45980</v>
      </c>
      <c r="U229" s="11">
        <v>10000</v>
      </c>
      <c r="V229" s="10">
        <v>3900</v>
      </c>
      <c r="W229" s="10">
        <v>6100</v>
      </c>
      <c r="X229" s="10">
        <v>10065</v>
      </c>
      <c r="Y229" s="10">
        <v>0</v>
      </c>
      <c r="Z229" s="9" t="s">
        <v>117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45980</v>
      </c>
      <c r="AK229" s="3">
        <v>45976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45958</v>
      </c>
      <c r="B230" s="14" t="s">
        <v>489</v>
      </c>
      <c r="C230" s="9" t="s">
        <v>79</v>
      </c>
      <c r="D230" s="13" t="s">
        <v>490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60</v>
      </c>
      <c r="P230" s="10">
        <v>97.696836863999991</v>
      </c>
      <c r="Q230" s="10">
        <v>0</v>
      </c>
      <c r="R230" s="10">
        <v>97.696836863999991</v>
      </c>
      <c r="S230" s="9" t="s">
        <v>67</v>
      </c>
      <c r="T230" s="12">
        <v>45990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117</v>
      </c>
      <c r="AA230" s="8">
        <v>3310.89</v>
      </c>
      <c r="AB230" s="8">
        <v>3310.89</v>
      </c>
      <c r="AC230" s="8">
        <v>0</v>
      </c>
      <c r="AD230" s="8">
        <v>1905</v>
      </c>
      <c r="AE230" s="8">
        <v>1405.8899999999999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45990</v>
      </c>
      <c r="AK230" s="3">
        <v>45986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45985</v>
      </c>
      <c r="AQ230" s="3">
        <v>45989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0</v>
      </c>
      <c r="B231" s="14" t="s">
        <v>125</v>
      </c>
      <c r="C231" s="9" t="s">
        <v>498</v>
      </c>
      <c r="D231" s="13" t="s">
        <v>499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71</v>
      </c>
      <c r="T231" s="12">
        <v>45979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117</v>
      </c>
      <c r="AA231" s="8">
        <v>3227.07</v>
      </c>
      <c r="AB231" s="8">
        <v>3227.07</v>
      </c>
      <c r="AC231" s="8">
        <v>0</v>
      </c>
      <c r="AD231" s="8">
        <v>3227.07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45979</v>
      </c>
      <c r="AK231" s="3">
        <v>45975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45974</v>
      </c>
      <c r="AQ231" s="3">
        <v>45978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525</v>
      </c>
      <c r="C232" s="9" t="s">
        <v>498</v>
      </c>
      <c r="D232" s="13" t="s">
        <v>500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71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112</v>
      </c>
      <c r="AH232" s="1" t="s">
        <v>68</v>
      </c>
      <c r="AI232" s="1">
        <v>4</v>
      </c>
      <c r="AJ232" s="3">
        <v>45979</v>
      </c>
      <c r="AK232" s="3">
        <v>45975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45974</v>
      </c>
      <c r="AQ232" s="3">
        <v>45978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45965</v>
      </c>
      <c r="B233" s="14" t="s">
        <v>125</v>
      </c>
      <c r="C233" s="9" t="s">
        <v>498</v>
      </c>
      <c r="D233" s="13" t="s">
        <v>545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217.10408191999997</v>
      </c>
      <c r="Q233" s="10">
        <v>0</v>
      </c>
      <c r="R233" s="10">
        <v>217.10408191999997</v>
      </c>
      <c r="S233" s="9" t="s">
        <v>71</v>
      </c>
      <c r="T233" s="12">
        <v>45981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117</v>
      </c>
      <c r="AA233" s="8">
        <v>10756.900000000001</v>
      </c>
      <c r="AB233" s="8">
        <v>10756.900000000001</v>
      </c>
      <c r="AC233" s="8">
        <v>0</v>
      </c>
      <c r="AD233" s="8">
        <v>10756.900000000001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>
        <v>45981</v>
      </c>
      <c r="AK233" s="3">
        <v>45977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45976</v>
      </c>
      <c r="AQ233" s="3">
        <v>45980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customHeight="1" x14ac:dyDescent="0.45">
      <c r="A234" s="3">
        <v>45962</v>
      </c>
      <c r="B234" s="14" t="s">
        <v>526</v>
      </c>
      <c r="C234" s="9" t="s">
        <v>498</v>
      </c>
      <c r="D234" s="13" t="s">
        <v>501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71</v>
      </c>
      <c r="T234" s="12">
        <v>45979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45979</v>
      </c>
      <c r="AK234" s="3">
        <v>45975</v>
      </c>
      <c r="AL234" s="3">
        <v>45969</v>
      </c>
      <c r="AM234" s="3">
        <v>45976</v>
      </c>
      <c r="AN234" s="3">
        <v>45977</v>
      </c>
      <c r="AO234" s="3">
        <v>45977</v>
      </c>
      <c r="AP234" s="3">
        <v>45974</v>
      </c>
      <c r="AQ234" s="3">
        <v>45978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7.75" customHeight="1" x14ac:dyDescent="0.45">
      <c r="A235" s="3">
        <v>45962</v>
      </c>
      <c r="B235" s="14" t="s">
        <v>527</v>
      </c>
      <c r="C235" s="9" t="s">
        <v>108</v>
      </c>
      <c r="D235" s="13" t="s">
        <v>355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45973</v>
      </c>
      <c r="U235" s="11">
        <v>10000</v>
      </c>
      <c r="V235" s="10">
        <v>10000</v>
      </c>
      <c r="W235" s="10">
        <v>0</v>
      </c>
      <c r="X235" s="10">
        <v>10600</v>
      </c>
      <c r="Y235" s="10">
        <v>0</v>
      </c>
      <c r="Z235" s="9" t="s">
        <v>117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>
        <v>45973</v>
      </c>
      <c r="AK235" s="3">
        <v>45969</v>
      </c>
      <c r="AL235" s="3">
        <v>45963</v>
      </c>
      <c r="AM235" s="3">
        <v>45970</v>
      </c>
      <c r="AN235" s="3">
        <v>45971</v>
      </c>
      <c r="AO235" s="3">
        <v>45971</v>
      </c>
      <c r="AP235" s="3">
        <v>45968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 t="s">
        <v>546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7.75" customHeight="1" x14ac:dyDescent="0.45">
      <c r="A236" s="3">
        <v>45962</v>
      </c>
      <c r="B236" s="14" t="s">
        <v>527</v>
      </c>
      <c r="C236" s="9" t="s">
        <v>108</v>
      </c>
      <c r="D236" s="13" t="s">
        <v>356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45973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117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>
        <v>45973</v>
      </c>
      <c r="AK236" s="3">
        <v>45969</v>
      </c>
      <c r="AL236" s="3">
        <v>45963</v>
      </c>
      <c r="AM236" s="3">
        <v>45970</v>
      </c>
      <c r="AN236" s="3">
        <v>45971</v>
      </c>
      <c r="AO236" s="3">
        <v>45971</v>
      </c>
      <c r="AP236" s="3">
        <v>45968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 t="s">
        <v>546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45962</v>
      </c>
      <c r="B237" s="14" t="s">
        <v>527</v>
      </c>
      <c r="C237" s="9" t="s">
        <v>108</v>
      </c>
      <c r="D237" s="13" t="s">
        <v>491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45973</v>
      </c>
      <c r="U237" s="11">
        <v>10000</v>
      </c>
      <c r="V237" s="10">
        <v>0</v>
      </c>
      <c r="W237" s="10">
        <v>10000</v>
      </c>
      <c r="X237" s="10">
        <v>10500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>
        <v>45973</v>
      </c>
      <c r="AK237" s="3">
        <v>45969</v>
      </c>
      <c r="AL237" s="3">
        <v>45963</v>
      </c>
      <c r="AM237" s="3">
        <v>45970</v>
      </c>
      <c r="AN237" s="3">
        <v>45971</v>
      </c>
      <c r="AO237" s="3">
        <v>45971</v>
      </c>
      <c r="AP237" s="3">
        <v>45968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 t="s">
        <v>546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45962</v>
      </c>
      <c r="B238" s="14" t="s">
        <v>528</v>
      </c>
      <c r="C238" s="9" t="s">
        <v>108</v>
      </c>
      <c r="D238" s="13" t="s">
        <v>341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45973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117</v>
      </c>
      <c r="AA238" s="8">
        <v>21513.800000000003</v>
      </c>
      <c r="AB238" s="8">
        <v>21513.800000000003</v>
      </c>
      <c r="AC238" s="8">
        <v>0</v>
      </c>
      <c r="AD238" s="8">
        <v>21513.800000000003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>
        <v>45973</v>
      </c>
      <c r="AK238" s="3">
        <v>45969</v>
      </c>
      <c r="AL238" s="3">
        <v>45963</v>
      </c>
      <c r="AM238" s="3">
        <v>45970</v>
      </c>
      <c r="AN238" s="3">
        <v>45971</v>
      </c>
      <c r="AO238" s="3">
        <v>45971</v>
      </c>
      <c r="AP238" s="3">
        <v>45968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 t="s">
        <v>546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45962</v>
      </c>
      <c r="B239" s="14" t="s">
        <v>528</v>
      </c>
      <c r="C239" s="9" t="s">
        <v>108</v>
      </c>
      <c r="D239" s="13" t="s">
        <v>492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45973</v>
      </c>
      <c r="U239" s="11">
        <v>5000</v>
      </c>
      <c r="V239" s="10">
        <v>0</v>
      </c>
      <c r="W239" s="10">
        <v>5000</v>
      </c>
      <c r="X239" s="10">
        <v>5400</v>
      </c>
      <c r="Y239" s="10">
        <v>0</v>
      </c>
      <c r="Z239" s="9" t="s">
        <v>117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45973</v>
      </c>
      <c r="AK239" s="3">
        <v>45969</v>
      </c>
      <c r="AL239" s="3">
        <v>45963</v>
      </c>
      <c r="AM239" s="3">
        <v>45970</v>
      </c>
      <c r="AN239" s="3">
        <v>45971</v>
      </c>
      <c r="AO239" s="3">
        <v>45971</v>
      </c>
      <c r="AP239" s="3">
        <v>45968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 t="s">
        <v>546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45962</v>
      </c>
      <c r="B240" s="14" t="s">
        <v>528</v>
      </c>
      <c r="C240" s="9" t="s">
        <v>108</v>
      </c>
      <c r="D240" s="13" t="s">
        <v>493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45973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5378.4500000000007</v>
      </c>
      <c r="AB240" s="8">
        <v>5378.4500000000007</v>
      </c>
      <c r="AC240" s="8">
        <v>0</v>
      </c>
      <c r="AD240" s="8">
        <v>5378.4500000000007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45973</v>
      </c>
      <c r="AK240" s="3">
        <v>45969</v>
      </c>
      <c r="AL240" s="3">
        <v>45963</v>
      </c>
      <c r="AM240" s="3">
        <v>45970</v>
      </c>
      <c r="AN240" s="3">
        <v>45971</v>
      </c>
      <c r="AO240" s="3">
        <v>45971</v>
      </c>
      <c r="AP240" s="3">
        <v>45968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 t="s">
        <v>546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45962</v>
      </c>
      <c r="B241" s="14" t="s">
        <v>529</v>
      </c>
      <c r="C241" s="9" t="s">
        <v>104</v>
      </c>
      <c r="D241" s="13" t="s">
        <v>280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60</v>
      </c>
      <c r="P241" s="10">
        <v>97.696836863999991</v>
      </c>
      <c r="Q241" s="10">
        <v>0</v>
      </c>
      <c r="R241" s="10">
        <v>97.696836863999991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3310.89</v>
      </c>
      <c r="AB241" s="8">
        <v>3310.89</v>
      </c>
      <c r="AC241" s="8">
        <v>0</v>
      </c>
      <c r="AD241" s="8">
        <v>0</v>
      </c>
      <c r="AE241" s="8">
        <v>3310.89</v>
      </c>
      <c r="AF241" s="8">
        <v>0</v>
      </c>
      <c r="AG241" s="1" t="s">
        <v>61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45962</v>
      </c>
      <c r="B242" s="14" t="s">
        <v>530</v>
      </c>
      <c r="C242" s="9" t="s">
        <v>104</v>
      </c>
      <c r="D242" s="13" t="s">
        <v>262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60</v>
      </c>
      <c r="P242" s="10">
        <v>97.696836863999991</v>
      </c>
      <c r="Q242" s="10">
        <v>0</v>
      </c>
      <c r="R242" s="10">
        <v>97.696836863999991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3310.89</v>
      </c>
      <c r="AC242" s="8">
        <v>0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45962</v>
      </c>
      <c r="B243" s="14" t="s">
        <v>531</v>
      </c>
      <c r="C243" s="9" t="s">
        <v>104</v>
      </c>
      <c r="D243" s="13" t="s">
        <v>244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88</v>
      </c>
      <c r="M243" s="10">
        <v>22</v>
      </c>
      <c r="N243" s="9">
        <v>40</v>
      </c>
      <c r="O243" s="9">
        <v>60</v>
      </c>
      <c r="P243" s="10">
        <v>97.696836863999991</v>
      </c>
      <c r="Q243" s="10">
        <v>0</v>
      </c>
      <c r="R243" s="10">
        <v>97.696836863999991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117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 t="s">
        <v>131</v>
      </c>
      <c r="B244" s="14" t="s">
        <v>131</v>
      </c>
      <c r="C244" s="9" t="s">
        <v>108</v>
      </c>
      <c r="D244" s="13" t="s">
        <v>61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117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107569.00000000001</v>
      </c>
      <c r="AF244" s="8">
        <v>0</v>
      </c>
      <c r="AG244" s="1" t="s">
        <v>113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7735.6453533333333</v>
      </c>
    </row>
    <row r="245" spans="1:56" ht="27.75" customHeight="1" x14ac:dyDescent="0.45">
      <c r="A245" s="3">
        <v>45958</v>
      </c>
      <c r="B245" s="14" t="s">
        <v>476</v>
      </c>
      <c r="C245" s="9" t="s">
        <v>104</v>
      </c>
      <c r="D245" s="13" t="s">
        <v>477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88</v>
      </c>
      <c r="M245" s="10">
        <v>22</v>
      </c>
      <c r="N245" s="9">
        <v>40</v>
      </c>
      <c r="O245" s="9">
        <v>60</v>
      </c>
      <c r="P245" s="10">
        <v>97.696836863999991</v>
      </c>
      <c r="Q245" s="10">
        <v>0</v>
      </c>
      <c r="R245" s="10">
        <v>97.696836863999991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117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45958</v>
      </c>
      <c r="B246" s="14" t="s">
        <v>478</v>
      </c>
      <c r="C246" s="9" t="s">
        <v>104</v>
      </c>
      <c r="D246" s="13" t="s">
        <v>479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183</v>
      </c>
      <c r="M246" s="10">
        <v>22</v>
      </c>
      <c r="N246" s="9">
        <v>40</v>
      </c>
      <c r="O246" s="9">
        <v>60</v>
      </c>
      <c r="P246" s="10">
        <v>97.696836863999991</v>
      </c>
      <c r="Q246" s="10">
        <v>0</v>
      </c>
      <c r="R246" s="10">
        <v>97.696836863999991</v>
      </c>
      <c r="S246" s="9" t="s">
        <v>67</v>
      </c>
      <c r="T246" s="12" t="s">
        <v>63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117</v>
      </c>
      <c r="AA246" s="8">
        <v>3310.89</v>
      </c>
      <c r="AB246" s="8">
        <v>0</v>
      </c>
      <c r="AC246" s="8">
        <v>3310.89</v>
      </c>
      <c r="AD246" s="8">
        <v>0</v>
      </c>
      <c r="AE246" s="8">
        <v>3310.89</v>
      </c>
      <c r="AF246" s="8">
        <v>0</v>
      </c>
      <c r="AG246" s="1" t="s">
        <v>113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238.09713619999999</v>
      </c>
    </row>
    <row r="247" spans="1:56" ht="27.75" customHeight="1" x14ac:dyDescent="0.45">
      <c r="A247" s="3">
        <v>45631</v>
      </c>
      <c r="B247" s="14" t="s">
        <v>189</v>
      </c>
      <c r="C247" s="9" t="s">
        <v>106</v>
      </c>
      <c r="D247" s="13" t="s">
        <v>140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 t="s">
        <v>63</v>
      </c>
      <c r="U247" s="11">
        <v>9000</v>
      </c>
      <c r="V247" s="10">
        <v>1182</v>
      </c>
      <c r="W247" s="10">
        <v>7818</v>
      </c>
      <c r="X247" s="10">
        <v>0</v>
      </c>
      <c r="Y247" s="10">
        <v>8208.9</v>
      </c>
      <c r="Z247" s="9" t="s">
        <v>117</v>
      </c>
      <c r="AA247" s="8">
        <v>8409.7444200000009</v>
      </c>
      <c r="AB247" s="8">
        <v>0</v>
      </c>
      <c r="AC247" s="8">
        <v>8409.7444200000009</v>
      </c>
      <c r="AD247" s="8">
        <v>0</v>
      </c>
      <c r="AE247" s="8">
        <v>8409.7444200000009</v>
      </c>
      <c r="AF247" s="8">
        <v>0</v>
      </c>
      <c r="AG247" s="1" t="s">
        <v>113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 t="s">
        <v>199</v>
      </c>
      <c r="AZ247" s="2">
        <v>0</v>
      </c>
      <c r="BA247" s="2">
        <v>0</v>
      </c>
      <c r="BB247" s="2">
        <v>0</v>
      </c>
      <c r="BC247" s="1" t="s">
        <v>118</v>
      </c>
      <c r="BD247" s="56">
        <v>604.77275372359998</v>
      </c>
    </row>
    <row r="248" spans="1:56" ht="27.75" customHeight="1" x14ac:dyDescent="0.45">
      <c r="A248" s="3">
        <v>45896</v>
      </c>
      <c r="B248" s="14" t="s">
        <v>258</v>
      </c>
      <c r="C248" s="9" t="s">
        <v>104</v>
      </c>
      <c r="D248" s="13" t="s">
        <v>259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88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117</v>
      </c>
      <c r="AA248" s="8">
        <v>3310.89</v>
      </c>
      <c r="AB248" s="8">
        <v>0</v>
      </c>
      <c r="AC248" s="8">
        <v>3310.89</v>
      </c>
      <c r="AD248" s="8">
        <v>0</v>
      </c>
      <c r="AE248" s="8">
        <v>3310.89</v>
      </c>
      <c r="AF248" s="8">
        <v>0</v>
      </c>
      <c r="AG248" s="1" t="s">
        <v>113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238.09713619999999</v>
      </c>
    </row>
    <row r="249" spans="1:56" ht="27.75" customHeight="1" x14ac:dyDescent="0.45">
      <c r="A249" s="3">
        <v>45896</v>
      </c>
      <c r="B249" s="14" t="s">
        <v>260</v>
      </c>
      <c r="C249" s="9" t="s">
        <v>104</v>
      </c>
      <c r="D249" s="13" t="s">
        <v>244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67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117</v>
      </c>
      <c r="AA249" s="8">
        <v>5518.15</v>
      </c>
      <c r="AB249" s="8">
        <v>0</v>
      </c>
      <c r="AC249" s="8">
        <v>5518.15</v>
      </c>
      <c r="AD249" s="8">
        <v>0</v>
      </c>
      <c r="AE249" s="8">
        <v>5518.15</v>
      </c>
      <c r="AF249" s="8">
        <v>0</v>
      </c>
      <c r="AG249" s="1" t="s">
        <v>113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396.82856033333326</v>
      </c>
    </row>
    <row r="250" spans="1:56" ht="27.75" customHeight="1" x14ac:dyDescent="0.45">
      <c r="A250" s="3">
        <v>45896</v>
      </c>
      <c r="B250" s="14" t="s">
        <v>261</v>
      </c>
      <c r="C250" s="9" t="s">
        <v>104</v>
      </c>
      <c r="D250" s="13" t="s">
        <v>262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113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238.09713619999999</v>
      </c>
    </row>
    <row r="251" spans="1:56" ht="27.75" customHeight="1" x14ac:dyDescent="0.45">
      <c r="A251" s="3">
        <v>45911</v>
      </c>
      <c r="B251" s="14" t="s">
        <v>279</v>
      </c>
      <c r="C251" s="9" t="s">
        <v>104</v>
      </c>
      <c r="D251" s="13" t="s">
        <v>280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89</v>
      </c>
      <c r="M251" s="10">
        <v>22</v>
      </c>
      <c r="N251" s="9">
        <v>40</v>
      </c>
      <c r="O251" s="9">
        <v>40</v>
      </c>
      <c r="P251" s="10">
        <v>65.13122457599998</v>
      </c>
      <c r="Q251" s="10">
        <v>0</v>
      </c>
      <c r="R251" s="10">
        <v>65.13122457599998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113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238.09713619999999</v>
      </c>
    </row>
    <row r="252" spans="1:56" ht="27.75" customHeight="1" x14ac:dyDescent="0.45">
      <c r="A252" s="3" t="s">
        <v>131</v>
      </c>
      <c r="B252" s="14" t="s">
        <v>131</v>
      </c>
      <c r="C252" s="9" t="s">
        <v>106</v>
      </c>
      <c r="D252" s="13" t="s">
        <v>140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117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10756.900000000001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773.56453533333331</v>
      </c>
    </row>
    <row r="253" spans="1:56" ht="27.75" customHeight="1" x14ac:dyDescent="0.45">
      <c r="A253" s="3">
        <v>45854</v>
      </c>
      <c r="B253" s="14" t="s">
        <v>238</v>
      </c>
      <c r="C253" s="9" t="s">
        <v>79</v>
      </c>
      <c r="D253" s="13" t="s">
        <v>239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89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117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112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238.09713619999999</v>
      </c>
    </row>
    <row r="254" spans="1:56" ht="27.75" customHeight="1" x14ac:dyDescent="0.45">
      <c r="A254" s="3">
        <v>45826</v>
      </c>
      <c r="B254" s="14" t="s">
        <v>233</v>
      </c>
      <c r="C254" s="9" t="s">
        <v>104</v>
      </c>
      <c r="D254" s="13" t="s">
        <v>224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163.47937368575995</v>
      </c>
      <c r="Q254" s="10">
        <v>0</v>
      </c>
      <c r="R254" s="10">
        <v>163.47937368575995</v>
      </c>
      <c r="S254" s="9" t="s">
        <v>67</v>
      </c>
      <c r="T254" s="12" t="s">
        <v>63</v>
      </c>
      <c r="U254" s="11">
        <v>8000</v>
      </c>
      <c r="V254" s="10">
        <v>470</v>
      </c>
      <c r="W254" s="10">
        <v>7530</v>
      </c>
      <c r="X254" s="10">
        <v>0</v>
      </c>
      <c r="Y254" s="10">
        <v>7906.5</v>
      </c>
      <c r="Z254" s="9" t="s">
        <v>117</v>
      </c>
      <c r="AA254" s="8">
        <v>8310.3338999999996</v>
      </c>
      <c r="AB254" s="8">
        <v>0</v>
      </c>
      <c r="AC254" s="8">
        <v>8310.3338999999996</v>
      </c>
      <c r="AD254" s="8">
        <v>0</v>
      </c>
      <c r="AE254" s="8">
        <v>8310.3338999999996</v>
      </c>
      <c r="AF254" s="8">
        <v>0</v>
      </c>
      <c r="AG254" s="1" t="s">
        <v>112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597.62381186199991</v>
      </c>
    </row>
    <row r="255" spans="1:56" ht="27.75" customHeight="1" x14ac:dyDescent="0.45">
      <c r="A255" s="3">
        <v>45066</v>
      </c>
      <c r="B255" s="14" t="s">
        <v>123</v>
      </c>
      <c r="C255" s="9" t="s">
        <v>79</v>
      </c>
      <c r="D255" s="13" t="s">
        <v>122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117</v>
      </c>
      <c r="AA255" s="8">
        <v>5518.15</v>
      </c>
      <c r="AB255" s="8">
        <v>0</v>
      </c>
      <c r="AC255" s="8">
        <v>5518.15</v>
      </c>
      <c r="AD255" s="8">
        <v>0</v>
      </c>
      <c r="AE255" s="8">
        <v>5518.15</v>
      </c>
      <c r="AF255" s="8">
        <v>0</v>
      </c>
      <c r="AG255" s="1" t="s">
        <v>113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396.82856033333326</v>
      </c>
    </row>
    <row r="256" spans="1:56" ht="27.7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82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117</v>
      </c>
      <c r="AA256" s="8">
        <v>300744.14832000021</v>
      </c>
      <c r="AB256" s="8">
        <v>138107.42000000004</v>
      </c>
      <c r="AC256" s="8">
        <v>162636.72832000002</v>
      </c>
      <c r="AD256" s="8">
        <v>126768.86</v>
      </c>
      <c r="AE256" s="8">
        <v>173975.28832000005</v>
      </c>
      <c r="AF256" s="8" t="s">
        <v>58</v>
      </c>
      <c r="AG256" s="1" t="s">
        <v>115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119</v>
      </c>
      <c r="BD256" s="56">
        <v>0</v>
      </c>
    </row>
    <row r="257" spans="1:56" ht="27.75" customHeight="1" x14ac:dyDescent="0.45">
      <c r="A257" s="3">
        <v>45965</v>
      </c>
      <c r="B257" s="14" t="s">
        <v>125</v>
      </c>
      <c r="C257" s="9" t="s">
        <v>547</v>
      </c>
      <c r="D257" s="13" t="s">
        <v>548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45973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83</v>
      </c>
      <c r="AA257" s="8">
        <v>29756.100000000002</v>
      </c>
      <c r="AB257" s="8">
        <v>29756.100000000002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45973</v>
      </c>
      <c r="AK257" s="3">
        <v>0</v>
      </c>
      <c r="AL257" s="3">
        <v>45964</v>
      </c>
      <c r="AM257" s="3">
        <v>45971</v>
      </c>
      <c r="AN257" s="3">
        <v>45972</v>
      </c>
      <c r="AO257" s="3">
        <v>45972</v>
      </c>
      <c r="AP257" s="3">
        <v>45968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101</v>
      </c>
      <c r="BD257" s="56">
        <v>0</v>
      </c>
    </row>
    <row r="258" spans="1:56" ht="27.75" customHeight="1" x14ac:dyDescent="0.45">
      <c r="A258" s="3">
        <v>45965</v>
      </c>
      <c r="B258" s="14" t="s">
        <v>125</v>
      </c>
      <c r="C258" s="9" t="s">
        <v>547</v>
      </c>
      <c r="D258" s="13" t="s">
        <v>59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45973</v>
      </c>
      <c r="U258" s="11">
        <v>10000</v>
      </c>
      <c r="V258" s="10">
        <v>0</v>
      </c>
      <c r="W258" s="10">
        <v>10000</v>
      </c>
      <c r="X258" s="10">
        <v>0</v>
      </c>
      <c r="Y258" s="10">
        <v>0</v>
      </c>
      <c r="Z258" s="9" t="s">
        <v>83</v>
      </c>
      <c r="AA258" s="8">
        <v>9918.7000000000007</v>
      </c>
      <c r="AB258" s="8">
        <v>9918.7000000000007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45973</v>
      </c>
      <c r="AK258" s="3">
        <v>0</v>
      </c>
      <c r="AL258" s="3">
        <v>45964</v>
      </c>
      <c r="AM258" s="3">
        <v>45971</v>
      </c>
      <c r="AN258" s="3">
        <v>45972</v>
      </c>
      <c r="AO258" s="3">
        <v>45972</v>
      </c>
      <c r="AP258" s="3">
        <v>45968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101</v>
      </c>
      <c r="BD258" s="56">
        <v>0</v>
      </c>
    </row>
    <row r="259" spans="1:56" ht="27.75" customHeight="1" x14ac:dyDescent="0.45">
      <c r="A259" s="3">
        <v>45965</v>
      </c>
      <c r="B259" s="14" t="s">
        <v>125</v>
      </c>
      <c r="C259" s="9" t="s">
        <v>358</v>
      </c>
      <c r="D259" s="13" t="s">
        <v>549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535</v>
      </c>
      <c r="T259" s="12">
        <v>45994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83</v>
      </c>
      <c r="AA259" s="8">
        <v>5518.15</v>
      </c>
      <c r="AB259" s="8">
        <v>1627</v>
      </c>
      <c r="AC259" s="8">
        <v>3891.1499999999996</v>
      </c>
      <c r="AD259" s="8">
        <v>1627</v>
      </c>
      <c r="AE259" s="8">
        <v>3891.1499999999996</v>
      </c>
      <c r="AF259" s="8" t="s">
        <v>537</v>
      </c>
      <c r="AG259" s="1" t="s">
        <v>113</v>
      </c>
      <c r="AH259" s="1" t="s">
        <v>68</v>
      </c>
      <c r="AI259" s="1">
        <v>4</v>
      </c>
      <c r="AJ259" s="3">
        <v>45994</v>
      </c>
      <c r="AK259" s="3">
        <v>45990</v>
      </c>
      <c r="AL259" s="3">
        <v>45984</v>
      </c>
      <c r="AM259" s="3">
        <v>45991</v>
      </c>
      <c r="AN259" s="3">
        <v>45992</v>
      </c>
      <c r="AO259" s="3">
        <v>45992</v>
      </c>
      <c r="AP259" s="3">
        <v>45989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290.86346249999997</v>
      </c>
    </row>
    <row r="260" spans="1:56" ht="27.75" customHeight="1" x14ac:dyDescent="0.45">
      <c r="A260" s="3">
        <v>45965</v>
      </c>
      <c r="B260" s="14" t="s">
        <v>125</v>
      </c>
      <c r="C260" s="9" t="s">
        <v>358</v>
      </c>
      <c r="D260" s="13" t="s">
        <v>550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535</v>
      </c>
      <c r="T260" s="12">
        <v>46027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83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5518.15</v>
      </c>
      <c r="AF260" s="8" t="s">
        <v>537</v>
      </c>
      <c r="AG260" s="1" t="s">
        <v>61</v>
      </c>
      <c r="AH260" s="1" t="s">
        <v>68</v>
      </c>
      <c r="AI260" s="1">
        <v>4</v>
      </c>
      <c r="AJ260" s="3">
        <v>46027</v>
      </c>
      <c r="AK260" s="3">
        <v>46023</v>
      </c>
      <c r="AL260" s="3">
        <v>46017</v>
      </c>
      <c r="AM260" s="3">
        <v>46024</v>
      </c>
      <c r="AN260" s="3">
        <v>46025</v>
      </c>
      <c r="AO260" s="3">
        <v>46025</v>
      </c>
      <c r="AP260" s="3">
        <v>46022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101</v>
      </c>
      <c r="BD260" s="56">
        <v>412.4817124999999</v>
      </c>
    </row>
    <row r="261" spans="1:56" ht="27.75" customHeight="1" x14ac:dyDescent="0.45">
      <c r="A261" s="3">
        <v>45965</v>
      </c>
      <c r="B261" s="14" t="s">
        <v>125</v>
      </c>
      <c r="C261" s="9" t="s">
        <v>358</v>
      </c>
      <c r="D261" s="13" t="s">
        <v>534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535</v>
      </c>
      <c r="T261" s="12">
        <v>46027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83</v>
      </c>
      <c r="AA261" s="8">
        <v>5518.15</v>
      </c>
      <c r="AB261" s="8">
        <v>0</v>
      </c>
      <c r="AC261" s="8">
        <v>5518.15</v>
      </c>
      <c r="AD261" s="8">
        <v>0</v>
      </c>
      <c r="AE261" s="8">
        <v>5518.15</v>
      </c>
      <c r="AF261" s="8" t="s">
        <v>537</v>
      </c>
      <c r="AG261" s="1" t="s">
        <v>112</v>
      </c>
      <c r="AH261" s="1" t="s">
        <v>68</v>
      </c>
      <c r="AI261" s="1">
        <v>4</v>
      </c>
      <c r="AJ261" s="3">
        <v>46027</v>
      </c>
      <c r="AK261" s="3">
        <v>46023</v>
      </c>
      <c r="AL261" s="3">
        <v>46017</v>
      </c>
      <c r="AM261" s="3">
        <v>46024</v>
      </c>
      <c r="AN261" s="3">
        <v>46025</v>
      </c>
      <c r="AO261" s="3">
        <v>46025</v>
      </c>
      <c r="AP261" s="3">
        <v>46022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101</v>
      </c>
      <c r="BD261" s="56">
        <v>412.4817124999999</v>
      </c>
    </row>
    <row r="262" spans="1:56" ht="27.75" customHeight="1" x14ac:dyDescent="0.45">
      <c r="A262" s="3" t="s">
        <v>131</v>
      </c>
      <c r="B262" s="14" t="s">
        <v>131</v>
      </c>
      <c r="C262" s="9" t="s">
        <v>198</v>
      </c>
      <c r="D262" s="13" t="s">
        <v>198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45991</v>
      </c>
      <c r="U262" s="11">
        <v>30000</v>
      </c>
      <c r="V262" s="10">
        <v>0</v>
      </c>
      <c r="W262" s="10">
        <v>30000</v>
      </c>
      <c r="X262" s="10">
        <v>0</v>
      </c>
      <c r="Y262" s="10">
        <v>31500</v>
      </c>
      <c r="Z262" s="9" t="s">
        <v>83</v>
      </c>
      <c r="AA262" s="8">
        <v>29756.100000000002</v>
      </c>
      <c r="AB262" s="8">
        <v>0</v>
      </c>
      <c r="AC262" s="8">
        <v>29756.100000000002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45991</v>
      </c>
      <c r="AK262" s="3">
        <v>0</v>
      </c>
      <c r="AL262" s="3">
        <v>45982</v>
      </c>
      <c r="AM262" s="3">
        <v>45989</v>
      </c>
      <c r="AN262" s="3">
        <v>45990</v>
      </c>
      <c r="AO262" s="3">
        <v>45990</v>
      </c>
      <c r="AP262" s="3">
        <v>45986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101</v>
      </c>
      <c r="BD262" s="56">
        <v>2224.2684750000003</v>
      </c>
    </row>
    <row r="263" spans="1:56" ht="27.75" customHeight="1" x14ac:dyDescent="0.45">
      <c r="A263" s="3" t="s">
        <v>131</v>
      </c>
      <c r="B263" s="14" t="s">
        <v>131</v>
      </c>
      <c r="C263" s="9" t="s">
        <v>203</v>
      </c>
      <c r="D263" s="13" t="s">
        <v>61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90</v>
      </c>
      <c r="M263" s="10">
        <v>24</v>
      </c>
      <c r="N263" s="9">
        <v>37</v>
      </c>
      <c r="O263" s="9">
        <v>50</v>
      </c>
      <c r="P263" s="10">
        <v>821.54158271999995</v>
      </c>
      <c r="Q263" s="10">
        <v>0</v>
      </c>
      <c r="R263" s="10">
        <v>821.54158271999995</v>
      </c>
      <c r="S263" s="9" t="s">
        <v>120</v>
      </c>
      <c r="T263" s="12">
        <v>45991</v>
      </c>
      <c r="U263" s="11">
        <v>30000</v>
      </c>
      <c r="V263" s="10">
        <v>0</v>
      </c>
      <c r="W263" s="10">
        <v>30000</v>
      </c>
      <c r="X263" s="10">
        <v>0</v>
      </c>
      <c r="Y263" s="10">
        <v>31500</v>
      </c>
      <c r="Z263" s="9" t="s">
        <v>83</v>
      </c>
      <c r="AA263" s="8">
        <v>29756.100000000002</v>
      </c>
      <c r="AB263" s="8">
        <v>0</v>
      </c>
      <c r="AC263" s="8">
        <v>29756.100000000002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72</v>
      </c>
      <c r="AI263" s="1">
        <v>3</v>
      </c>
      <c r="AJ263" s="3">
        <v>45991</v>
      </c>
      <c r="AK263" s="3">
        <v>0</v>
      </c>
      <c r="AL263" s="3">
        <v>45981</v>
      </c>
      <c r="AM263" s="3">
        <v>45988</v>
      </c>
      <c r="AN263" s="3">
        <v>45989</v>
      </c>
      <c r="AO263" s="3">
        <v>45989</v>
      </c>
      <c r="AP263" s="3">
        <v>45986</v>
      </c>
      <c r="AQ263" s="3">
        <v>45990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101</v>
      </c>
      <c r="BD263" s="56">
        <v>2224.2684750000003</v>
      </c>
    </row>
    <row r="264" spans="1:56" ht="27.7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83</v>
      </c>
      <c r="AA264" s="8">
        <v>115741.45000000001</v>
      </c>
      <c r="AB264" s="8">
        <v>41301.800000000003</v>
      </c>
      <c r="AC264" s="8">
        <v>74439.650000000009</v>
      </c>
      <c r="AD264" s="8">
        <v>1627</v>
      </c>
      <c r="AE264" s="8">
        <v>14927.449999999999</v>
      </c>
      <c r="AF264" s="8" t="s">
        <v>58</v>
      </c>
      <c r="AG264" s="1" t="s">
        <v>114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101</v>
      </c>
      <c r="BD264" s="56">
        <v>0</v>
      </c>
    </row>
    <row r="265" spans="1:56" ht="27.75" customHeight="1" x14ac:dyDescent="0.45">
      <c r="A265" s="3">
        <v>45944</v>
      </c>
      <c r="B265" s="14" t="s">
        <v>371</v>
      </c>
      <c r="C265" s="9" t="s">
        <v>362</v>
      </c>
      <c r="D265" s="13" t="s">
        <v>363</v>
      </c>
      <c r="E265" s="9">
        <v>23</v>
      </c>
      <c r="F265" s="9">
        <v>34</v>
      </c>
      <c r="G265" s="9" t="s">
        <v>360</v>
      </c>
      <c r="H265" s="9">
        <v>0</v>
      </c>
      <c r="I265" s="9">
        <v>68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45975</v>
      </c>
      <c r="U265" s="11">
        <v>5000</v>
      </c>
      <c r="V265" s="10">
        <v>0</v>
      </c>
      <c r="W265" s="10">
        <v>5000</v>
      </c>
      <c r="X265" s="10">
        <v>5045</v>
      </c>
      <c r="Y265" s="10">
        <v>0</v>
      </c>
      <c r="Z265" s="9" t="s">
        <v>364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45975</v>
      </c>
      <c r="AK265" s="3">
        <v>0</v>
      </c>
      <c r="AL265" s="3">
        <v>45966</v>
      </c>
      <c r="AM265" s="3">
        <v>45973</v>
      </c>
      <c r="AN265" s="3">
        <v>45974</v>
      </c>
      <c r="AO265" s="3">
        <v>45974</v>
      </c>
      <c r="AP265" s="3">
        <v>45970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361</v>
      </c>
      <c r="BD265" s="56">
        <v>0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360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364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114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361</v>
      </c>
      <c r="BD266" s="56">
        <v>0</v>
      </c>
    </row>
    <row r="267" spans="1:56" ht="27.75" customHeight="1" x14ac:dyDescent="0.45">
      <c r="A267" s="3">
        <v>45944</v>
      </c>
      <c r="B267" s="14" t="s">
        <v>372</v>
      </c>
      <c r="C267" s="9" t="s">
        <v>362</v>
      </c>
      <c r="D267" s="13" t="s">
        <v>365</v>
      </c>
      <c r="E267" s="9">
        <v>23</v>
      </c>
      <c r="F267" s="9">
        <v>34</v>
      </c>
      <c r="G267" s="9" t="s">
        <v>366</v>
      </c>
      <c r="H267" s="9">
        <v>0</v>
      </c>
      <c r="I267" s="9">
        <v>68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45975</v>
      </c>
      <c r="U267" s="11">
        <v>5000</v>
      </c>
      <c r="V267" s="10">
        <v>0</v>
      </c>
      <c r="W267" s="10">
        <v>5000</v>
      </c>
      <c r="X267" s="10">
        <v>5350</v>
      </c>
      <c r="Y267" s="10">
        <v>0</v>
      </c>
      <c r="Z267" s="9" t="s">
        <v>367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74</v>
      </c>
      <c r="AI267" s="1">
        <v>2</v>
      </c>
      <c r="AJ267" s="3">
        <v>45975</v>
      </c>
      <c r="AK267" s="3">
        <v>0</v>
      </c>
      <c r="AL267" s="3">
        <v>45966</v>
      </c>
      <c r="AM267" s="3">
        <v>45973</v>
      </c>
      <c r="AN267" s="3">
        <v>45974</v>
      </c>
      <c r="AO267" s="3">
        <v>45974</v>
      </c>
      <c r="AP267" s="3">
        <v>45970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361</v>
      </c>
      <c r="BD267" s="56">
        <v>0</v>
      </c>
    </row>
    <row r="268" spans="1:56" ht="27.75" customHeight="1" x14ac:dyDescent="0.45">
      <c r="A268" s="3">
        <v>45944</v>
      </c>
      <c r="B268" s="14" t="s">
        <v>372</v>
      </c>
      <c r="C268" s="9" t="s">
        <v>362</v>
      </c>
      <c r="D268" s="13" t="s">
        <v>368</v>
      </c>
      <c r="E268" s="9">
        <v>23</v>
      </c>
      <c r="F268" s="9">
        <v>34</v>
      </c>
      <c r="G268" s="9" t="s">
        <v>366</v>
      </c>
      <c r="H268" s="9">
        <v>0</v>
      </c>
      <c r="I268" s="9">
        <v>68</v>
      </c>
      <c r="J268" s="9" t="s">
        <v>57</v>
      </c>
      <c r="K268" s="9">
        <v>5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45975</v>
      </c>
      <c r="U268" s="11">
        <v>3000</v>
      </c>
      <c r="V268" s="10">
        <v>0</v>
      </c>
      <c r="W268" s="10">
        <v>3000</v>
      </c>
      <c r="X268" s="10">
        <v>3200</v>
      </c>
      <c r="Y268" s="10">
        <v>0</v>
      </c>
      <c r="Z268" s="9" t="s">
        <v>367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113</v>
      </c>
      <c r="AH268" s="1" t="s">
        <v>74</v>
      </c>
      <c r="AI268" s="1">
        <v>2</v>
      </c>
      <c r="AJ268" s="3">
        <v>45975</v>
      </c>
      <c r="AK268" s="3">
        <v>0</v>
      </c>
      <c r="AL268" s="3">
        <v>45966</v>
      </c>
      <c r="AM268" s="3">
        <v>45973</v>
      </c>
      <c r="AN268" s="3">
        <v>45974</v>
      </c>
      <c r="AO268" s="3">
        <v>45974</v>
      </c>
      <c r="AP268" s="3">
        <v>45970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361</v>
      </c>
      <c r="BD268" s="56">
        <v>0</v>
      </c>
    </row>
    <row r="269" spans="1:56" ht="27.75" customHeight="1" x14ac:dyDescent="0.45">
      <c r="A269" s="3">
        <v>45944</v>
      </c>
      <c r="B269" s="14" t="s">
        <v>372</v>
      </c>
      <c r="C269" s="9" t="s">
        <v>362</v>
      </c>
      <c r="D269" s="13" t="s">
        <v>369</v>
      </c>
      <c r="E269" s="9">
        <v>23</v>
      </c>
      <c r="F269" s="9">
        <v>34</v>
      </c>
      <c r="G269" s="9" t="s">
        <v>366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5400</v>
      </c>
      <c r="Y269" s="10">
        <v>0</v>
      </c>
      <c r="Z269" s="9" t="s">
        <v>367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361</v>
      </c>
      <c r="BD269" s="56">
        <v>0</v>
      </c>
    </row>
    <row r="270" spans="1:56" ht="27.75" customHeight="1" x14ac:dyDescent="0.45">
      <c r="A270" s="3">
        <v>45964</v>
      </c>
      <c r="B270" s="14" t="s">
        <v>551</v>
      </c>
      <c r="C270" s="9" t="s">
        <v>362</v>
      </c>
      <c r="D270" s="13" t="s">
        <v>532</v>
      </c>
      <c r="E270" s="9">
        <v>23</v>
      </c>
      <c r="F270" s="9">
        <v>34</v>
      </c>
      <c r="G270" s="9" t="s">
        <v>366</v>
      </c>
      <c r="H270" s="9">
        <v>0</v>
      </c>
      <c r="I270" s="9">
        <v>68</v>
      </c>
      <c r="J270" s="9" t="s">
        <v>57</v>
      </c>
      <c r="K270" s="9">
        <v>5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45975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367</v>
      </c>
      <c r="AA270" s="8">
        <v>9918.7000000000007</v>
      </c>
      <c r="AB270" s="8">
        <v>8049</v>
      </c>
      <c r="AC270" s="8">
        <v>1869.7000000000007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45975</v>
      </c>
      <c r="AK270" s="3">
        <v>0</v>
      </c>
      <c r="AL270" s="3">
        <v>45966</v>
      </c>
      <c r="AM270" s="3">
        <v>45973</v>
      </c>
      <c r="AN270" s="3">
        <v>45974</v>
      </c>
      <c r="AO270" s="3">
        <v>45974</v>
      </c>
      <c r="AP270" s="3">
        <v>45970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361</v>
      </c>
      <c r="BD270" s="56">
        <v>150.88063511111116</v>
      </c>
    </row>
    <row r="271" spans="1:56" ht="27.75" customHeight="1" x14ac:dyDescent="0.45">
      <c r="A271" s="3">
        <v>45964</v>
      </c>
      <c r="B271" s="14" t="s">
        <v>551</v>
      </c>
      <c r="C271" s="9" t="s">
        <v>362</v>
      </c>
      <c r="D271" s="13" t="s">
        <v>369</v>
      </c>
      <c r="E271" s="9">
        <v>23</v>
      </c>
      <c r="F271" s="9">
        <v>34</v>
      </c>
      <c r="G271" s="9" t="s">
        <v>366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367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361</v>
      </c>
      <c r="BD271" s="56">
        <v>400.2085242222222</v>
      </c>
    </row>
    <row r="272" spans="1:56" ht="27.7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34</v>
      </c>
      <c r="G272" s="9" t="s">
        <v>366</v>
      </c>
      <c r="H272" s="9">
        <v>0</v>
      </c>
      <c r="I272" s="9">
        <v>68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367</v>
      </c>
      <c r="AA272" s="8">
        <v>14878.050000000001</v>
      </c>
      <c r="AB272" s="8">
        <v>8049</v>
      </c>
      <c r="AC272" s="8">
        <v>6829.0500000000011</v>
      </c>
      <c r="AD272" s="8">
        <v>0</v>
      </c>
      <c r="AE272" s="8">
        <v>0</v>
      </c>
      <c r="AF272" s="8" t="s">
        <v>58</v>
      </c>
      <c r="AG272" s="1" t="s">
        <v>112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361</v>
      </c>
      <c r="BD272" s="56">
        <v>0</v>
      </c>
    </row>
    <row r="273" spans="1:56" ht="27.75" customHeight="1" x14ac:dyDescent="0.45">
      <c r="A273" s="3">
        <v>45953</v>
      </c>
      <c r="B273" s="14" t="s">
        <v>455</v>
      </c>
      <c r="C273" s="9" t="s">
        <v>439</v>
      </c>
      <c r="D273" s="13" t="s">
        <v>456</v>
      </c>
      <c r="E273" s="9">
        <v>23</v>
      </c>
      <c r="F273" s="9">
        <v>37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45968</v>
      </c>
      <c r="U273" s="11">
        <v>10000</v>
      </c>
      <c r="V273" s="10">
        <v>0</v>
      </c>
      <c r="W273" s="10">
        <v>10000</v>
      </c>
      <c r="X273" s="10">
        <v>10500</v>
      </c>
      <c r="Y273" s="10">
        <v>0</v>
      </c>
      <c r="Z273" s="9" t="s">
        <v>440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457</v>
      </c>
      <c r="AG273" s="1" t="s">
        <v>112</v>
      </c>
      <c r="AH273" s="1" t="s">
        <v>74</v>
      </c>
      <c r="AI273" s="1">
        <v>2</v>
      </c>
      <c r="AJ273" s="3">
        <v>45968</v>
      </c>
      <c r="AK273" s="3">
        <v>0</v>
      </c>
      <c r="AL273" s="3">
        <v>45959</v>
      </c>
      <c r="AM273" s="3">
        <v>45966</v>
      </c>
      <c r="AN273" s="3">
        <v>45967</v>
      </c>
      <c r="AO273" s="3">
        <v>45967</v>
      </c>
      <c r="AP273" s="3">
        <v>45963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441</v>
      </c>
      <c r="BD273" s="56">
        <v>0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37</v>
      </c>
      <c r="G274" s="9">
        <v>0</v>
      </c>
      <c r="H274" s="9">
        <v>0</v>
      </c>
      <c r="I274" s="9">
        <v>120</v>
      </c>
      <c r="J274" s="9" t="s">
        <v>78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440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116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442</v>
      </c>
      <c r="BD274" s="56">
        <v>0</v>
      </c>
    </row>
    <row r="275" spans="1:56" ht="27.75" customHeight="1" x14ac:dyDescent="0.45">
      <c r="A275" s="3">
        <v>45601</v>
      </c>
      <c r="B275" s="14" t="s">
        <v>180</v>
      </c>
      <c r="C275" s="9" t="s">
        <v>91</v>
      </c>
      <c r="D275" s="13" t="s">
        <v>138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89</v>
      </c>
      <c r="M275" s="10">
        <v>24</v>
      </c>
      <c r="N275" s="9">
        <v>40</v>
      </c>
      <c r="O275" s="9">
        <v>55</v>
      </c>
      <c r="P275" s="10">
        <v>1709.6946451199997</v>
      </c>
      <c r="Q275" s="10">
        <v>0</v>
      </c>
      <c r="R275" s="10">
        <v>1709.6946451199997</v>
      </c>
      <c r="S275" s="9" t="s">
        <v>512</v>
      </c>
      <c r="T275" s="12">
        <v>45975</v>
      </c>
      <c r="U275" s="11">
        <v>54000</v>
      </c>
      <c r="V275" s="10">
        <v>1500</v>
      </c>
      <c r="W275" s="10">
        <v>52500</v>
      </c>
      <c r="X275" s="10">
        <v>11270</v>
      </c>
      <c r="Y275" s="10">
        <v>44866.5</v>
      </c>
      <c r="Z275" s="9" t="s">
        <v>97</v>
      </c>
      <c r="AA275" s="8">
        <v>48262.445385000006</v>
      </c>
      <c r="AB275" s="8">
        <v>7789</v>
      </c>
      <c r="AC275" s="8">
        <v>40473.445385000006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72</v>
      </c>
      <c r="AI275" s="1">
        <v>3</v>
      </c>
      <c r="AJ275" s="3">
        <v>45975</v>
      </c>
      <c r="AK275" s="3">
        <v>0</v>
      </c>
      <c r="AL275" s="3">
        <v>45965</v>
      </c>
      <c r="AM275" s="3">
        <v>45972</v>
      </c>
      <c r="AN275" s="3">
        <v>45973</v>
      </c>
      <c r="AO275" s="3">
        <v>45973</v>
      </c>
      <c r="AP275" s="3">
        <v>45970</v>
      </c>
      <c r="AQ275" s="3">
        <v>45974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110</v>
      </c>
      <c r="BD275" s="56">
        <v>5184.7945079268356</v>
      </c>
    </row>
    <row r="276" spans="1:56" ht="27.75" customHeight="1" x14ac:dyDescent="0.45">
      <c r="A276" s="3">
        <v>45601</v>
      </c>
      <c r="B276" s="14" t="s">
        <v>180</v>
      </c>
      <c r="C276" s="9" t="s">
        <v>91</v>
      </c>
      <c r="D276" s="13" t="s">
        <v>138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89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512</v>
      </c>
      <c r="T276" s="81">
        <v>45982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97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72</v>
      </c>
      <c r="AI276" s="1">
        <v>3</v>
      </c>
      <c r="AJ276" s="3">
        <v>45986</v>
      </c>
      <c r="AK276" s="3">
        <v>0</v>
      </c>
      <c r="AL276" s="3">
        <v>45976</v>
      </c>
      <c r="AM276" s="3">
        <v>45983</v>
      </c>
      <c r="AN276" s="3">
        <v>45984</v>
      </c>
      <c r="AO276" s="3">
        <v>45984</v>
      </c>
      <c r="AP276" s="3">
        <v>45981</v>
      </c>
      <c r="AQ276" s="3">
        <v>45985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110</v>
      </c>
      <c r="BD276" s="56">
        <v>7441.1877655499993</v>
      </c>
    </row>
    <row r="277" spans="1:56" ht="27.75" customHeight="1" x14ac:dyDescent="0.45">
      <c r="A277" s="3">
        <v>45601</v>
      </c>
      <c r="B277" s="14" t="s">
        <v>180</v>
      </c>
      <c r="C277" s="9" t="s">
        <v>91</v>
      </c>
      <c r="D277" s="13" t="s">
        <v>138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89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512</v>
      </c>
      <c r="T277" s="81">
        <v>45988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97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72</v>
      </c>
      <c r="AI277" s="1">
        <v>3</v>
      </c>
      <c r="AJ277" s="3">
        <v>46001</v>
      </c>
      <c r="AK277" s="3">
        <v>0</v>
      </c>
      <c r="AL277" s="3">
        <v>45991</v>
      </c>
      <c r="AM277" s="3">
        <v>45998</v>
      </c>
      <c r="AN277" s="3">
        <v>45999</v>
      </c>
      <c r="AO277" s="3">
        <v>45999</v>
      </c>
      <c r="AP277" s="3">
        <v>45996</v>
      </c>
      <c r="AQ277" s="3">
        <v>46000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110</v>
      </c>
      <c r="BD277" s="56">
        <v>7441.1877655499993</v>
      </c>
    </row>
    <row r="278" spans="1:56" ht="27.75" customHeight="1" x14ac:dyDescent="0.45">
      <c r="A278" s="3">
        <v>45601</v>
      </c>
      <c r="B278" s="14" t="s">
        <v>180</v>
      </c>
      <c r="C278" s="9" t="s">
        <v>91</v>
      </c>
      <c r="D278" s="13" t="s">
        <v>138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89</v>
      </c>
      <c r="M278" s="10">
        <v>24</v>
      </c>
      <c r="N278" s="9">
        <v>40</v>
      </c>
      <c r="O278" s="9">
        <v>55</v>
      </c>
      <c r="P278" s="10">
        <v>1758.5430635519999</v>
      </c>
      <c r="Q278" s="10">
        <v>0</v>
      </c>
      <c r="R278" s="10">
        <v>1758.5430635519999</v>
      </c>
      <c r="S278" s="9" t="s">
        <v>512</v>
      </c>
      <c r="T278" s="12">
        <v>46011</v>
      </c>
      <c r="U278" s="11">
        <v>54000</v>
      </c>
      <c r="V278" s="10">
        <v>0</v>
      </c>
      <c r="W278" s="10">
        <v>54000</v>
      </c>
      <c r="X278" s="10">
        <v>0</v>
      </c>
      <c r="Y278" s="10">
        <v>56700</v>
      </c>
      <c r="Z278" s="9" t="s">
        <v>97</v>
      </c>
      <c r="AA278" s="8">
        <v>58087.26</v>
      </c>
      <c r="AB278" s="8">
        <v>0</v>
      </c>
      <c r="AC278" s="8">
        <v>58087.26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72</v>
      </c>
      <c r="AI278" s="1">
        <v>3</v>
      </c>
      <c r="AJ278" s="3">
        <v>46011</v>
      </c>
      <c r="AK278" s="3">
        <v>0</v>
      </c>
      <c r="AL278" s="3">
        <v>46001</v>
      </c>
      <c r="AM278" s="3">
        <v>46008</v>
      </c>
      <c r="AN278" s="3">
        <v>46009</v>
      </c>
      <c r="AO278" s="3">
        <v>46009</v>
      </c>
      <c r="AP278" s="3">
        <v>46006</v>
      </c>
      <c r="AQ278" s="3">
        <v>46010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110</v>
      </c>
      <c r="BD278" s="56">
        <v>7441.1877655499993</v>
      </c>
    </row>
    <row r="279" spans="1:56" ht="27.75" customHeight="1" x14ac:dyDescent="0.45">
      <c r="A279" s="3">
        <v>45601</v>
      </c>
      <c r="B279" s="14" t="s">
        <v>180</v>
      </c>
      <c r="C279" s="9" t="s">
        <v>91</v>
      </c>
      <c r="D279" s="13" t="s">
        <v>138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89</v>
      </c>
      <c r="M279" s="10">
        <v>24</v>
      </c>
      <c r="N279" s="9">
        <v>40</v>
      </c>
      <c r="O279" s="9">
        <v>55</v>
      </c>
      <c r="P279" s="10">
        <v>7225.5929232368635</v>
      </c>
      <c r="Q279" s="10">
        <v>0</v>
      </c>
      <c r="R279" s="10">
        <v>7225.5929232368635</v>
      </c>
      <c r="S279" s="9" t="s">
        <v>240</v>
      </c>
      <c r="T279" s="12" t="s">
        <v>63</v>
      </c>
      <c r="U279" s="11">
        <v>221878</v>
      </c>
      <c r="V279" s="10">
        <v>0</v>
      </c>
      <c r="W279" s="10">
        <v>221878</v>
      </c>
      <c r="X279" s="10">
        <v>0</v>
      </c>
      <c r="Y279" s="10">
        <v>232971.90000000002</v>
      </c>
      <c r="Z279" s="9" t="s">
        <v>97</v>
      </c>
      <c r="AA279" s="8">
        <v>238671.94582000002</v>
      </c>
      <c r="AB279" s="8">
        <v>0</v>
      </c>
      <c r="AC279" s="8">
        <v>238671.94582000002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72</v>
      </c>
      <c r="AI279" s="1">
        <v>3</v>
      </c>
      <c r="AJ279" s="3" t="s">
        <v>63</v>
      </c>
      <c r="AK279" s="3">
        <v>0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110</v>
      </c>
      <c r="BD279" s="56">
        <v>30574.738130457463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128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97</v>
      </c>
      <c r="AA280" s="8">
        <v>461196.17120500002</v>
      </c>
      <c r="AB280" s="8">
        <v>7789</v>
      </c>
      <c r="AC280" s="8">
        <v>453407.17120500002</v>
      </c>
      <c r="AD280" s="8">
        <v>0</v>
      </c>
      <c r="AE280" s="8">
        <v>0</v>
      </c>
      <c r="AF280" s="8" t="s">
        <v>58</v>
      </c>
      <c r="AG280" s="1" t="s">
        <v>112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111</v>
      </c>
      <c r="BD280" s="56">
        <v>0</v>
      </c>
    </row>
    <row r="281" spans="1:56" ht="27.75" customHeight="1" x14ac:dyDescent="0.45">
      <c r="A281" s="3">
        <v>45964</v>
      </c>
      <c r="B281" s="14" t="s">
        <v>125</v>
      </c>
      <c r="C281" s="9" t="s">
        <v>133</v>
      </c>
      <c r="D281" s="13" t="s">
        <v>59</v>
      </c>
      <c r="E281" s="9">
        <v>26</v>
      </c>
      <c r="F281" s="9">
        <v>42</v>
      </c>
      <c r="G281" s="9" t="s">
        <v>60</v>
      </c>
      <c r="H281" s="9">
        <v>0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120</v>
      </c>
      <c r="T281" s="12">
        <v>45967</v>
      </c>
      <c r="U281" s="11">
        <v>600</v>
      </c>
      <c r="V281" s="10">
        <v>600</v>
      </c>
      <c r="W281" s="10">
        <v>0</v>
      </c>
      <c r="X281" s="10">
        <v>0</v>
      </c>
      <c r="Y281" s="10">
        <v>0</v>
      </c>
      <c r="Z281" s="9" t="s">
        <v>331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77</v>
      </c>
      <c r="AI281" s="1">
        <v>1</v>
      </c>
      <c r="AJ281" s="3">
        <v>45967</v>
      </c>
      <c r="AK281" s="3">
        <v>0</v>
      </c>
      <c r="AL281" s="3">
        <v>0</v>
      </c>
      <c r="AM281" s="3">
        <v>0</v>
      </c>
      <c r="AN281" s="3">
        <v>0</v>
      </c>
      <c r="AO281" s="3">
        <v>45966</v>
      </c>
      <c r="AP281" s="3">
        <v>45962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266</v>
      </c>
      <c r="BD281" s="56">
        <v>0</v>
      </c>
    </row>
    <row r="282" spans="1:56" ht="27.75" customHeight="1" x14ac:dyDescent="0.45">
      <c r="A282" s="3">
        <v>45958</v>
      </c>
      <c r="B282" s="14" t="s">
        <v>495</v>
      </c>
      <c r="C282" s="9" t="s">
        <v>133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120</v>
      </c>
      <c r="T282" s="12">
        <v>45969</v>
      </c>
      <c r="U282" s="11">
        <v>6903</v>
      </c>
      <c r="V282" s="10">
        <v>0</v>
      </c>
      <c r="W282" s="10">
        <v>6903</v>
      </c>
      <c r="X282" s="10">
        <v>0</v>
      </c>
      <c r="Y282" s="10">
        <v>0</v>
      </c>
      <c r="Z282" s="9" t="s">
        <v>331</v>
      </c>
      <c r="AA282" s="8">
        <v>7811.2277100000001</v>
      </c>
      <c r="AB282" s="8">
        <v>1900</v>
      </c>
      <c r="AC282" s="8">
        <v>5911.2277100000001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77</v>
      </c>
      <c r="AI282" s="1">
        <v>1</v>
      </c>
      <c r="AJ282" s="3">
        <v>45969</v>
      </c>
      <c r="AK282" s="3">
        <v>0</v>
      </c>
      <c r="AL282" s="3">
        <v>0</v>
      </c>
      <c r="AM282" s="3">
        <v>0</v>
      </c>
      <c r="AN282" s="3">
        <v>0</v>
      </c>
      <c r="AO282" s="3">
        <v>45968</v>
      </c>
      <c r="AP282" s="3">
        <v>45964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266</v>
      </c>
      <c r="BD282" s="56">
        <v>531.09096958955547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>
        <v>0</v>
      </c>
      <c r="H283" s="9">
        <v>0</v>
      </c>
      <c r="I283" s="9">
        <v>100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331</v>
      </c>
      <c r="AA283" s="8">
        <v>7811.2277100000001</v>
      </c>
      <c r="AB283" s="8">
        <v>1900</v>
      </c>
      <c r="AC283" s="8">
        <v>5911.2277100000001</v>
      </c>
      <c r="AD283" s="8">
        <v>0</v>
      </c>
      <c r="AE283" s="8">
        <v>0</v>
      </c>
      <c r="AF283" s="8" t="s">
        <v>58</v>
      </c>
      <c r="AG283" s="1" t="s">
        <v>115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266</v>
      </c>
      <c r="BD283" s="56">
        <v>0</v>
      </c>
    </row>
    <row r="284" spans="1:56" ht="27.75" customHeight="1" x14ac:dyDescent="0.45">
      <c r="A284" s="3">
        <v>45966</v>
      </c>
      <c r="B284" s="14" t="s">
        <v>125</v>
      </c>
      <c r="C284" s="9" t="s">
        <v>106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107</v>
      </c>
      <c r="T284" s="12">
        <v>45972</v>
      </c>
      <c r="U284" s="11">
        <v>10000</v>
      </c>
      <c r="V284" s="10">
        <v>0</v>
      </c>
      <c r="W284" s="10">
        <v>10000</v>
      </c>
      <c r="X284" s="10">
        <v>0</v>
      </c>
      <c r="Y284" s="10">
        <v>0</v>
      </c>
      <c r="Z284" s="9" t="s">
        <v>184</v>
      </c>
      <c r="AA284" s="8">
        <v>12433.3</v>
      </c>
      <c r="AB284" s="8">
        <v>3414</v>
      </c>
      <c r="AC284" s="8">
        <v>9019.2999999999993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77</v>
      </c>
      <c r="AI284" s="1">
        <v>1</v>
      </c>
      <c r="AJ284" s="3">
        <v>45972</v>
      </c>
      <c r="AK284" s="3">
        <v>0</v>
      </c>
      <c r="AL284" s="3">
        <v>0</v>
      </c>
      <c r="AM284" s="3">
        <v>0</v>
      </c>
      <c r="AN284" s="3">
        <v>0</v>
      </c>
      <c r="AO284" s="3">
        <v>45971</v>
      </c>
      <c r="AP284" s="3">
        <v>45967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100</v>
      </c>
      <c r="BD284" s="56">
        <v>896.31799111111116</v>
      </c>
    </row>
    <row r="285" spans="1:56" ht="27.75" customHeight="1" x14ac:dyDescent="0.45">
      <c r="A285" s="3">
        <v>45966</v>
      </c>
      <c r="B285" s="14" t="s">
        <v>125</v>
      </c>
      <c r="C285" s="9" t="s">
        <v>106</v>
      </c>
      <c r="D285" s="13" t="s">
        <v>59</v>
      </c>
      <c r="E285" s="9">
        <v>26</v>
      </c>
      <c r="F285" s="9">
        <v>43</v>
      </c>
      <c r="G285" s="9" t="s">
        <v>60</v>
      </c>
      <c r="H285" s="9">
        <v>0</v>
      </c>
      <c r="I285" s="9">
        <v>116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107</v>
      </c>
      <c r="T285" s="12">
        <v>45976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184</v>
      </c>
      <c r="AA285" s="8">
        <v>12433.3</v>
      </c>
      <c r="AB285" s="8">
        <v>0</v>
      </c>
      <c r="AC285" s="8">
        <v>12433.3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77</v>
      </c>
      <c r="AI285" s="1">
        <v>1</v>
      </c>
      <c r="AJ285" s="3">
        <v>45976</v>
      </c>
      <c r="AK285" s="3">
        <v>0</v>
      </c>
      <c r="AL285" s="3">
        <v>0</v>
      </c>
      <c r="AM285" s="3">
        <v>0</v>
      </c>
      <c r="AN285" s="3">
        <v>0</v>
      </c>
      <c r="AO285" s="3">
        <v>45975</v>
      </c>
      <c r="AP285" s="3">
        <v>45971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100</v>
      </c>
      <c r="BD285" s="56">
        <v>1235.5937244444444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116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184</v>
      </c>
      <c r="AA286" s="8">
        <v>24866.6</v>
      </c>
      <c r="AB286" s="8">
        <v>3414</v>
      </c>
      <c r="AC286" s="8">
        <v>21452.6</v>
      </c>
      <c r="AD286" s="8">
        <v>0</v>
      </c>
      <c r="AE286" s="8">
        <v>0</v>
      </c>
      <c r="AF286" s="8" t="s">
        <v>58</v>
      </c>
      <c r="AG286" s="1" t="s">
        <v>113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185</v>
      </c>
      <c r="BD286" s="56">
        <v>0</v>
      </c>
    </row>
    <row r="287" spans="1:56" ht="27.75" customHeight="1" x14ac:dyDescent="0.45">
      <c r="A287" s="3">
        <v>45962</v>
      </c>
      <c r="B287" s="14" t="s">
        <v>533</v>
      </c>
      <c r="C287" s="9" t="s">
        <v>143</v>
      </c>
      <c r="D287" s="13" t="s">
        <v>144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124</v>
      </c>
      <c r="AA287" s="8">
        <v>53995.7264</v>
      </c>
      <c r="AB287" s="8">
        <v>23180</v>
      </c>
      <c r="AC287" s="8">
        <v>30815.7264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513</v>
      </c>
      <c r="AZ287" s="2">
        <v>0</v>
      </c>
      <c r="BA287" s="2">
        <v>0</v>
      </c>
      <c r="BB287" s="2">
        <v>0</v>
      </c>
      <c r="BC287" s="1" t="s">
        <v>102</v>
      </c>
      <c r="BD287" s="56">
        <v>3463.3452503999997</v>
      </c>
    </row>
    <row r="288" spans="1:56" ht="27.75" customHeight="1" x14ac:dyDescent="0.45">
      <c r="A288" s="3" t="s">
        <v>131</v>
      </c>
      <c r="B288" s="14" t="s">
        <v>131</v>
      </c>
      <c r="C288" s="9" t="s">
        <v>106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124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142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761.48529722222236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124</v>
      </c>
      <c r="AA289" s="8">
        <v>60771.176399999997</v>
      </c>
      <c r="AB289" s="8">
        <v>23180</v>
      </c>
      <c r="AC289" s="8">
        <v>37591.176399999997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145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48C0-BEDF-41F5-BD76-20BE1D274268}">
  <sheetPr>
    <tabColor rgb="FFFFFF00"/>
  </sheetPr>
  <dimension ref="A1:BD280"/>
  <sheetViews>
    <sheetView zoomScale="80" zoomScaleNormal="80" workbookViewId="0">
      <selection activeCell="J12" sqref="J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45966</v>
      </c>
      <c r="E3" s="85" t="s">
        <v>52</v>
      </c>
      <c r="F3" s="85"/>
      <c r="G3" s="86">
        <v>9.42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45923</v>
      </c>
      <c r="B11" s="14" t="s">
        <v>306</v>
      </c>
      <c r="C11" s="9" t="s">
        <v>305</v>
      </c>
      <c r="D11" s="13" t="s">
        <v>307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45978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45978</v>
      </c>
      <c r="AK11" s="3">
        <v>0</v>
      </c>
      <c r="AL11" s="3">
        <v>45968</v>
      </c>
      <c r="AM11" s="3">
        <v>45975</v>
      </c>
      <c r="AN11" s="3">
        <v>45976</v>
      </c>
      <c r="AO11" s="3">
        <v>45976</v>
      </c>
      <c r="AP11" s="3">
        <v>45973</v>
      </c>
      <c r="AQ11" s="3">
        <v>45977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45923</v>
      </c>
      <c r="B12" s="14" t="s">
        <v>306</v>
      </c>
      <c r="C12" s="9" t="s">
        <v>305</v>
      </c>
      <c r="D12" s="13" t="s">
        <v>307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45981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45981</v>
      </c>
      <c r="AK12" s="3">
        <v>0</v>
      </c>
      <c r="AL12" s="3">
        <v>45971</v>
      </c>
      <c r="AM12" s="3">
        <v>45978</v>
      </c>
      <c r="AN12" s="3">
        <v>45979</v>
      </c>
      <c r="AO12" s="3">
        <v>45979</v>
      </c>
      <c r="AP12" s="3">
        <v>45976</v>
      </c>
      <c r="AQ12" s="3">
        <v>45980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45985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13750</v>
      </c>
      <c r="AC13" s="8">
        <v>6855.75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45985</v>
      </c>
      <c r="AK13" s="3">
        <v>0</v>
      </c>
      <c r="AL13" s="3">
        <v>45975</v>
      </c>
      <c r="AM13" s="3">
        <v>45982</v>
      </c>
      <c r="AN13" s="3">
        <v>45983</v>
      </c>
      <c r="AO13" s="3">
        <v>45983</v>
      </c>
      <c r="AP13" s="3">
        <v>45980</v>
      </c>
      <c r="AQ13" s="3">
        <v>45984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471.67560000000003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45989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45989</v>
      </c>
      <c r="AK14" s="3">
        <v>0</v>
      </c>
      <c r="AL14" s="3">
        <v>45979</v>
      </c>
      <c r="AM14" s="3">
        <v>45986</v>
      </c>
      <c r="AN14" s="3">
        <v>45987</v>
      </c>
      <c r="AO14" s="3">
        <v>45987</v>
      </c>
      <c r="AP14" s="3">
        <v>45984</v>
      </c>
      <c r="AQ14" s="3">
        <v>45988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1417.6755999999998</v>
      </c>
    </row>
    <row r="15" spans="1:56" ht="27.75" customHeight="1" x14ac:dyDescent="0.45">
      <c r="A15" s="3">
        <v>0</v>
      </c>
      <c r="B15" s="14">
        <v>0</v>
      </c>
      <c r="C15" s="9" t="s">
        <v>188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129</v>
      </c>
      <c r="AA15" s="8">
        <v>82423</v>
      </c>
      <c r="AB15" s="8">
        <v>54961.5</v>
      </c>
      <c r="AC15" s="8">
        <v>27461.5</v>
      </c>
      <c r="AD15" s="8">
        <v>0</v>
      </c>
      <c r="AE15" s="8">
        <v>0</v>
      </c>
      <c r="AF15" s="8" t="s">
        <v>58</v>
      </c>
      <c r="AG15" s="1" t="s">
        <v>112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45965</v>
      </c>
      <c r="B16" s="14" t="s">
        <v>125</v>
      </c>
      <c r="C16" s="9" t="s">
        <v>358</v>
      </c>
      <c r="D16" s="13" t="s">
        <v>534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535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537</v>
      </c>
      <c r="AG16" s="1" t="s">
        <v>113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45965</v>
      </c>
      <c r="B17" s="14" t="s">
        <v>125</v>
      </c>
      <c r="C17" s="9" t="s">
        <v>358</v>
      </c>
      <c r="D17" s="13" t="s">
        <v>538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535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537</v>
      </c>
      <c r="AG17" s="1" t="s">
        <v>113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536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 t="s">
        <v>58</v>
      </c>
      <c r="AG18" s="1" t="s">
        <v>113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539</v>
      </c>
      <c r="BD18" s="56">
        <v>0</v>
      </c>
    </row>
    <row r="19" spans="1:56" ht="27.75" customHeight="1" x14ac:dyDescent="0.45">
      <c r="A19" s="3">
        <v>45952</v>
      </c>
      <c r="B19" s="14" t="s">
        <v>460</v>
      </c>
      <c r="C19" s="9" t="s">
        <v>132</v>
      </c>
      <c r="D19" s="13" t="s">
        <v>121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50000</v>
      </c>
      <c r="V19" s="10">
        <v>2563</v>
      </c>
      <c r="W19" s="10">
        <v>47437</v>
      </c>
      <c r="X19" s="10">
        <v>0</v>
      </c>
      <c r="Y19" s="10">
        <v>49808.85</v>
      </c>
      <c r="Z19" s="9" t="s">
        <v>164</v>
      </c>
      <c r="AA19" s="8">
        <v>41749.77807</v>
      </c>
      <c r="AB19" s="8">
        <v>41749.77807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506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45969</v>
      </c>
      <c r="U20" s="11">
        <v>20000</v>
      </c>
      <c r="V20" s="10">
        <v>4519</v>
      </c>
      <c r="W20" s="10">
        <v>15481</v>
      </c>
      <c r="X20" s="10">
        <v>0</v>
      </c>
      <c r="Y20" s="10">
        <v>16255.050000000001</v>
      </c>
      <c r="Z20" s="9" t="s">
        <v>164</v>
      </c>
      <c r="AA20" s="8">
        <v>13624.982910000001</v>
      </c>
      <c r="AB20" s="8">
        <v>8612</v>
      </c>
      <c r="AC20" s="8">
        <v>5012.9829100000006</v>
      </c>
      <c r="AD20" s="8">
        <v>0</v>
      </c>
      <c r="AE20" s="8">
        <v>0</v>
      </c>
      <c r="AF20" s="8">
        <v>0</v>
      </c>
      <c r="AG20" s="1" t="s">
        <v>61</v>
      </c>
      <c r="AH20" s="1" t="s">
        <v>74</v>
      </c>
      <c r="AI20" s="1">
        <v>2</v>
      </c>
      <c r="AJ20" s="3">
        <v>45969</v>
      </c>
      <c r="AK20" s="3">
        <v>0</v>
      </c>
      <c r="AL20" s="3">
        <v>45960</v>
      </c>
      <c r="AM20" s="3">
        <v>45967</v>
      </c>
      <c r="AN20" s="3">
        <v>45968</v>
      </c>
      <c r="AO20" s="3">
        <v>45968</v>
      </c>
      <c r="AP20" s="3">
        <v>45964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506</v>
      </c>
      <c r="AZ20" s="2">
        <v>0</v>
      </c>
      <c r="BA20" s="2">
        <v>0</v>
      </c>
      <c r="BB20" s="2">
        <v>0</v>
      </c>
      <c r="BC20" s="1" t="s">
        <v>100</v>
      </c>
      <c r="BD20" s="56">
        <v>364.05395888622235</v>
      </c>
    </row>
    <row r="21" spans="1:56" ht="27.75" customHeight="1" x14ac:dyDescent="0.45">
      <c r="A21" s="3">
        <v>45952</v>
      </c>
      <c r="B21" s="14" t="s">
        <v>461</v>
      </c>
      <c r="C21" s="9" t="s">
        <v>132</v>
      </c>
      <c r="D21" s="13" t="s">
        <v>186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7.75" customHeight="1" x14ac:dyDescent="0.45">
      <c r="A22" s="3" t="s">
        <v>131</v>
      </c>
      <c r="B22" s="14" t="s">
        <v>131</v>
      </c>
      <c r="C22" s="9" t="s">
        <v>191</v>
      </c>
      <c r="D22" s="13" t="s">
        <v>192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164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115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1343.6356095653334</v>
      </c>
    </row>
    <row r="23" spans="1:56" ht="27.75" customHeight="1" x14ac:dyDescent="0.45">
      <c r="A23" s="3" t="s">
        <v>131</v>
      </c>
      <c r="B23" s="14" t="s">
        <v>131</v>
      </c>
      <c r="C23" s="9" t="s">
        <v>216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164</v>
      </c>
      <c r="AA24" s="8">
        <v>144285.27531</v>
      </c>
      <c r="AB24" s="8">
        <v>50361.77807</v>
      </c>
      <c r="AC24" s="8">
        <v>93923.497239999997</v>
      </c>
      <c r="AD24" s="8">
        <v>0</v>
      </c>
      <c r="AE24" s="8">
        <v>0</v>
      </c>
      <c r="AF24" s="8" t="s">
        <v>58</v>
      </c>
      <c r="AG24" s="1" t="s">
        <v>114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45">
      <c r="A25" s="3">
        <v>45919</v>
      </c>
      <c r="B25" s="14" t="s">
        <v>299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264</v>
      </c>
      <c r="T25" s="12">
        <v>45968</v>
      </c>
      <c r="U25" s="11">
        <v>20000</v>
      </c>
      <c r="V25" s="10">
        <v>21000</v>
      </c>
      <c r="W25" s="10">
        <v>0</v>
      </c>
      <c r="X25" s="10">
        <v>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300</v>
      </c>
      <c r="AG25" s="1" t="s">
        <v>112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45941</v>
      </c>
      <c r="B26" s="14" t="s">
        <v>352</v>
      </c>
      <c r="C26" s="9" t="s">
        <v>73</v>
      </c>
      <c r="D26" s="13" t="s">
        <v>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264</v>
      </c>
      <c r="T26" s="12">
        <v>45968</v>
      </c>
      <c r="U26" s="11">
        <v>20000</v>
      </c>
      <c r="V26" s="10">
        <v>20775</v>
      </c>
      <c r="W26" s="10">
        <v>0</v>
      </c>
      <c r="X26" s="10">
        <v>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112</v>
      </c>
      <c r="AH26" s="1" t="s">
        <v>77</v>
      </c>
      <c r="AI26" s="1">
        <v>1</v>
      </c>
      <c r="AJ26" s="3">
        <v>45968</v>
      </c>
      <c r="AK26" s="3">
        <v>0</v>
      </c>
      <c r="AL26" s="3">
        <v>0</v>
      </c>
      <c r="AM26" s="3">
        <v>0</v>
      </c>
      <c r="AN26" s="3">
        <v>0</v>
      </c>
      <c r="AO26" s="3">
        <v>45967</v>
      </c>
      <c r="AP26" s="3">
        <v>45963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0</v>
      </c>
      <c r="B27" s="14" t="s">
        <v>125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 t="s">
        <v>63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 t="s">
        <v>348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45967</v>
      </c>
      <c r="U28" s="11">
        <v>5000</v>
      </c>
      <c r="V28" s="10">
        <v>5000</v>
      </c>
      <c r="W28" s="10">
        <v>0</v>
      </c>
      <c r="X28" s="10">
        <v>5403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422</v>
      </c>
      <c r="AG28" s="1" t="s">
        <v>112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235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45967</v>
      </c>
      <c r="U29" s="11">
        <v>5000</v>
      </c>
      <c r="V29" s="10">
        <v>5000</v>
      </c>
      <c r="W29" s="10">
        <v>0</v>
      </c>
      <c r="X29" s="10">
        <v>5515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422</v>
      </c>
      <c r="AG29" s="1" t="s">
        <v>112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350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45967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422</v>
      </c>
      <c r="AG30" s="1" t="s">
        <v>114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351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5000</v>
      </c>
      <c r="W31" s="10">
        <v>0</v>
      </c>
      <c r="X31" s="10">
        <v>5630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112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423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45967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422</v>
      </c>
      <c r="AG32" s="1" t="s">
        <v>112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226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424</v>
      </c>
      <c r="AG33" s="1" t="s">
        <v>114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268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5000</v>
      </c>
      <c r="V34" s="10">
        <v>5232</v>
      </c>
      <c r="W34" s="10">
        <v>0</v>
      </c>
      <c r="X34" s="10">
        <v>5400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424</v>
      </c>
      <c r="AG34" s="1" t="s">
        <v>116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>
        <v>913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45969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424</v>
      </c>
      <c r="AG35" s="1" t="s">
        <v>114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236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424</v>
      </c>
      <c r="AG36" s="1" t="s">
        <v>114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0</v>
      </c>
      <c r="W37" s="10">
        <v>5000</v>
      </c>
      <c r="X37" s="10">
        <v>2520</v>
      </c>
      <c r="Y37" s="10">
        <v>2604</v>
      </c>
      <c r="Z37" s="9" t="s">
        <v>167</v>
      </c>
      <c r="AA37" s="8">
        <v>2437.3179599999999</v>
      </c>
      <c r="AB37" s="8">
        <v>0</v>
      </c>
      <c r="AC37" s="8">
        <v>2437.3179599999999</v>
      </c>
      <c r="AD37" s="8">
        <v>0</v>
      </c>
      <c r="AE37" s="8">
        <v>0</v>
      </c>
      <c r="AF37" s="8" t="s">
        <v>425</v>
      </c>
      <c r="AG37" s="1" t="s">
        <v>112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183.58962127146665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234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167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425</v>
      </c>
      <c r="AG38" s="1" t="s">
        <v>61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426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167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425</v>
      </c>
      <c r="AG39" s="1" t="s">
        <v>112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45969</v>
      </c>
      <c r="U40" s="11">
        <v>10000</v>
      </c>
      <c r="V40" s="10">
        <v>10000</v>
      </c>
      <c r="W40" s="10">
        <v>0</v>
      </c>
      <c r="X40" s="10">
        <v>10450</v>
      </c>
      <c r="Y40" s="10">
        <v>0</v>
      </c>
      <c r="Z40" s="9" t="s">
        <v>167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425</v>
      </c>
      <c r="AG40" s="1" t="s">
        <v>113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 t="s">
        <v>131</v>
      </c>
      <c r="B41" s="14" t="s">
        <v>131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45991</v>
      </c>
      <c r="U41" s="11">
        <v>225000</v>
      </c>
      <c r="V41" s="10">
        <v>0</v>
      </c>
      <c r="W41" s="10">
        <v>225000</v>
      </c>
      <c r="X41" s="10">
        <v>0</v>
      </c>
      <c r="Y41" s="10">
        <v>236250</v>
      </c>
      <c r="Z41" s="9" t="s">
        <v>167</v>
      </c>
      <c r="AA41" s="8">
        <v>210597.75000000003</v>
      </c>
      <c r="AB41" s="8">
        <v>0</v>
      </c>
      <c r="AC41" s="8">
        <v>210597.75000000003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>
        <v>45991</v>
      </c>
      <c r="AK41" s="3">
        <v>0</v>
      </c>
      <c r="AL41" s="3">
        <v>45982</v>
      </c>
      <c r="AM41" s="3">
        <v>45989</v>
      </c>
      <c r="AN41" s="3">
        <v>45990</v>
      </c>
      <c r="AO41" s="3">
        <v>45990</v>
      </c>
      <c r="AP41" s="3">
        <v>45986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15863.158520000001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167</v>
      </c>
      <c r="AA42" s="8">
        <v>213035.06796000001</v>
      </c>
      <c r="AB42" s="8">
        <v>0</v>
      </c>
      <c r="AC42" s="8">
        <v>213035.06796000001</v>
      </c>
      <c r="AD42" s="8">
        <v>0</v>
      </c>
      <c r="AE42" s="8">
        <v>0</v>
      </c>
      <c r="AF42" s="8" t="s">
        <v>58</v>
      </c>
      <c r="AG42" s="1" t="s">
        <v>112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45">
      <c r="A43" s="3">
        <v>0</v>
      </c>
      <c r="B43" s="14" t="s">
        <v>125</v>
      </c>
      <c r="C43" s="9" t="s">
        <v>520</v>
      </c>
      <c r="D43" s="13" t="s">
        <v>540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90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120</v>
      </c>
      <c r="T43" s="12">
        <v>45978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541</v>
      </c>
      <c r="AA43" s="8">
        <v>7683.5000000000009</v>
      </c>
      <c r="AB43" s="8">
        <v>7033</v>
      </c>
      <c r="AC43" s="8">
        <v>650.50000000000091</v>
      </c>
      <c r="AD43" s="8">
        <v>2971</v>
      </c>
      <c r="AE43" s="8">
        <v>4712.5000000000009</v>
      </c>
      <c r="AF43" s="8">
        <v>0</v>
      </c>
      <c r="AG43" s="1" t="s">
        <v>112</v>
      </c>
      <c r="AH43" s="1" t="s">
        <v>68</v>
      </c>
      <c r="AI43" s="1">
        <v>4</v>
      </c>
      <c r="AJ43" s="3">
        <v>45978</v>
      </c>
      <c r="AK43" s="3">
        <v>45974</v>
      </c>
      <c r="AL43" s="3">
        <v>45968</v>
      </c>
      <c r="AM43" s="3">
        <v>45975</v>
      </c>
      <c r="AN43" s="3">
        <v>45976</v>
      </c>
      <c r="AO43" s="3">
        <v>45976</v>
      </c>
      <c r="AP43" s="3">
        <v>45973</v>
      </c>
      <c r="AQ43" s="3">
        <v>45977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 t="s">
        <v>542</v>
      </c>
      <c r="AZ43" s="2">
        <v>0</v>
      </c>
      <c r="BA43" s="2">
        <v>0</v>
      </c>
      <c r="BB43" s="2">
        <v>0</v>
      </c>
      <c r="BC43" s="1" t="s">
        <v>100</v>
      </c>
      <c r="BD43" s="56">
        <v>43.944888888888968</v>
      </c>
    </row>
    <row r="44" spans="1:56" ht="27.75" customHeight="1" x14ac:dyDescent="0.45">
      <c r="A44" s="3">
        <v>0</v>
      </c>
      <c r="B44" s="14" t="s">
        <v>125</v>
      </c>
      <c r="C44" s="9" t="s">
        <v>520</v>
      </c>
      <c r="D44" s="13" t="s">
        <v>543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90</v>
      </c>
      <c r="M44" s="10">
        <v>20</v>
      </c>
      <c r="N44" s="9">
        <v>28</v>
      </c>
      <c r="O44" s="9">
        <v>50</v>
      </c>
      <c r="P44" s="10">
        <v>172.69642879999998</v>
      </c>
      <c r="Q44" s="10">
        <v>0</v>
      </c>
      <c r="R44" s="10">
        <v>172.69642879999998</v>
      </c>
      <c r="S44" s="9" t="s">
        <v>120</v>
      </c>
      <c r="T44" s="12">
        <v>45978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541</v>
      </c>
      <c r="AA44" s="8">
        <v>7683.5000000000009</v>
      </c>
      <c r="AB44" s="8">
        <v>0</v>
      </c>
      <c r="AC44" s="8">
        <v>7683.5000000000009</v>
      </c>
      <c r="AD44" s="8">
        <v>0</v>
      </c>
      <c r="AE44" s="8">
        <v>7683.5000000000009</v>
      </c>
      <c r="AF44" s="8">
        <v>0</v>
      </c>
      <c r="AG44" s="1" t="s">
        <v>112</v>
      </c>
      <c r="AH44" s="1" t="s">
        <v>68</v>
      </c>
      <c r="AI44" s="1">
        <v>4</v>
      </c>
      <c r="AJ44" s="3">
        <v>45978</v>
      </c>
      <c r="AK44" s="3">
        <v>45974</v>
      </c>
      <c r="AL44" s="3">
        <v>45968</v>
      </c>
      <c r="AM44" s="3">
        <v>45975</v>
      </c>
      <c r="AN44" s="3">
        <v>45976</v>
      </c>
      <c r="AO44" s="3">
        <v>45976</v>
      </c>
      <c r="AP44" s="3">
        <v>45973</v>
      </c>
      <c r="AQ44" s="3">
        <v>45977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 t="s">
        <v>542</v>
      </c>
      <c r="AZ44" s="2">
        <v>0</v>
      </c>
      <c r="BA44" s="2">
        <v>0</v>
      </c>
      <c r="BB44" s="2">
        <v>0</v>
      </c>
      <c r="BC44" s="1" t="s">
        <v>100</v>
      </c>
      <c r="BD44" s="56">
        <v>519.06311111111143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93</v>
      </c>
      <c r="W45" s="10">
        <v>0</v>
      </c>
      <c r="X45" s="10">
        <v>0</v>
      </c>
      <c r="Y45" s="10">
        <v>0</v>
      </c>
      <c r="Z45" s="9" t="s">
        <v>541</v>
      </c>
      <c r="AA45" s="8">
        <v>15367.000000000002</v>
      </c>
      <c r="AB45" s="8">
        <v>7033</v>
      </c>
      <c r="AC45" s="8">
        <v>8334.0000000000018</v>
      </c>
      <c r="AD45" s="8">
        <v>2971</v>
      </c>
      <c r="AE45" s="8">
        <v>12396.000000000002</v>
      </c>
      <c r="AF45" s="8" t="s">
        <v>58</v>
      </c>
      <c r="AG45" s="1" t="s">
        <v>115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544</v>
      </c>
      <c r="BD45" s="56">
        <v>0</v>
      </c>
    </row>
    <row r="46" spans="1:56" ht="27.75" customHeight="1" x14ac:dyDescent="0.45">
      <c r="A46" s="3">
        <v>45905</v>
      </c>
      <c r="B46" s="14" t="s">
        <v>269</v>
      </c>
      <c r="C46" s="9" t="s">
        <v>135</v>
      </c>
      <c r="D46" s="13" t="s">
        <v>265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109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112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178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109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179</v>
      </c>
      <c r="BD47" s="56">
        <v>0</v>
      </c>
    </row>
    <row r="48" spans="1:56" ht="27.75" customHeight="1" x14ac:dyDescent="0.45">
      <c r="A48" s="3">
        <v>45962</v>
      </c>
      <c r="B48" s="14" t="s">
        <v>514</v>
      </c>
      <c r="C48" s="9" t="s">
        <v>498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45967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134</v>
      </c>
      <c r="AA48" s="8">
        <v>8801.1</v>
      </c>
      <c r="AB48" s="8">
        <v>4087</v>
      </c>
      <c r="AC48" s="8">
        <v>4714.1000000000004</v>
      </c>
      <c r="AD48" s="8">
        <v>0</v>
      </c>
      <c r="AE48" s="8">
        <v>0</v>
      </c>
      <c r="AF48" s="8">
        <v>0</v>
      </c>
      <c r="AG48" s="1" t="s">
        <v>112</v>
      </c>
      <c r="AH48" s="1" t="s">
        <v>77</v>
      </c>
      <c r="AI48" s="1">
        <v>1</v>
      </c>
      <c r="AJ48" s="3">
        <v>45967</v>
      </c>
      <c r="AK48" s="3">
        <v>0</v>
      </c>
      <c r="AL48" s="3">
        <v>0</v>
      </c>
      <c r="AM48" s="3">
        <v>0</v>
      </c>
      <c r="AN48" s="3">
        <v>0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101</v>
      </c>
      <c r="BD48" s="56">
        <v>289.39336111111112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134</v>
      </c>
      <c r="AA49" s="8">
        <v>8801.1</v>
      </c>
      <c r="AB49" s="8">
        <v>4087</v>
      </c>
      <c r="AC49" s="8">
        <v>4714.1000000000004</v>
      </c>
      <c r="AD49" s="8">
        <v>0</v>
      </c>
      <c r="AE49" s="8">
        <v>0</v>
      </c>
      <c r="AF49" s="8" t="s">
        <v>58</v>
      </c>
      <c r="AG49" s="1" t="s">
        <v>116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101</v>
      </c>
      <c r="BD49" s="56">
        <v>0</v>
      </c>
    </row>
    <row r="50" spans="1:56" ht="27.75" customHeight="1" x14ac:dyDescent="0.45">
      <c r="A50" s="3">
        <v>45951</v>
      </c>
      <c r="B50" s="14" t="s">
        <v>432</v>
      </c>
      <c r="C50" s="9" t="s">
        <v>135</v>
      </c>
      <c r="D50" s="13" t="s">
        <v>127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>
        <v>45967</v>
      </c>
      <c r="U50" s="11">
        <v>2880</v>
      </c>
      <c r="V50" s="10">
        <v>2880</v>
      </c>
      <c r="W50" s="10">
        <v>0</v>
      </c>
      <c r="X50" s="10">
        <v>33609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496</v>
      </c>
      <c r="AG50" s="1" t="s">
        <v>112</v>
      </c>
      <c r="AH50" s="1" t="s">
        <v>75</v>
      </c>
      <c r="AI50" s="1">
        <v>4</v>
      </c>
      <c r="AJ50" s="3">
        <v>45967</v>
      </c>
      <c r="AK50" s="3">
        <v>45963</v>
      </c>
      <c r="AL50" s="3">
        <v>45956</v>
      </c>
      <c r="AM50" s="3">
        <v>45964</v>
      </c>
      <c r="AN50" s="3">
        <v>45965</v>
      </c>
      <c r="AO50" s="3">
        <v>45966</v>
      </c>
      <c r="AP50" s="3">
        <v>45962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400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45951</v>
      </c>
      <c r="B51" s="14" t="s">
        <v>431</v>
      </c>
      <c r="C51" s="9" t="s">
        <v>135</v>
      </c>
      <c r="D51" s="13" t="s">
        <v>241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>
        <v>45967</v>
      </c>
      <c r="U51" s="11">
        <v>10000</v>
      </c>
      <c r="V51" s="10">
        <v>0</v>
      </c>
      <c r="W51" s="10">
        <v>10000</v>
      </c>
      <c r="X51" s="10">
        <v>1940</v>
      </c>
      <c r="Y51" s="10">
        <v>8463</v>
      </c>
      <c r="Z51" s="9" t="s">
        <v>80</v>
      </c>
      <c r="AA51" s="8">
        <v>8867.1082500000011</v>
      </c>
      <c r="AB51" s="8">
        <v>8867.1082500000011</v>
      </c>
      <c r="AC51" s="8">
        <v>0</v>
      </c>
      <c r="AD51" s="8">
        <v>8867.1082500000011</v>
      </c>
      <c r="AE51" s="8">
        <v>0</v>
      </c>
      <c r="AF51" s="8" t="s">
        <v>515</v>
      </c>
      <c r="AG51" s="1" t="s">
        <v>112</v>
      </c>
      <c r="AH51" s="1" t="s">
        <v>75</v>
      </c>
      <c r="AI51" s="1">
        <v>4</v>
      </c>
      <c r="AJ51" s="3">
        <v>45967</v>
      </c>
      <c r="AK51" s="3">
        <v>45963</v>
      </c>
      <c r="AL51" s="3">
        <v>45956</v>
      </c>
      <c r="AM51" s="3">
        <v>45964</v>
      </c>
      <c r="AN51" s="3">
        <v>45965</v>
      </c>
      <c r="AO51" s="3">
        <v>45966</v>
      </c>
      <c r="AP51" s="3">
        <v>45962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45919</v>
      </c>
      <c r="B52" s="14" t="s">
        <v>301</v>
      </c>
      <c r="C52" s="9" t="s">
        <v>135</v>
      </c>
      <c r="D52" s="13" t="s">
        <v>241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105</v>
      </c>
      <c r="T52" s="12">
        <v>45967</v>
      </c>
      <c r="U52" s="11">
        <v>928</v>
      </c>
      <c r="V52" s="10">
        <v>880</v>
      </c>
      <c r="W52" s="10">
        <v>48</v>
      </c>
      <c r="X52" s="10">
        <v>0</v>
      </c>
      <c r="Y52" s="10">
        <v>50.400000000000006</v>
      </c>
      <c r="Z52" s="9" t="s">
        <v>80</v>
      </c>
      <c r="AA52" s="8">
        <v>50.292000000000002</v>
      </c>
      <c r="AB52" s="8">
        <v>50.292000000000002</v>
      </c>
      <c r="AC52" s="8">
        <v>0</v>
      </c>
      <c r="AD52" s="8">
        <v>50.292000000000002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45967</v>
      </c>
      <c r="AK52" s="3">
        <v>45963</v>
      </c>
      <c r="AL52" s="3">
        <v>45956</v>
      </c>
      <c r="AM52" s="3">
        <v>45964</v>
      </c>
      <c r="AN52" s="3">
        <v>45965</v>
      </c>
      <c r="AO52" s="3">
        <v>45966</v>
      </c>
      <c r="AP52" s="3">
        <v>45962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318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>
        <v>952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45968</v>
      </c>
      <c r="U53" s="11">
        <v>5000</v>
      </c>
      <c r="V53" s="10">
        <v>4667</v>
      </c>
      <c r="W53" s="10">
        <v>333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45968</v>
      </c>
      <c r="AK53" s="3">
        <v>45964</v>
      </c>
      <c r="AL53" s="3">
        <v>45957</v>
      </c>
      <c r="AM53" s="3">
        <v>45965</v>
      </c>
      <c r="AN53" s="3">
        <v>45966</v>
      </c>
      <c r="AO53" s="3">
        <v>45967</v>
      </c>
      <c r="AP53" s="3">
        <v>45963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 t="s">
        <v>281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45971</v>
      </c>
      <c r="U54" s="11">
        <v>5000</v>
      </c>
      <c r="V54" s="10">
        <v>5100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45971</v>
      </c>
      <c r="AK54" s="3">
        <v>45967</v>
      </c>
      <c r="AL54" s="3">
        <v>45960</v>
      </c>
      <c r="AM54" s="3">
        <v>45968</v>
      </c>
      <c r="AN54" s="3">
        <v>45969</v>
      </c>
      <c r="AO54" s="3">
        <v>45970</v>
      </c>
      <c r="AP54" s="3">
        <v>45966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 t="s">
        <v>285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45971</v>
      </c>
      <c r="U55" s="11">
        <v>2500</v>
      </c>
      <c r="V55" s="10">
        <v>729</v>
      </c>
      <c r="W55" s="10">
        <v>1771</v>
      </c>
      <c r="X55" s="10">
        <v>2543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45971</v>
      </c>
      <c r="AK55" s="3">
        <v>45967</v>
      </c>
      <c r="AL55" s="3">
        <v>45960</v>
      </c>
      <c r="AM55" s="3">
        <v>45968</v>
      </c>
      <c r="AN55" s="3">
        <v>45969</v>
      </c>
      <c r="AO55" s="3">
        <v>45970</v>
      </c>
      <c r="AP55" s="3">
        <v>45966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 t="s">
        <v>281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5000</v>
      </c>
      <c r="V56" s="10">
        <v>5100</v>
      </c>
      <c r="W56" s="10">
        <v>0</v>
      </c>
      <c r="X56" s="10">
        <v>5100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45972</v>
      </c>
      <c r="U57" s="11">
        <v>5000</v>
      </c>
      <c r="V57" s="10">
        <v>4489</v>
      </c>
      <c r="W57" s="10">
        <v>511</v>
      </c>
      <c r="X57" s="10">
        <v>5000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45972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5518.15</v>
      </c>
      <c r="AC58" s="8">
        <v>0</v>
      </c>
      <c r="AD58" s="8">
        <v>5518.15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964</v>
      </c>
      <c r="E59" s="9">
        <v>20</v>
      </c>
      <c r="F59" s="9">
        <v>39</v>
      </c>
      <c r="G59" s="9" t="s">
        <v>60</v>
      </c>
      <c r="H59" s="9" t="s">
        <v>76</v>
      </c>
      <c r="I59" s="9">
        <v>102</v>
      </c>
      <c r="J59" s="9" t="s">
        <v>78</v>
      </c>
      <c r="K59" s="9">
        <v>0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45972</v>
      </c>
      <c r="U59" s="11">
        <v>3500</v>
      </c>
      <c r="V59" s="10">
        <v>0</v>
      </c>
      <c r="W59" s="10">
        <v>3500</v>
      </c>
      <c r="X59" s="10">
        <v>0</v>
      </c>
      <c r="Y59" s="10">
        <v>3675</v>
      </c>
      <c r="Z59" s="9" t="s">
        <v>80</v>
      </c>
      <c r="AA59" s="8">
        <v>3960.4950000000003</v>
      </c>
      <c r="AB59" s="8">
        <v>3960.4950000000003</v>
      </c>
      <c r="AC59" s="8">
        <v>0</v>
      </c>
      <c r="AD59" s="8">
        <v>3960.4950000000003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45972</v>
      </c>
      <c r="AK59" s="3">
        <v>45968</v>
      </c>
      <c r="AL59" s="3">
        <v>45961</v>
      </c>
      <c r="AM59" s="3">
        <v>45969</v>
      </c>
      <c r="AN59" s="3">
        <v>45970</v>
      </c>
      <c r="AO59" s="3">
        <v>45971</v>
      </c>
      <c r="AP59" s="3">
        <v>45967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45972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5518.15</v>
      </c>
      <c r="AC60" s="8">
        <v>0</v>
      </c>
      <c r="AD60" s="8">
        <v>5518.15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45972</v>
      </c>
      <c r="AK60" s="3">
        <v>45968</v>
      </c>
      <c r="AL60" s="3">
        <v>45961</v>
      </c>
      <c r="AM60" s="3">
        <v>45969</v>
      </c>
      <c r="AN60" s="3">
        <v>45970</v>
      </c>
      <c r="AO60" s="3">
        <v>45971</v>
      </c>
      <c r="AP60" s="3">
        <v>45967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45923</v>
      </c>
      <c r="B61" s="14" t="s">
        <v>310</v>
      </c>
      <c r="C61" s="9" t="s">
        <v>79</v>
      </c>
      <c r="D61" s="13" t="s">
        <v>311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45972</v>
      </c>
      <c r="U61" s="11">
        <v>12000</v>
      </c>
      <c r="V61" s="10">
        <v>12000</v>
      </c>
      <c r="W61" s="10">
        <v>0</v>
      </c>
      <c r="X61" s="10">
        <v>12440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45972</v>
      </c>
      <c r="AK61" s="3">
        <v>45968</v>
      </c>
      <c r="AL61" s="3">
        <v>45961</v>
      </c>
      <c r="AM61" s="3">
        <v>45969</v>
      </c>
      <c r="AN61" s="3">
        <v>45970</v>
      </c>
      <c r="AO61" s="3">
        <v>45971</v>
      </c>
      <c r="AP61" s="3">
        <v>45967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5518.15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45974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45969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285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45974</v>
      </c>
      <c r="U63" s="11">
        <v>2500</v>
      </c>
      <c r="V63" s="10">
        <v>0</v>
      </c>
      <c r="W63" s="10">
        <v>2500</v>
      </c>
      <c r="X63" s="10">
        <v>2543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45974</v>
      </c>
      <c r="AK63" s="3">
        <v>45970</v>
      </c>
      <c r="AL63" s="3">
        <v>45963</v>
      </c>
      <c r="AM63" s="3">
        <v>45971</v>
      </c>
      <c r="AN63" s="3">
        <v>45972</v>
      </c>
      <c r="AO63" s="3">
        <v>45973</v>
      </c>
      <c r="AP63" s="3">
        <v>45969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45941</v>
      </c>
      <c r="B64" s="14" t="s">
        <v>497</v>
      </c>
      <c r="C64" s="9" t="s">
        <v>104</v>
      </c>
      <c r="D64" s="13" t="s">
        <v>354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45975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45975</v>
      </c>
      <c r="AK64" s="3">
        <v>45971</v>
      </c>
      <c r="AL64" s="3">
        <v>45964</v>
      </c>
      <c r="AM64" s="3">
        <v>45972</v>
      </c>
      <c r="AN64" s="3">
        <v>45973</v>
      </c>
      <c r="AO64" s="3">
        <v>45974</v>
      </c>
      <c r="AP64" s="3">
        <v>45970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45896</v>
      </c>
      <c r="B65" s="14" t="s">
        <v>256</v>
      </c>
      <c r="C65" s="9" t="s">
        <v>79</v>
      </c>
      <c r="D65" s="13" t="s">
        <v>257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45975</v>
      </c>
      <c r="U65" s="11">
        <v>3000</v>
      </c>
      <c r="V65" s="10">
        <v>3194</v>
      </c>
      <c r="W65" s="10">
        <v>0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>
        <v>45975</v>
      </c>
      <c r="AK65" s="3">
        <v>45970</v>
      </c>
      <c r="AL65" s="3">
        <v>45963</v>
      </c>
      <c r="AM65" s="3">
        <v>45971</v>
      </c>
      <c r="AN65" s="3">
        <v>45972</v>
      </c>
      <c r="AO65" s="3">
        <v>45973</v>
      </c>
      <c r="AP65" s="3">
        <v>45970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45958</v>
      </c>
      <c r="B66" s="14" t="s">
        <v>481</v>
      </c>
      <c r="C66" s="9" t="s">
        <v>79</v>
      </c>
      <c r="D66" s="13" t="s">
        <v>482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45977</v>
      </c>
      <c r="AK66" s="3">
        <v>45973</v>
      </c>
      <c r="AL66" s="3">
        <v>45966</v>
      </c>
      <c r="AM66" s="3">
        <v>45974</v>
      </c>
      <c r="AN66" s="3">
        <v>45975</v>
      </c>
      <c r="AO66" s="3">
        <v>45976</v>
      </c>
      <c r="AP66" s="3">
        <v>45972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 t="s">
        <v>281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45978</v>
      </c>
      <c r="U67" s="11">
        <v>5000</v>
      </c>
      <c r="V67" s="10">
        <v>0</v>
      </c>
      <c r="W67" s="10">
        <v>5000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0</v>
      </c>
      <c r="AE68" s="8">
        <v>5518.15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45978</v>
      </c>
      <c r="AK68" s="3">
        <v>45974</v>
      </c>
      <c r="AL68" s="3">
        <v>45967</v>
      </c>
      <c r="AM68" s="3">
        <v>45975</v>
      </c>
      <c r="AN68" s="3">
        <v>45976</v>
      </c>
      <c r="AO68" s="3">
        <v>45977</v>
      </c>
      <c r="AP68" s="3">
        <v>45973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45948</v>
      </c>
      <c r="B69" s="14" t="s">
        <v>394</v>
      </c>
      <c r="C69" s="9" t="s">
        <v>104</v>
      </c>
      <c r="D69" s="13" t="s">
        <v>395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6621.78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45978</v>
      </c>
      <c r="AK69" s="3">
        <v>45974</v>
      </c>
      <c r="AL69" s="3">
        <v>45967</v>
      </c>
      <c r="AM69" s="3">
        <v>45975</v>
      </c>
      <c r="AN69" s="3">
        <v>45976</v>
      </c>
      <c r="AO69" s="3">
        <v>45977</v>
      </c>
      <c r="AP69" s="3">
        <v>45973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45958</v>
      </c>
      <c r="B70" s="14" t="s">
        <v>483</v>
      </c>
      <c r="C70" s="9" t="s">
        <v>79</v>
      </c>
      <c r="D70" s="13" t="s">
        <v>484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45979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45979</v>
      </c>
      <c r="U71" s="11">
        <v>2500</v>
      </c>
      <c r="V71" s="10">
        <v>1728</v>
      </c>
      <c r="W71" s="10">
        <v>772</v>
      </c>
      <c r="X71" s="10">
        <v>2600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0</v>
      </c>
      <c r="AE72" s="8">
        <v>5518.15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45979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416.92688888888887</v>
      </c>
    </row>
    <row r="74" spans="1:56" ht="27.75" customHeight="1" x14ac:dyDescent="0.45">
      <c r="A74" s="3">
        <v>45964</v>
      </c>
      <c r="B74" s="14" t="s">
        <v>516</v>
      </c>
      <c r="C74" s="9" t="s">
        <v>227</v>
      </c>
      <c r="D74" s="13" t="s">
        <v>517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45980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11036.3</v>
      </c>
      <c r="AB74" s="8">
        <v>0</v>
      </c>
      <c r="AC74" s="8">
        <v>11036.3</v>
      </c>
      <c r="AD74" s="8">
        <v>0</v>
      </c>
      <c r="AE74" s="8">
        <v>11036.3</v>
      </c>
      <c r="AF74" s="8">
        <v>0</v>
      </c>
      <c r="AG74" s="1" t="s">
        <v>113</v>
      </c>
      <c r="AH74" s="1" t="s">
        <v>75</v>
      </c>
      <c r="AI74" s="1">
        <v>5</v>
      </c>
      <c r="AJ74" s="3">
        <v>45980</v>
      </c>
      <c r="AK74" s="3">
        <v>45975</v>
      </c>
      <c r="AL74" s="3">
        <v>45968</v>
      </c>
      <c r="AM74" s="3">
        <v>45976</v>
      </c>
      <c r="AN74" s="3">
        <v>45977</v>
      </c>
      <c r="AO74" s="3">
        <v>45978</v>
      </c>
      <c r="AP74" s="3">
        <v>45975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833.85377777777774</v>
      </c>
    </row>
    <row r="75" spans="1:56" ht="27.75" customHeight="1" x14ac:dyDescent="0.45">
      <c r="A75" s="3">
        <v>45964</v>
      </c>
      <c r="B75" s="14" t="s">
        <v>516</v>
      </c>
      <c r="C75" s="9" t="s">
        <v>227</v>
      </c>
      <c r="D75" s="13" t="s">
        <v>518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45980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11036.3</v>
      </c>
      <c r="AB75" s="8">
        <v>0</v>
      </c>
      <c r="AC75" s="8">
        <v>11036.3</v>
      </c>
      <c r="AD75" s="8">
        <v>0</v>
      </c>
      <c r="AE75" s="8">
        <v>11036.3</v>
      </c>
      <c r="AF75" s="8">
        <v>0</v>
      </c>
      <c r="AG75" s="1" t="s">
        <v>114</v>
      </c>
      <c r="AH75" s="1" t="s">
        <v>75</v>
      </c>
      <c r="AI75" s="1">
        <v>5</v>
      </c>
      <c r="AJ75" s="3">
        <v>45980</v>
      </c>
      <c r="AK75" s="3">
        <v>45975</v>
      </c>
      <c r="AL75" s="3">
        <v>45968</v>
      </c>
      <c r="AM75" s="3">
        <v>45976</v>
      </c>
      <c r="AN75" s="3">
        <v>45977</v>
      </c>
      <c r="AO75" s="3">
        <v>45978</v>
      </c>
      <c r="AP75" s="3">
        <v>45975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833.85377777777774</v>
      </c>
    </row>
    <row r="76" spans="1:56" ht="27.75" customHeight="1" x14ac:dyDescent="0.45">
      <c r="A76" s="3">
        <v>45964</v>
      </c>
      <c r="B76" s="14" t="s">
        <v>516</v>
      </c>
      <c r="C76" s="9" t="s">
        <v>227</v>
      </c>
      <c r="D76" s="13" t="s">
        <v>519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5</v>
      </c>
      <c r="AJ76" s="3">
        <v>45980</v>
      </c>
      <c r="AK76" s="3">
        <v>45975</v>
      </c>
      <c r="AL76" s="3">
        <v>45968</v>
      </c>
      <c r="AM76" s="3">
        <v>45976</v>
      </c>
      <c r="AN76" s="3">
        <v>45977</v>
      </c>
      <c r="AO76" s="3">
        <v>45978</v>
      </c>
      <c r="AP76" s="3">
        <v>45975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45981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45981</v>
      </c>
      <c r="AK77" s="3">
        <v>45977</v>
      </c>
      <c r="AL77" s="3">
        <v>45970</v>
      </c>
      <c r="AM77" s="3">
        <v>45978</v>
      </c>
      <c r="AN77" s="3">
        <v>45979</v>
      </c>
      <c r="AO77" s="3">
        <v>45980</v>
      </c>
      <c r="AP77" s="3">
        <v>45976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416.92688888888887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 t="s">
        <v>281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45982</v>
      </c>
      <c r="U78" s="11">
        <v>5000</v>
      </c>
      <c r="V78" s="10">
        <v>0</v>
      </c>
      <c r="W78" s="10">
        <v>5000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45982</v>
      </c>
      <c r="AK78" s="3">
        <v>45978</v>
      </c>
      <c r="AL78" s="3">
        <v>45971</v>
      </c>
      <c r="AM78" s="3">
        <v>45979</v>
      </c>
      <c r="AN78" s="3">
        <v>45980</v>
      </c>
      <c r="AO78" s="3">
        <v>45981</v>
      </c>
      <c r="AP78" s="3">
        <v>45977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575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45982</v>
      </c>
      <c r="U79" s="11">
        <v>3500</v>
      </c>
      <c r="V79" s="10">
        <v>0</v>
      </c>
      <c r="W79" s="10">
        <v>3500</v>
      </c>
      <c r="X79" s="10">
        <v>0</v>
      </c>
      <c r="Y79" s="10">
        <v>3675</v>
      </c>
      <c r="Z79" s="9" t="s">
        <v>80</v>
      </c>
      <c r="AA79" s="8">
        <v>3862.7049999999999</v>
      </c>
      <c r="AB79" s="8">
        <v>0</v>
      </c>
      <c r="AC79" s="8">
        <v>3862.7049999999999</v>
      </c>
      <c r="AD79" s="8">
        <v>0</v>
      </c>
      <c r="AE79" s="8">
        <v>3862.7049999999999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45982</v>
      </c>
      <c r="AK79" s="3">
        <v>45978</v>
      </c>
      <c r="AL79" s="3">
        <v>45971</v>
      </c>
      <c r="AM79" s="3">
        <v>45979</v>
      </c>
      <c r="AN79" s="3">
        <v>45980</v>
      </c>
      <c r="AO79" s="3">
        <v>45981</v>
      </c>
      <c r="AP79" s="3">
        <v>45977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291.84882222222222</v>
      </c>
    </row>
    <row r="80" spans="1:56" ht="27.75" customHeight="1" x14ac:dyDescent="0.45">
      <c r="A80" s="3">
        <v>45933</v>
      </c>
      <c r="B80" s="14" t="s">
        <v>338</v>
      </c>
      <c r="C80" s="9" t="s">
        <v>104</v>
      </c>
      <c r="D80" s="13" t="s">
        <v>326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45985</v>
      </c>
      <c r="AK80" s="3">
        <v>45981</v>
      </c>
      <c r="AL80" s="3">
        <v>45974</v>
      </c>
      <c r="AM80" s="3">
        <v>45982</v>
      </c>
      <c r="AN80" s="3">
        <v>45983</v>
      </c>
      <c r="AO80" s="3">
        <v>45984</v>
      </c>
      <c r="AP80" s="3">
        <v>45980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45896</v>
      </c>
      <c r="B81" s="14" t="s">
        <v>255</v>
      </c>
      <c r="C81" s="9" t="s">
        <v>79</v>
      </c>
      <c r="D81" s="13" t="s">
        <v>242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45985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45985</v>
      </c>
      <c r="AK81" s="3">
        <v>45980</v>
      </c>
      <c r="AL81" s="3">
        <v>45973</v>
      </c>
      <c r="AM81" s="3">
        <v>45981</v>
      </c>
      <c r="AN81" s="3">
        <v>45982</v>
      </c>
      <c r="AO81" s="3">
        <v>45983</v>
      </c>
      <c r="AP81" s="3">
        <v>45980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45909</v>
      </c>
      <c r="B83" s="14" t="s">
        <v>274</v>
      </c>
      <c r="C83" s="9" t="s">
        <v>79</v>
      </c>
      <c r="D83" s="13" t="s">
        <v>271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45986</v>
      </c>
      <c r="U83" s="11">
        <v>3179</v>
      </c>
      <c r="V83" s="10">
        <v>2531</v>
      </c>
      <c r="W83" s="10">
        <v>648</v>
      </c>
      <c r="X83" s="10">
        <v>6100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45986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45916</v>
      </c>
      <c r="B85" s="14" t="s">
        <v>295</v>
      </c>
      <c r="C85" s="9" t="s">
        <v>229</v>
      </c>
      <c r="D85" s="13" t="s">
        <v>282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45986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45986</v>
      </c>
      <c r="AK85" s="3">
        <v>45982</v>
      </c>
      <c r="AL85" s="3">
        <v>45975</v>
      </c>
      <c r="AM85" s="3">
        <v>45983</v>
      </c>
      <c r="AN85" s="3">
        <v>45984</v>
      </c>
      <c r="AO85" s="3">
        <v>45985</v>
      </c>
      <c r="AP85" s="3">
        <v>45981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416.92688888888887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45987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45987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45933</v>
      </c>
      <c r="B87" s="14" t="s">
        <v>336</v>
      </c>
      <c r="C87" s="9" t="s">
        <v>104</v>
      </c>
      <c r="D87" s="13" t="s">
        <v>324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45987</v>
      </c>
      <c r="AK87" s="3">
        <v>45983</v>
      </c>
      <c r="AL87" s="3">
        <v>45976</v>
      </c>
      <c r="AM87" s="3">
        <v>45984</v>
      </c>
      <c r="AN87" s="3">
        <v>45985</v>
      </c>
      <c r="AO87" s="3">
        <v>45986</v>
      </c>
      <c r="AP87" s="3">
        <v>45982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45933</v>
      </c>
      <c r="B88" s="14" t="s">
        <v>339</v>
      </c>
      <c r="C88" s="9" t="s">
        <v>104</v>
      </c>
      <c r="D88" s="13" t="s">
        <v>327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80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45987</v>
      </c>
      <c r="AK88" s="3">
        <v>45983</v>
      </c>
      <c r="AL88" s="3">
        <v>45976</v>
      </c>
      <c r="AM88" s="3">
        <v>45984</v>
      </c>
      <c r="AN88" s="3">
        <v>45985</v>
      </c>
      <c r="AO88" s="3">
        <v>45986</v>
      </c>
      <c r="AP88" s="3">
        <v>45982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45891</v>
      </c>
      <c r="B89" s="14" t="s">
        <v>251</v>
      </c>
      <c r="C89" s="9" t="s">
        <v>79</v>
      </c>
      <c r="D89" s="13" t="s">
        <v>252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45988</v>
      </c>
      <c r="U89" s="11">
        <v>3000</v>
      </c>
      <c r="V89" s="10">
        <v>3000</v>
      </c>
      <c r="W89" s="10">
        <v>0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114</v>
      </c>
      <c r="AH89" s="1" t="s">
        <v>75</v>
      </c>
      <c r="AI89" s="1">
        <v>5</v>
      </c>
      <c r="AJ89" s="3">
        <v>45988</v>
      </c>
      <c r="AK89" s="3">
        <v>45983</v>
      </c>
      <c r="AL89" s="3">
        <v>45976</v>
      </c>
      <c r="AM89" s="3">
        <v>45984</v>
      </c>
      <c r="AN89" s="3">
        <v>45985</v>
      </c>
      <c r="AO89" s="3">
        <v>45986</v>
      </c>
      <c r="AP89" s="3">
        <v>45983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1671</v>
      </c>
      <c r="W90" s="10">
        <v>829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45989</v>
      </c>
      <c r="U92" s="11">
        <v>2500</v>
      </c>
      <c r="V92" s="10">
        <v>0</v>
      </c>
      <c r="W92" s="10">
        <v>2500</v>
      </c>
      <c r="X92" s="10">
        <v>2543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>
        <v>957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45989</v>
      </c>
      <c r="U93" s="11">
        <v>2500</v>
      </c>
      <c r="V93" s="10">
        <v>2500</v>
      </c>
      <c r="W93" s="10">
        <v>0</v>
      </c>
      <c r="X93" s="10">
        <v>2500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2000</v>
      </c>
      <c r="AG93" s="1" t="s">
        <v>112</v>
      </c>
      <c r="AH93" s="1" t="s">
        <v>75</v>
      </c>
      <c r="AI93" s="1">
        <v>4</v>
      </c>
      <c r="AJ93" s="3">
        <v>45989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45891</v>
      </c>
      <c r="B94" s="14" t="s">
        <v>253</v>
      </c>
      <c r="C94" s="9" t="s">
        <v>79</v>
      </c>
      <c r="D94" s="13" t="s">
        <v>254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45990</v>
      </c>
      <c r="U94" s="11">
        <v>3000</v>
      </c>
      <c r="V94" s="10">
        <v>2500</v>
      </c>
      <c r="W94" s="10">
        <v>500</v>
      </c>
      <c r="X94" s="10">
        <v>9455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5</v>
      </c>
      <c r="AJ94" s="3">
        <v>45990</v>
      </c>
      <c r="AK94" s="3">
        <v>45985</v>
      </c>
      <c r="AL94" s="3">
        <v>45978</v>
      </c>
      <c r="AM94" s="3">
        <v>45986</v>
      </c>
      <c r="AN94" s="3">
        <v>45987</v>
      </c>
      <c r="AO94" s="3">
        <v>45988</v>
      </c>
      <c r="AP94" s="3">
        <v>45985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431</v>
      </c>
      <c r="C95" s="9" t="s">
        <v>135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304</v>
      </c>
      <c r="V95" s="10">
        <v>0</v>
      </c>
      <c r="W95" s="10">
        <v>304</v>
      </c>
      <c r="X95" s="10">
        <v>22300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496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399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45951</v>
      </c>
      <c r="B96" s="14" t="s">
        <v>429</v>
      </c>
      <c r="C96" s="9" t="s">
        <v>135</v>
      </c>
      <c r="D96" s="13" t="s">
        <v>247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105</v>
      </c>
      <c r="T96" s="12" t="s">
        <v>63</v>
      </c>
      <c r="U96" s="11">
        <v>229</v>
      </c>
      <c r="V96" s="10">
        <v>0</v>
      </c>
      <c r="W96" s="10">
        <v>229</v>
      </c>
      <c r="X96" s="10">
        <v>11095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45892</v>
      </c>
      <c r="B97" s="14" t="s">
        <v>249</v>
      </c>
      <c r="C97" s="9" t="s">
        <v>79</v>
      </c>
      <c r="D97" s="13" t="s">
        <v>202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3000</v>
      </c>
      <c r="W97" s="10">
        <v>0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3000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45951</v>
      </c>
      <c r="B98" s="14" t="s">
        <v>429</v>
      </c>
      <c r="C98" s="9" t="s">
        <v>135</v>
      </c>
      <c r="D98" s="13" t="s">
        <v>267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183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105</v>
      </c>
      <c r="T98" s="12" t="s">
        <v>63</v>
      </c>
      <c r="U98" s="11">
        <v>886</v>
      </c>
      <c r="V98" s="10">
        <v>0</v>
      </c>
      <c r="W98" s="10">
        <v>886</v>
      </c>
      <c r="X98" s="10">
        <v>21560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398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45958</v>
      </c>
      <c r="B99" s="14" t="s">
        <v>485</v>
      </c>
      <c r="C99" s="9" t="s">
        <v>79</v>
      </c>
      <c r="D99" s="13" t="s">
        <v>486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3227.07</v>
      </c>
      <c r="AB99" s="8">
        <v>0</v>
      </c>
      <c r="AC99" s="8">
        <v>3227.07</v>
      </c>
      <c r="AD99" s="8">
        <v>0</v>
      </c>
      <c r="AE99" s="8">
        <v>3227.07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243.82306666666665</v>
      </c>
    </row>
    <row r="100" spans="1:56" ht="27.75" customHeight="1" x14ac:dyDescent="0.45">
      <c r="A100" s="3">
        <v>45958</v>
      </c>
      <c r="B100" s="14" t="s">
        <v>471</v>
      </c>
      <c r="C100" s="9" t="s">
        <v>104</v>
      </c>
      <c r="D100" s="13" t="s">
        <v>472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7.75" customHeight="1" x14ac:dyDescent="0.45">
      <c r="A101" s="3">
        <v>45891</v>
      </c>
      <c r="B101" s="14" t="s">
        <v>251</v>
      </c>
      <c r="C101" s="9" t="s">
        <v>79</v>
      </c>
      <c r="D101" s="13" t="s">
        <v>252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2447</v>
      </c>
      <c r="W101" s="10">
        <v>553</v>
      </c>
      <c r="X101" s="10">
        <v>3000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5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8447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 t="s">
        <v>131</v>
      </c>
      <c r="B102" s="14" t="s">
        <v>131</v>
      </c>
      <c r="C102" s="9" t="s">
        <v>135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105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104775.00000000001</v>
      </c>
      <c r="AB102" s="8">
        <v>0</v>
      </c>
      <c r="AC102" s="8">
        <v>104775.00000000001</v>
      </c>
      <c r="AD102" s="8">
        <v>0</v>
      </c>
      <c r="AE102" s="8">
        <v>104775.00000000001</v>
      </c>
      <c r="AF102" s="8">
        <v>0</v>
      </c>
      <c r="AG102" s="1" t="s">
        <v>61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7916.333333333333</v>
      </c>
    </row>
    <row r="103" spans="1:56" ht="27.75" customHeight="1" x14ac:dyDescent="0.45">
      <c r="A103" s="3">
        <v>45933</v>
      </c>
      <c r="B103" s="14" t="s">
        <v>337</v>
      </c>
      <c r="C103" s="9" t="s">
        <v>79</v>
      </c>
      <c r="D103" s="13" t="s">
        <v>325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250.15613333333337</v>
      </c>
    </row>
    <row r="104" spans="1:56" ht="27.75" customHeight="1" x14ac:dyDescent="0.45">
      <c r="A104" s="3" t="s">
        <v>131</v>
      </c>
      <c r="B104" s="14" t="s">
        <v>131</v>
      </c>
      <c r="C104" s="9" t="s">
        <v>79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80</v>
      </c>
      <c r="AA104" s="8">
        <v>22072.6</v>
      </c>
      <c r="AB104" s="8">
        <v>0</v>
      </c>
      <c r="AC104" s="8">
        <v>22072.6</v>
      </c>
      <c r="AD104" s="8">
        <v>0</v>
      </c>
      <c r="AE104" s="8">
        <v>22072.6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1667.7075555555555</v>
      </c>
    </row>
    <row r="105" spans="1:56" ht="27.75" customHeight="1" x14ac:dyDescent="0.45">
      <c r="A105" s="3" t="s">
        <v>131</v>
      </c>
      <c r="B105" s="14" t="s">
        <v>131</v>
      </c>
      <c r="C105" s="9" t="s">
        <v>95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80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114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1625.4871111111113</v>
      </c>
    </row>
    <row r="106" spans="1:56" ht="27.75" customHeight="1" x14ac:dyDescent="0.45">
      <c r="A106" s="3" t="s">
        <v>131</v>
      </c>
      <c r="B106" s="14" t="s">
        <v>131</v>
      </c>
      <c r="C106" s="9" t="s">
        <v>229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 t="s">
        <v>63</v>
      </c>
      <c r="U106" s="11">
        <v>305000</v>
      </c>
      <c r="V106" s="10">
        <v>0</v>
      </c>
      <c r="W106" s="10">
        <v>305000</v>
      </c>
      <c r="X106" s="10">
        <v>0</v>
      </c>
      <c r="Y106" s="10">
        <v>320250</v>
      </c>
      <c r="Z106" s="9" t="s">
        <v>80</v>
      </c>
      <c r="AA106" s="8">
        <v>336607.14999999997</v>
      </c>
      <c r="AB106" s="8">
        <v>0</v>
      </c>
      <c r="AC106" s="8">
        <v>336607.14999999997</v>
      </c>
      <c r="AD106" s="8">
        <v>0</v>
      </c>
      <c r="AE106" s="8">
        <v>336607.14999999997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25432.540222222222</v>
      </c>
    </row>
    <row r="107" spans="1:56" ht="27.75" customHeight="1" x14ac:dyDescent="0.45">
      <c r="A107" s="3">
        <v>45933</v>
      </c>
      <c r="B107" s="14" t="s">
        <v>335</v>
      </c>
      <c r="C107" s="9" t="s">
        <v>104</v>
      </c>
      <c r="D107" s="13" t="s">
        <v>201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45919</v>
      </c>
      <c r="B108" s="14" t="s">
        <v>302</v>
      </c>
      <c r="C108" s="9" t="s">
        <v>135</v>
      </c>
      <c r="D108" s="13" t="s">
        <v>206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297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45923</v>
      </c>
      <c r="B109" s="14" t="s">
        <v>310</v>
      </c>
      <c r="C109" s="9" t="s">
        <v>79</v>
      </c>
      <c r="D109" s="13" t="s">
        <v>311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13000</v>
      </c>
      <c r="V109" s="10">
        <v>0</v>
      </c>
      <c r="W109" s="10">
        <v>13000</v>
      </c>
      <c r="X109" s="10">
        <v>0</v>
      </c>
      <c r="Y109" s="10">
        <v>13650</v>
      </c>
      <c r="Z109" s="9" t="s">
        <v>80</v>
      </c>
      <c r="AA109" s="8">
        <v>14347.189999999999</v>
      </c>
      <c r="AB109" s="8">
        <v>14347.189999999999</v>
      </c>
      <c r="AC109" s="8">
        <v>0</v>
      </c>
      <c r="AD109" s="8">
        <v>14347.189999999999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45877</v>
      </c>
      <c r="B110" s="14" t="s">
        <v>245</v>
      </c>
      <c r="C110" s="9" t="s">
        <v>79</v>
      </c>
      <c r="D110" s="13" t="s">
        <v>246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3500</v>
      </c>
      <c r="V110" s="10">
        <v>1217</v>
      </c>
      <c r="W110" s="10">
        <v>2283</v>
      </c>
      <c r="X110" s="10">
        <v>0</v>
      </c>
      <c r="Y110" s="10">
        <v>2397.15</v>
      </c>
      <c r="Z110" s="9" t="s">
        <v>80</v>
      </c>
      <c r="AA110" s="8">
        <v>2519.5872899999999</v>
      </c>
      <c r="AB110" s="8">
        <v>2519.5872899999999</v>
      </c>
      <c r="AC110" s="8">
        <v>0</v>
      </c>
      <c r="AD110" s="8">
        <v>2519.5872899999999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45796</v>
      </c>
      <c r="B111" s="14" t="s">
        <v>221</v>
      </c>
      <c r="C111" s="9" t="s">
        <v>135</v>
      </c>
      <c r="D111" s="13" t="s">
        <v>220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183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302</v>
      </c>
      <c r="V111" s="10">
        <v>363</v>
      </c>
      <c r="W111" s="10">
        <v>0</v>
      </c>
      <c r="X111" s="10">
        <v>5300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45674</v>
      </c>
      <c r="B112" s="14" t="s">
        <v>208</v>
      </c>
      <c r="C112" s="9" t="s">
        <v>135</v>
      </c>
      <c r="D112" s="13" t="s">
        <v>207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183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105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215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45611</v>
      </c>
      <c r="B113" s="14" t="s">
        <v>182</v>
      </c>
      <c r="C113" s="9" t="s">
        <v>135</v>
      </c>
      <c r="D113" s="13" t="s">
        <v>181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45523</v>
      </c>
      <c r="B114" s="14" t="s">
        <v>172</v>
      </c>
      <c r="C114" s="9" t="s">
        <v>135</v>
      </c>
      <c r="D114" s="13" t="s">
        <v>171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45911</v>
      </c>
      <c r="B115" s="14" t="s">
        <v>275</v>
      </c>
      <c r="C115" s="9" t="s">
        <v>104</v>
      </c>
      <c r="D115" s="13" t="s">
        <v>276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128</v>
      </c>
      <c r="U115" s="11">
        <v>3000</v>
      </c>
      <c r="V115" s="10">
        <v>2477</v>
      </c>
      <c r="W115" s="10">
        <v>523</v>
      </c>
      <c r="X115" s="10">
        <v>8465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45908</v>
      </c>
      <c r="B116" s="14" t="s">
        <v>273</v>
      </c>
      <c r="C116" s="9" t="s">
        <v>222</v>
      </c>
      <c r="D116" s="13" t="s">
        <v>223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128</v>
      </c>
      <c r="U116" s="11">
        <v>4000</v>
      </c>
      <c r="V116" s="10">
        <v>4000</v>
      </c>
      <c r="W116" s="10">
        <v>0</v>
      </c>
      <c r="X116" s="10">
        <v>4060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45908</v>
      </c>
      <c r="B117" s="14" t="s">
        <v>273</v>
      </c>
      <c r="C117" s="9" t="s">
        <v>222</v>
      </c>
      <c r="D117" s="13" t="s">
        <v>248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128</v>
      </c>
      <c r="U117" s="11">
        <v>4000</v>
      </c>
      <c r="V117" s="10">
        <v>4000</v>
      </c>
      <c r="W117" s="10">
        <v>0</v>
      </c>
      <c r="X117" s="10">
        <v>4060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128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45799</v>
      </c>
      <c r="B118" s="14" t="s">
        <v>225</v>
      </c>
      <c r="C118" s="9" t="s">
        <v>222</v>
      </c>
      <c r="D118" s="13" t="s">
        <v>223</v>
      </c>
      <c r="E118" s="9">
        <v>20</v>
      </c>
      <c r="F118" s="9">
        <v>34</v>
      </c>
      <c r="G118" s="9" t="s">
        <v>60</v>
      </c>
      <c r="H118" s="9" t="s">
        <v>66</v>
      </c>
      <c r="I118" s="9">
        <v>95</v>
      </c>
      <c r="J118" s="9" t="s">
        <v>57</v>
      </c>
      <c r="K118" s="9">
        <v>5</v>
      </c>
      <c r="L118" s="9" t="s">
        <v>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128</v>
      </c>
      <c r="U118" s="11">
        <v>4000</v>
      </c>
      <c r="V118" s="10">
        <v>3975</v>
      </c>
      <c r="W118" s="10">
        <v>25</v>
      </c>
      <c r="X118" s="10">
        <v>4140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196</v>
      </c>
      <c r="AG118" s="1" t="s">
        <v>112</v>
      </c>
      <c r="AH118" s="1" t="s">
        <v>75</v>
      </c>
      <c r="AI118" s="1">
        <v>4</v>
      </c>
      <c r="AJ118" s="3" t="s">
        <v>128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45799</v>
      </c>
      <c r="B119" s="14" t="s">
        <v>225</v>
      </c>
      <c r="C119" s="9" t="s">
        <v>222</v>
      </c>
      <c r="D119" s="13" t="s">
        <v>248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128</v>
      </c>
      <c r="U119" s="11">
        <v>4000</v>
      </c>
      <c r="V119" s="10">
        <v>4056</v>
      </c>
      <c r="W119" s="10">
        <v>0</v>
      </c>
      <c r="X119" s="10">
        <v>4404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196</v>
      </c>
      <c r="AG119" s="1" t="s">
        <v>112</v>
      </c>
      <c r="AH119" s="1" t="s">
        <v>75</v>
      </c>
      <c r="AI119" s="1">
        <v>4</v>
      </c>
      <c r="AJ119" s="3" t="s">
        <v>128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45541</v>
      </c>
      <c r="B120" s="14" t="s">
        <v>174</v>
      </c>
      <c r="C120" s="9" t="s">
        <v>104</v>
      </c>
      <c r="D120" s="13" t="s">
        <v>175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128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176</v>
      </c>
      <c r="AG120" s="1" t="s">
        <v>112</v>
      </c>
      <c r="AH120" s="1" t="s">
        <v>75</v>
      </c>
      <c r="AI120" s="1">
        <v>4</v>
      </c>
      <c r="AJ120" s="3" t="s">
        <v>128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204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80</v>
      </c>
      <c r="AA121" s="8">
        <v>656445.85754</v>
      </c>
      <c r="AB121" s="8">
        <v>91547.952539999998</v>
      </c>
      <c r="AC121" s="8">
        <v>564897.90500000003</v>
      </c>
      <c r="AD121" s="8">
        <v>77200.762539999982</v>
      </c>
      <c r="AE121" s="8">
        <v>579245.09499999997</v>
      </c>
      <c r="AF121" s="8" t="s">
        <v>58</v>
      </c>
      <c r="AG121" s="1" t="s">
        <v>112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21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45968</v>
      </c>
      <c r="U122" s="11">
        <v>2500</v>
      </c>
      <c r="V122" s="10">
        <v>2700</v>
      </c>
      <c r="W122" s="10">
        <v>0</v>
      </c>
      <c r="X122" s="10">
        <v>2687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45968</v>
      </c>
      <c r="AK122" s="3">
        <v>0</v>
      </c>
      <c r="AL122" s="3">
        <v>45959</v>
      </c>
      <c r="AM122" s="3">
        <v>45966</v>
      </c>
      <c r="AN122" s="3">
        <v>45967</v>
      </c>
      <c r="AO122" s="3">
        <v>45967</v>
      </c>
      <c r="AP122" s="3">
        <v>45963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>
        <v>935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45968</v>
      </c>
      <c r="U123" s="11">
        <v>5000</v>
      </c>
      <c r="V123" s="10">
        <v>5584</v>
      </c>
      <c r="W123" s="10">
        <v>0</v>
      </c>
      <c r="X123" s="10">
        <v>5200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74</v>
      </c>
      <c r="AI123" s="1">
        <v>2</v>
      </c>
      <c r="AJ123" s="3">
        <v>45968</v>
      </c>
      <c r="AK123" s="3">
        <v>0</v>
      </c>
      <c r="AL123" s="3">
        <v>45959</v>
      </c>
      <c r="AM123" s="3">
        <v>45966</v>
      </c>
      <c r="AN123" s="3">
        <v>45967</v>
      </c>
      <c r="AO123" s="3">
        <v>45967</v>
      </c>
      <c r="AP123" s="3">
        <v>45963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 t="s">
        <v>289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45968</v>
      </c>
      <c r="U124" s="11">
        <v>10000</v>
      </c>
      <c r="V124" s="10">
        <v>10000</v>
      </c>
      <c r="W124" s="10">
        <v>0</v>
      </c>
      <c r="X124" s="10">
        <v>10200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286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45968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230</v>
      </c>
      <c r="AA125" s="8">
        <v>11315.7</v>
      </c>
      <c r="AB125" s="8">
        <v>0</v>
      </c>
      <c r="AC125" s="8">
        <v>11315.7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891.42570000000023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287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45968</v>
      </c>
      <c r="U126" s="11">
        <v>7500</v>
      </c>
      <c r="V126" s="10">
        <v>4040</v>
      </c>
      <c r="W126" s="10">
        <v>3460</v>
      </c>
      <c r="X126" s="10">
        <v>5997</v>
      </c>
      <c r="Y126" s="10">
        <v>1578.15</v>
      </c>
      <c r="Z126" s="9" t="s">
        <v>230</v>
      </c>
      <c r="AA126" s="8">
        <v>1785.7871955000003</v>
      </c>
      <c r="AB126" s="8">
        <v>0</v>
      </c>
      <c r="AC126" s="8">
        <v>1785.7871955000003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140.68034684550003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283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45968</v>
      </c>
      <c r="U127" s="11">
        <v>2500</v>
      </c>
      <c r="V127" s="10">
        <v>2500</v>
      </c>
      <c r="W127" s="10">
        <v>0</v>
      </c>
      <c r="X127" s="10">
        <v>2600</v>
      </c>
      <c r="Y127" s="10">
        <v>0</v>
      </c>
      <c r="Z127" s="9" t="s">
        <v>230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>
        <v>959</v>
      </c>
      <c r="E128" s="9">
        <v>20</v>
      </c>
      <c r="F128" s="9">
        <v>38</v>
      </c>
      <c r="G128" s="9" t="s">
        <v>60</v>
      </c>
      <c r="H128" s="9">
        <v>0</v>
      </c>
      <c r="I128" s="9">
        <v>82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45968</v>
      </c>
      <c r="U128" s="11">
        <v>2500</v>
      </c>
      <c r="V128" s="10">
        <v>2500</v>
      </c>
      <c r="W128" s="10">
        <v>0</v>
      </c>
      <c r="X128" s="10">
        <v>2500</v>
      </c>
      <c r="Y128" s="10">
        <v>0</v>
      </c>
      <c r="Z128" s="9" t="s">
        <v>230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0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293</v>
      </c>
      <c r="E129" s="9">
        <v>20</v>
      </c>
      <c r="F129" s="9">
        <v>38</v>
      </c>
      <c r="G129" s="9" t="s">
        <v>60</v>
      </c>
      <c r="H129" s="9">
        <v>0</v>
      </c>
      <c r="I129" s="9">
        <v>82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45971</v>
      </c>
      <c r="U129" s="11">
        <v>5000</v>
      </c>
      <c r="V129" s="10">
        <v>5000</v>
      </c>
      <c r="W129" s="10">
        <v>0</v>
      </c>
      <c r="X129" s="10">
        <v>5140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289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5000</v>
      </c>
      <c r="V130" s="10">
        <v>5000</v>
      </c>
      <c r="W130" s="10">
        <v>0</v>
      </c>
      <c r="X130" s="10">
        <v>5100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2500</v>
      </c>
      <c r="V131" s="10">
        <v>2500</v>
      </c>
      <c r="W131" s="10">
        <v>0</v>
      </c>
      <c r="X131" s="10">
        <v>2550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289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1915</v>
      </c>
      <c r="W133" s="10">
        <v>585</v>
      </c>
      <c r="X133" s="10">
        <v>2550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294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230</v>
      </c>
      <c r="AA134" s="8">
        <v>5657.85</v>
      </c>
      <c r="AB134" s="8">
        <v>0</v>
      </c>
      <c r="AC134" s="8">
        <v>5657.85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445.71285000000012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291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5000</v>
      </c>
      <c r="V136" s="10">
        <v>5000</v>
      </c>
      <c r="W136" s="10">
        <v>0</v>
      </c>
      <c r="X136" s="10">
        <v>5050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286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45971</v>
      </c>
      <c r="U137" s="11">
        <v>15000</v>
      </c>
      <c r="V137" s="10">
        <v>0</v>
      </c>
      <c r="W137" s="10">
        <v>15000</v>
      </c>
      <c r="X137" s="10">
        <v>0</v>
      </c>
      <c r="Y137" s="10">
        <v>15750</v>
      </c>
      <c r="Z137" s="9" t="s">
        <v>230</v>
      </c>
      <c r="AA137" s="8">
        <v>16973.550000000003</v>
      </c>
      <c r="AB137" s="8">
        <v>0</v>
      </c>
      <c r="AC137" s="8">
        <v>16973.550000000003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1337.1385500000004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287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230</v>
      </c>
      <c r="AA138" s="8">
        <v>5657.85</v>
      </c>
      <c r="AB138" s="8">
        <v>0</v>
      </c>
      <c r="AC138" s="8">
        <v>5657.85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445.71285000000012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45971</v>
      </c>
      <c r="U139" s="11">
        <v>2500</v>
      </c>
      <c r="V139" s="10">
        <v>2026</v>
      </c>
      <c r="W139" s="10">
        <v>474</v>
      </c>
      <c r="X139" s="10">
        <v>2550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45972</v>
      </c>
      <c r="U140" s="11">
        <v>5000</v>
      </c>
      <c r="V140" s="10">
        <v>5100</v>
      </c>
      <c r="W140" s="10">
        <v>0</v>
      </c>
      <c r="X140" s="10">
        <v>5373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45972</v>
      </c>
      <c r="AK140" s="3">
        <v>0</v>
      </c>
      <c r="AL140" s="3">
        <v>45963</v>
      </c>
      <c r="AM140" s="3">
        <v>45970</v>
      </c>
      <c r="AN140" s="3">
        <v>45971</v>
      </c>
      <c r="AO140" s="3">
        <v>45971</v>
      </c>
      <c r="AP140" s="3">
        <v>45967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45972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45972</v>
      </c>
      <c r="AK141" s="3">
        <v>0</v>
      </c>
      <c r="AL141" s="3">
        <v>45963</v>
      </c>
      <c r="AM141" s="3">
        <v>45970</v>
      </c>
      <c r="AN141" s="3">
        <v>45971</v>
      </c>
      <c r="AO141" s="3">
        <v>45971</v>
      </c>
      <c r="AP141" s="3">
        <v>45967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>
        <v>935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230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423.7023388888889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45972</v>
      </c>
      <c r="U143" s="11">
        <v>5000</v>
      </c>
      <c r="V143" s="10">
        <v>5000</v>
      </c>
      <c r="W143" s="10">
        <v>0</v>
      </c>
      <c r="X143" s="10">
        <v>5050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380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45972</v>
      </c>
      <c r="U144" s="11">
        <v>3500</v>
      </c>
      <c r="V144" s="10">
        <v>0</v>
      </c>
      <c r="W144" s="10">
        <v>3500</v>
      </c>
      <c r="X144" s="10">
        <v>0</v>
      </c>
      <c r="Y144" s="10">
        <v>3675</v>
      </c>
      <c r="Z144" s="9" t="s">
        <v>230</v>
      </c>
      <c r="AA144" s="8">
        <v>3862.7049999999999</v>
      </c>
      <c r="AB144" s="8">
        <v>0</v>
      </c>
      <c r="AC144" s="8">
        <v>3862.7049999999999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304.29531611111116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312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45974</v>
      </c>
      <c r="U145" s="11">
        <v>2500</v>
      </c>
      <c r="V145" s="10">
        <v>2500</v>
      </c>
      <c r="W145" s="10">
        <v>0</v>
      </c>
      <c r="X145" s="10">
        <v>2600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45974</v>
      </c>
      <c r="AK145" s="3">
        <v>0</v>
      </c>
      <c r="AL145" s="3">
        <v>45965</v>
      </c>
      <c r="AM145" s="3">
        <v>45972</v>
      </c>
      <c r="AN145" s="3">
        <v>45973</v>
      </c>
      <c r="AO145" s="3">
        <v>45973</v>
      </c>
      <c r="AP145" s="3">
        <v>45969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312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45974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45974</v>
      </c>
      <c r="AK146" s="3">
        <v>0</v>
      </c>
      <c r="AL146" s="3">
        <v>45965</v>
      </c>
      <c r="AM146" s="3">
        <v>45972</v>
      </c>
      <c r="AN146" s="3">
        <v>45973</v>
      </c>
      <c r="AO146" s="3">
        <v>45973</v>
      </c>
      <c r="AP146" s="3">
        <v>45969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382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45974</v>
      </c>
      <c r="U147" s="11">
        <v>2500</v>
      </c>
      <c r="V147" s="10">
        <v>0</v>
      </c>
      <c r="W147" s="10">
        <v>2500</v>
      </c>
      <c r="X147" s="10">
        <v>2550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230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847.40467777777781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331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45974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2828.9250000000002</v>
      </c>
      <c r="AB149" s="8">
        <v>0</v>
      </c>
      <c r="AC149" s="8">
        <v>2828.9250000000002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222.85642500000006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45974</v>
      </c>
      <c r="U150" s="11">
        <v>2500</v>
      </c>
      <c r="V150" s="10">
        <v>2500</v>
      </c>
      <c r="W150" s="10">
        <v>0</v>
      </c>
      <c r="X150" s="10">
        <v>2575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291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45975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45975</v>
      </c>
      <c r="AK151" s="3">
        <v>0</v>
      </c>
      <c r="AL151" s="3">
        <v>45966</v>
      </c>
      <c r="AM151" s="3">
        <v>45973</v>
      </c>
      <c r="AN151" s="3">
        <v>45974</v>
      </c>
      <c r="AO151" s="3">
        <v>45974</v>
      </c>
      <c r="AP151" s="3">
        <v>45970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423.7023388888889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45975</v>
      </c>
      <c r="U152" s="11">
        <v>5000</v>
      </c>
      <c r="V152" s="10">
        <v>5000</v>
      </c>
      <c r="W152" s="10">
        <v>0</v>
      </c>
      <c r="X152" s="10">
        <v>6400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45975</v>
      </c>
      <c r="AK152" s="3">
        <v>0</v>
      </c>
      <c r="AL152" s="3">
        <v>45966</v>
      </c>
      <c r="AM152" s="3">
        <v>45973</v>
      </c>
      <c r="AN152" s="3">
        <v>45974</v>
      </c>
      <c r="AO152" s="3">
        <v>45974</v>
      </c>
      <c r="AP152" s="3">
        <v>45970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290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287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7500</v>
      </c>
      <c r="V155" s="10">
        <v>0</v>
      </c>
      <c r="W155" s="10">
        <v>7500</v>
      </c>
      <c r="X155" s="10">
        <v>0</v>
      </c>
      <c r="Y155" s="10">
        <v>7875</v>
      </c>
      <c r="Z155" s="9" t="s">
        <v>230</v>
      </c>
      <c r="AA155" s="8">
        <v>8486.7750000000015</v>
      </c>
      <c r="AB155" s="8">
        <v>0</v>
      </c>
      <c r="AC155" s="8">
        <v>8486.7750000000015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668.56927500000018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294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45978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445.71285000000012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45978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230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45978</v>
      </c>
      <c r="AK157" s="3">
        <v>0</v>
      </c>
      <c r="AL157" s="3">
        <v>45969</v>
      </c>
      <c r="AM157" s="3">
        <v>45976</v>
      </c>
      <c r="AN157" s="3">
        <v>45977</v>
      </c>
      <c r="AO157" s="3">
        <v>45977</v>
      </c>
      <c r="AP157" s="3">
        <v>45973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423.7023388888889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230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217.3537972222222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286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230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891.42570000000023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287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45978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445.71285000000012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45978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292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45978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230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222.85642500000006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>
        <v>931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45979</v>
      </c>
      <c r="U163" s="11">
        <v>2500</v>
      </c>
      <c r="V163" s="10">
        <v>2070</v>
      </c>
      <c r="W163" s="10">
        <v>430</v>
      </c>
      <c r="X163" s="10">
        <v>2555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45979</v>
      </c>
      <c r="AK163" s="3">
        <v>0</v>
      </c>
      <c r="AL163" s="3">
        <v>45970</v>
      </c>
      <c r="AM163" s="3">
        <v>45977</v>
      </c>
      <c r="AN163" s="3">
        <v>45978</v>
      </c>
      <c r="AO163" s="3">
        <v>45978</v>
      </c>
      <c r="AP163" s="3">
        <v>45974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45979</v>
      </c>
      <c r="AK164" s="3">
        <v>0</v>
      </c>
      <c r="AL164" s="3">
        <v>45970</v>
      </c>
      <c r="AM164" s="3">
        <v>45977</v>
      </c>
      <c r="AN164" s="3">
        <v>45978</v>
      </c>
      <c r="AO164" s="3">
        <v>45978</v>
      </c>
      <c r="AP164" s="3">
        <v>45974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291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230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423.7023388888889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45979</v>
      </c>
      <c r="U166" s="11">
        <v>2500</v>
      </c>
      <c r="V166" s="10">
        <v>2500</v>
      </c>
      <c r="W166" s="10">
        <v>0</v>
      </c>
      <c r="X166" s="10">
        <v>2575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312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45980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230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45980</v>
      </c>
      <c r="AK168" s="3">
        <v>0</v>
      </c>
      <c r="AL168" s="3">
        <v>45971</v>
      </c>
      <c r="AM168" s="3">
        <v>45978</v>
      </c>
      <c r="AN168" s="3">
        <v>45979</v>
      </c>
      <c r="AO168" s="3">
        <v>45979</v>
      </c>
      <c r="AP168" s="3">
        <v>45975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847.40467777777781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293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230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434.7075944444444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382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45981</v>
      </c>
      <c r="U171" s="11">
        <v>2500</v>
      </c>
      <c r="V171" s="10">
        <v>0</v>
      </c>
      <c r="W171" s="10">
        <v>2500</v>
      </c>
      <c r="X171" s="10">
        <v>2550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45981</v>
      </c>
      <c r="AK171" s="3">
        <v>0</v>
      </c>
      <c r="AL171" s="3">
        <v>45972</v>
      </c>
      <c r="AM171" s="3">
        <v>45979</v>
      </c>
      <c r="AN171" s="3">
        <v>45980</v>
      </c>
      <c r="AO171" s="3">
        <v>45980</v>
      </c>
      <c r="AP171" s="3">
        <v>45976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230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45981</v>
      </c>
      <c r="AK172" s="3">
        <v>0</v>
      </c>
      <c r="AL172" s="3">
        <v>45972</v>
      </c>
      <c r="AM172" s="3">
        <v>45979</v>
      </c>
      <c r="AN172" s="3">
        <v>45980</v>
      </c>
      <c r="AO172" s="3">
        <v>45980</v>
      </c>
      <c r="AP172" s="3">
        <v>45976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847.40467777777781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>
        <v>959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45981</v>
      </c>
      <c r="U173" s="11">
        <v>2500</v>
      </c>
      <c r="V173" s="10">
        <v>2500</v>
      </c>
      <c r="W173" s="10">
        <v>0</v>
      </c>
      <c r="X173" s="10">
        <v>2500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45981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230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668.56927500000018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45982</v>
      </c>
      <c r="U175" s="11">
        <v>2500</v>
      </c>
      <c r="V175" s="10">
        <v>1907</v>
      </c>
      <c r="W175" s="10">
        <v>593</v>
      </c>
      <c r="X175" s="10">
        <v>2686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45982</v>
      </c>
      <c r="AK175" s="3">
        <v>0</v>
      </c>
      <c r="AL175" s="3">
        <v>45973</v>
      </c>
      <c r="AM175" s="3">
        <v>45980</v>
      </c>
      <c r="AN175" s="3">
        <v>45981</v>
      </c>
      <c r="AO175" s="3">
        <v>45981</v>
      </c>
      <c r="AP175" s="3">
        <v>45977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45982</v>
      </c>
      <c r="AK176" s="3">
        <v>0</v>
      </c>
      <c r="AL176" s="3">
        <v>45973</v>
      </c>
      <c r="AM176" s="3">
        <v>45980</v>
      </c>
      <c r="AN176" s="3">
        <v>45981</v>
      </c>
      <c r="AO176" s="3">
        <v>45981</v>
      </c>
      <c r="AP176" s="3">
        <v>45977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294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45985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230</v>
      </c>
      <c r="AA179" s="8">
        <v>4526.2800000000007</v>
      </c>
      <c r="AB179" s="8">
        <v>0</v>
      </c>
      <c r="AC179" s="8">
        <v>4526.2800000000007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356.57028000000008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45985</v>
      </c>
      <c r="AK180" s="3">
        <v>0</v>
      </c>
      <c r="AL180" s="3">
        <v>45976</v>
      </c>
      <c r="AM180" s="3">
        <v>45983</v>
      </c>
      <c r="AN180" s="3">
        <v>45984</v>
      </c>
      <c r="AO180" s="3">
        <v>45984</v>
      </c>
      <c r="AP180" s="3">
        <v>45980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423.7023388888889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932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45985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230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217.3537972222222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230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45986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45986</v>
      </c>
      <c r="AK184" s="3">
        <v>0</v>
      </c>
      <c r="AL184" s="3">
        <v>45977</v>
      </c>
      <c r="AM184" s="3">
        <v>45984</v>
      </c>
      <c r="AN184" s="3">
        <v>45985</v>
      </c>
      <c r="AO184" s="3">
        <v>45985</v>
      </c>
      <c r="AP184" s="3">
        <v>45981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45986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382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45987</v>
      </c>
      <c r="U186" s="11">
        <v>5000</v>
      </c>
      <c r="V186" s="10">
        <v>0</v>
      </c>
      <c r="W186" s="10">
        <v>5000</v>
      </c>
      <c r="X186" s="10">
        <v>5100</v>
      </c>
      <c r="Y186" s="10">
        <v>0</v>
      </c>
      <c r="Z186" s="9" t="s">
        <v>230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318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312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45987</v>
      </c>
      <c r="U187" s="11">
        <v>5000</v>
      </c>
      <c r="V187" s="10">
        <v>4200</v>
      </c>
      <c r="W187" s="10">
        <v>800</v>
      </c>
      <c r="X187" s="10">
        <v>5100</v>
      </c>
      <c r="Y187" s="10">
        <v>0</v>
      </c>
      <c r="Z187" s="9" t="s">
        <v>230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0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291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45987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230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635.55350833333341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45987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230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230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891.42570000000023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45987</v>
      </c>
      <c r="U192" s="11">
        <v>2500</v>
      </c>
      <c r="V192" s="10">
        <v>2500</v>
      </c>
      <c r="W192" s="10">
        <v>0</v>
      </c>
      <c r="X192" s="10">
        <v>2575</v>
      </c>
      <c r="Y192" s="10">
        <v>0</v>
      </c>
      <c r="Z192" s="9" t="s">
        <v>230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0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230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222.85642500000006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230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423.7023388888889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289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230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423.7023388888889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290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434.7075944444444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286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445.71285000000012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287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>
        <v>331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230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222.85642500000006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45989</v>
      </c>
      <c r="U200" s="11">
        <v>2500</v>
      </c>
      <c r="V200" s="10">
        <v>2500</v>
      </c>
      <c r="W200" s="10">
        <v>0</v>
      </c>
      <c r="X200" s="10">
        <v>2535</v>
      </c>
      <c r="Y200" s="10">
        <v>0</v>
      </c>
      <c r="Z200" s="9" t="s">
        <v>230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0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292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222.85642500000006</v>
      </c>
    </row>
    <row r="202" spans="1:56" ht="27.75" customHeight="1" x14ac:dyDescent="0.45">
      <c r="A202" s="3" t="s">
        <v>131</v>
      </c>
      <c r="B202" s="14" t="s">
        <v>131</v>
      </c>
      <c r="C202" s="9" t="s">
        <v>229</v>
      </c>
      <c r="D202" s="13" t="s">
        <v>61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 t="s">
        <v>63</v>
      </c>
      <c r="U202" s="11">
        <v>1267500</v>
      </c>
      <c r="V202" s="10">
        <v>0</v>
      </c>
      <c r="W202" s="10">
        <v>1267500</v>
      </c>
      <c r="X202" s="10">
        <v>0</v>
      </c>
      <c r="Y202" s="10">
        <v>1330875</v>
      </c>
      <c r="Z202" s="9" t="s">
        <v>230</v>
      </c>
      <c r="AA202" s="8">
        <v>1434264.9750000001</v>
      </c>
      <c r="AB202" s="8">
        <v>0</v>
      </c>
      <c r="AC202" s="8">
        <v>1434264.9750000001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112988.20747500002</v>
      </c>
    </row>
    <row r="203" spans="1:56" ht="27.7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230</v>
      </c>
      <c r="AA203" s="8">
        <v>1726563.8971955001</v>
      </c>
      <c r="AB203" s="8">
        <v>0</v>
      </c>
      <c r="AC203" s="8">
        <v>1726563.8971955001</v>
      </c>
      <c r="AD203" s="8">
        <v>0</v>
      </c>
      <c r="AE203" s="8">
        <v>0</v>
      </c>
      <c r="AF203" s="8" t="s">
        <v>58</v>
      </c>
      <c r="AG203" s="1" t="s">
        <v>61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232</v>
      </c>
      <c r="BD203" s="56">
        <v>0</v>
      </c>
    </row>
    <row r="204" spans="1:56" ht="27.75" customHeight="1" x14ac:dyDescent="0.45">
      <c r="A204" s="3">
        <v>45951</v>
      </c>
      <c r="B204" s="14" t="s">
        <v>434</v>
      </c>
      <c r="C204" s="9" t="s">
        <v>135</v>
      </c>
      <c r="D204" s="13" t="s">
        <v>228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183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105</v>
      </c>
      <c r="T204" s="12">
        <v>45967</v>
      </c>
      <c r="U204" s="11">
        <v>18160</v>
      </c>
      <c r="V204" s="10">
        <v>18160</v>
      </c>
      <c r="W204" s="10">
        <v>0</v>
      </c>
      <c r="X204" s="10">
        <v>97591</v>
      </c>
      <c r="Y204" s="10">
        <v>0</v>
      </c>
      <c r="Z204" s="9" t="s">
        <v>81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196</v>
      </c>
      <c r="AG204" s="1" t="s">
        <v>112</v>
      </c>
      <c r="AH204" s="1" t="s">
        <v>74</v>
      </c>
      <c r="AI204" s="1">
        <v>2</v>
      </c>
      <c r="AJ204" s="3">
        <v>45967</v>
      </c>
      <c r="AK204" s="3">
        <v>0</v>
      </c>
      <c r="AL204" s="3">
        <v>45958</v>
      </c>
      <c r="AM204" s="3">
        <v>45965</v>
      </c>
      <c r="AN204" s="3">
        <v>45966</v>
      </c>
      <c r="AO204" s="3">
        <v>45966</v>
      </c>
      <c r="AP204" s="3">
        <v>45962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402</v>
      </c>
      <c r="AZ204" s="2">
        <v>0</v>
      </c>
      <c r="BA204" s="2">
        <v>0</v>
      </c>
      <c r="BB204" s="2">
        <v>0</v>
      </c>
      <c r="BC204" s="1" t="s">
        <v>100</v>
      </c>
      <c r="BD204" s="56">
        <v>0</v>
      </c>
    </row>
    <row r="205" spans="1:56" ht="27.75" customHeight="1" x14ac:dyDescent="0.45">
      <c r="A205" s="3" t="s">
        <v>131</v>
      </c>
      <c r="B205" s="14" t="s">
        <v>131</v>
      </c>
      <c r="C205" s="9" t="s">
        <v>135</v>
      </c>
      <c r="D205" s="13" t="s">
        <v>61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183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105</v>
      </c>
      <c r="T205" s="12" t="s">
        <v>63</v>
      </c>
      <c r="U205" s="11">
        <v>290000</v>
      </c>
      <c r="V205" s="10">
        <v>0</v>
      </c>
      <c r="W205" s="10">
        <v>290000</v>
      </c>
      <c r="X205" s="10">
        <v>0</v>
      </c>
      <c r="Y205" s="10">
        <v>304500</v>
      </c>
      <c r="Z205" s="9" t="s">
        <v>81</v>
      </c>
      <c r="AA205" s="8">
        <v>303847.5</v>
      </c>
      <c r="AB205" s="8">
        <v>18955</v>
      </c>
      <c r="AC205" s="8">
        <v>284892.5</v>
      </c>
      <c r="AD205" s="8">
        <v>0</v>
      </c>
      <c r="AE205" s="8">
        <v>0</v>
      </c>
      <c r="AF205" s="8" t="s">
        <v>196</v>
      </c>
      <c r="AG205" s="1" t="s">
        <v>112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100</v>
      </c>
      <c r="BD205" s="56">
        <v>21778.448888888888</v>
      </c>
    </row>
    <row r="206" spans="1:56" ht="27.7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37</v>
      </c>
      <c r="G206" s="9">
        <v>0</v>
      </c>
      <c r="H206" s="9">
        <v>0</v>
      </c>
      <c r="I206" s="9">
        <v>80</v>
      </c>
      <c r="J206" s="9" t="s">
        <v>57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81</v>
      </c>
      <c r="AA206" s="8">
        <v>303847.5</v>
      </c>
      <c r="AB206" s="8">
        <v>18955</v>
      </c>
      <c r="AC206" s="8">
        <v>284892.5</v>
      </c>
      <c r="AD206" s="8">
        <v>0</v>
      </c>
      <c r="AE206" s="8">
        <v>0</v>
      </c>
      <c r="AF206" s="8" t="s">
        <v>58</v>
      </c>
      <c r="AG206" s="1" t="s">
        <v>112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>
        <v>0</v>
      </c>
      <c r="B207" s="14" t="s">
        <v>125</v>
      </c>
      <c r="C207" s="9" t="s">
        <v>498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41</v>
      </c>
      <c r="O207" s="9">
        <v>40</v>
      </c>
      <c r="P207" s="10">
        <v>333.79752595199994</v>
      </c>
      <c r="Q207" s="10">
        <v>0</v>
      </c>
      <c r="R207" s="10">
        <v>333.79752595199994</v>
      </c>
      <c r="S207" s="9" t="s">
        <v>71</v>
      </c>
      <c r="T207" s="12">
        <v>45972</v>
      </c>
      <c r="U207" s="11">
        <v>15000</v>
      </c>
      <c r="V207" s="10">
        <v>0</v>
      </c>
      <c r="W207" s="10">
        <v>15000</v>
      </c>
      <c r="X207" s="10">
        <v>0</v>
      </c>
      <c r="Y207" s="10">
        <v>0</v>
      </c>
      <c r="Z207" s="9" t="s">
        <v>126</v>
      </c>
      <c r="AA207" s="8">
        <v>16554.45</v>
      </c>
      <c r="AB207" s="8">
        <v>0</v>
      </c>
      <c r="AC207" s="8">
        <v>16554.45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243</v>
      </c>
      <c r="AI207" s="1">
        <v>2</v>
      </c>
      <c r="AJ207" s="3">
        <v>45972</v>
      </c>
      <c r="AK207" s="3">
        <v>0</v>
      </c>
      <c r="AL207" s="3">
        <v>0</v>
      </c>
      <c r="AM207" s="3">
        <v>0</v>
      </c>
      <c r="AN207" s="3">
        <v>0</v>
      </c>
      <c r="AO207" s="3">
        <v>45970</v>
      </c>
      <c r="AP207" s="3">
        <v>45967</v>
      </c>
      <c r="AQ207" s="3">
        <v>45971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1129.8412125</v>
      </c>
    </row>
    <row r="208" spans="1:56" ht="27.75" customHeight="1" x14ac:dyDescent="0.45">
      <c r="A208" s="3">
        <v>45964</v>
      </c>
      <c r="B208" s="14" t="s">
        <v>125</v>
      </c>
      <c r="C208" s="9" t="s">
        <v>520</v>
      </c>
      <c r="D208" s="13" t="s">
        <v>521</v>
      </c>
      <c r="E208" s="9">
        <v>21</v>
      </c>
      <c r="F208" s="9">
        <v>31</v>
      </c>
      <c r="G208" s="9" t="s">
        <v>60</v>
      </c>
      <c r="H208" s="9">
        <v>0</v>
      </c>
      <c r="I208" s="9">
        <v>60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120</v>
      </c>
      <c r="T208" s="12">
        <v>45972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126</v>
      </c>
      <c r="AA208" s="8">
        <v>4540.25</v>
      </c>
      <c r="AB208" s="8">
        <v>0</v>
      </c>
      <c r="AC208" s="8">
        <v>4540.25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77</v>
      </c>
      <c r="AI208" s="1">
        <v>1</v>
      </c>
      <c r="AJ208" s="3">
        <v>45972</v>
      </c>
      <c r="AK208" s="3">
        <v>0</v>
      </c>
      <c r="AL208" s="3">
        <v>0</v>
      </c>
      <c r="AM208" s="3">
        <v>0</v>
      </c>
      <c r="AN208" s="3">
        <v>0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 t="s">
        <v>522</v>
      </c>
      <c r="AZ208" s="2">
        <v>0</v>
      </c>
      <c r="BA208" s="2">
        <v>0</v>
      </c>
      <c r="BB208" s="2">
        <v>0</v>
      </c>
      <c r="BC208" s="1" t="s">
        <v>101</v>
      </c>
      <c r="BD208" s="56">
        <v>309.87206249999997</v>
      </c>
    </row>
    <row r="209" spans="1:56" ht="27.75" customHeight="1" x14ac:dyDescent="0.45">
      <c r="A209" s="3" t="s">
        <v>93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126</v>
      </c>
      <c r="AA209" s="8">
        <v>21094.7</v>
      </c>
      <c r="AB209" s="8">
        <v>0</v>
      </c>
      <c r="AC209" s="8">
        <v>21094.7</v>
      </c>
      <c r="AD209" s="8">
        <v>0</v>
      </c>
      <c r="AE209" s="8">
        <v>0</v>
      </c>
      <c r="AF209" s="8" t="s">
        <v>58</v>
      </c>
      <c r="AG209" s="1" t="s">
        <v>112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101</v>
      </c>
      <c r="BD209" s="56">
        <v>0</v>
      </c>
    </row>
    <row r="210" spans="1:56" ht="27.75" customHeight="1" x14ac:dyDescent="0.45">
      <c r="A210" s="3">
        <v>45953</v>
      </c>
      <c r="B210" s="14" t="s">
        <v>462</v>
      </c>
      <c r="C210" s="9" t="s">
        <v>319</v>
      </c>
      <c r="D210" s="13" t="s">
        <v>454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45967</v>
      </c>
      <c r="U210" s="11">
        <v>5000</v>
      </c>
      <c r="V210" s="10">
        <v>5000</v>
      </c>
      <c r="W210" s="10">
        <v>0</v>
      </c>
      <c r="X210" s="10">
        <v>5400</v>
      </c>
      <c r="Y210" s="10">
        <v>0</v>
      </c>
      <c r="Z210" s="9" t="s">
        <v>117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45967</v>
      </c>
      <c r="AK210" s="3">
        <v>45963</v>
      </c>
      <c r="AL210" s="3">
        <v>45957</v>
      </c>
      <c r="AM210" s="3">
        <v>45964</v>
      </c>
      <c r="AN210" s="3">
        <v>45965</v>
      </c>
      <c r="AO210" s="3">
        <v>45965</v>
      </c>
      <c r="AP210" s="3">
        <v>45962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45953</v>
      </c>
      <c r="B211" s="14" t="s">
        <v>463</v>
      </c>
      <c r="C211" s="9" t="s">
        <v>227</v>
      </c>
      <c r="D211" s="13" t="s">
        <v>437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45967</v>
      </c>
      <c r="U211" s="11">
        <v>10000</v>
      </c>
      <c r="V211" s="10">
        <v>9160</v>
      </c>
      <c r="W211" s="10">
        <v>840</v>
      </c>
      <c r="X211" s="10">
        <v>10100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45967</v>
      </c>
      <c r="AK211" s="3">
        <v>45963</v>
      </c>
      <c r="AL211" s="3">
        <v>45957</v>
      </c>
      <c r="AM211" s="3">
        <v>45964</v>
      </c>
      <c r="AN211" s="3">
        <v>45965</v>
      </c>
      <c r="AO211" s="3">
        <v>45965</v>
      </c>
      <c r="AP211" s="3">
        <v>45962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45953</v>
      </c>
      <c r="B212" s="14" t="s">
        <v>463</v>
      </c>
      <c r="C212" s="9" t="s">
        <v>227</v>
      </c>
      <c r="D212" s="13" t="s">
        <v>438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45967</v>
      </c>
      <c r="U212" s="11">
        <v>10000</v>
      </c>
      <c r="V212" s="10">
        <v>7800</v>
      </c>
      <c r="W212" s="10">
        <v>2200</v>
      </c>
      <c r="X212" s="10">
        <v>10200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45967</v>
      </c>
      <c r="AK212" s="3">
        <v>45963</v>
      </c>
      <c r="AL212" s="3">
        <v>45957</v>
      </c>
      <c r="AM212" s="3">
        <v>45964</v>
      </c>
      <c r="AN212" s="3">
        <v>45965</v>
      </c>
      <c r="AO212" s="3">
        <v>45965</v>
      </c>
      <c r="AP212" s="3">
        <v>45962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45962</v>
      </c>
      <c r="B213" s="14" t="s">
        <v>523</v>
      </c>
      <c r="C213" s="9" t="s">
        <v>104</v>
      </c>
      <c r="D213" s="13" t="s">
        <v>509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>
        <v>45968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117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45968</v>
      </c>
      <c r="AK213" s="3">
        <v>45964</v>
      </c>
      <c r="AL213" s="3">
        <v>45958</v>
      </c>
      <c r="AM213" s="3">
        <v>45965</v>
      </c>
      <c r="AN213" s="3">
        <v>45966</v>
      </c>
      <c r="AO213" s="3">
        <v>45966</v>
      </c>
      <c r="AP213" s="3">
        <v>45963</v>
      </c>
      <c r="AQ213" s="3">
        <v>45967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45962</v>
      </c>
      <c r="B214" s="14" t="s">
        <v>524</v>
      </c>
      <c r="C214" s="9" t="s">
        <v>104</v>
      </c>
      <c r="D214" s="13" t="s">
        <v>510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>
        <v>45968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117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45968</v>
      </c>
      <c r="AK214" s="3">
        <v>45964</v>
      </c>
      <c r="AL214" s="3">
        <v>45958</v>
      </c>
      <c r="AM214" s="3">
        <v>45965</v>
      </c>
      <c r="AN214" s="3">
        <v>45966</v>
      </c>
      <c r="AO214" s="3">
        <v>45966</v>
      </c>
      <c r="AP214" s="3">
        <v>45963</v>
      </c>
      <c r="AQ214" s="3">
        <v>45967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464</v>
      </c>
      <c r="C215" s="9" t="s">
        <v>227</v>
      </c>
      <c r="D215" s="13" t="s">
        <v>448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117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45953</v>
      </c>
      <c r="B216" s="14" t="s">
        <v>465</v>
      </c>
      <c r="C216" s="9" t="s">
        <v>227</v>
      </c>
      <c r="D216" s="13" t="s">
        <v>450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465</v>
      </c>
      <c r="C217" s="9" t="s">
        <v>227</v>
      </c>
      <c r="D217" s="13" t="s">
        <v>451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464</v>
      </c>
      <c r="C218" s="9" t="s">
        <v>227</v>
      </c>
      <c r="D218" s="13" t="s">
        <v>447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45953</v>
      </c>
      <c r="B219" s="14" t="s">
        <v>466</v>
      </c>
      <c r="C219" s="9" t="s">
        <v>227</v>
      </c>
      <c r="D219" s="13" t="s">
        <v>452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117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45953</v>
      </c>
      <c r="B220" s="14" t="s">
        <v>466</v>
      </c>
      <c r="C220" s="9" t="s">
        <v>227</v>
      </c>
      <c r="D220" s="13" t="s">
        <v>453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45958</v>
      </c>
      <c r="B221" s="14" t="s">
        <v>489</v>
      </c>
      <c r="C221" s="9" t="s">
        <v>79</v>
      </c>
      <c r="D221" s="13" t="s">
        <v>490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0</v>
      </c>
      <c r="B222" s="14" t="s">
        <v>125</v>
      </c>
      <c r="C222" s="9" t="s">
        <v>498</v>
      </c>
      <c r="D222" s="13" t="s">
        <v>499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71</v>
      </c>
      <c r="T222" s="12">
        <v>45979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3227.07</v>
      </c>
      <c r="AB222" s="8">
        <v>3227.07</v>
      </c>
      <c r="AC222" s="8">
        <v>0</v>
      </c>
      <c r="AD222" s="8">
        <v>3227.07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45979</v>
      </c>
      <c r="AK222" s="3">
        <v>45975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45974</v>
      </c>
      <c r="AQ222" s="3">
        <v>45978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525</v>
      </c>
      <c r="C223" s="9" t="s">
        <v>498</v>
      </c>
      <c r="D223" s="13" t="s">
        <v>500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45979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117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45979</v>
      </c>
      <c r="AK223" s="3">
        <v>45975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45974</v>
      </c>
      <c r="AQ223" s="3">
        <v>45978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45965</v>
      </c>
      <c r="B224" s="14" t="s">
        <v>125</v>
      </c>
      <c r="C224" s="9" t="s">
        <v>498</v>
      </c>
      <c r="D224" s="13" t="s">
        <v>545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217.10408191999997</v>
      </c>
      <c r="Q224" s="10">
        <v>0</v>
      </c>
      <c r="R224" s="10">
        <v>217.10408191999997</v>
      </c>
      <c r="S224" s="9" t="s">
        <v>71</v>
      </c>
      <c r="T224" s="12">
        <v>45981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117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10756.900000000001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45981</v>
      </c>
      <c r="AK224" s="3">
        <v>45977</v>
      </c>
      <c r="AL224" s="3">
        <v>45971</v>
      </c>
      <c r="AM224" s="3">
        <v>45978</v>
      </c>
      <c r="AN224" s="3">
        <v>45979</v>
      </c>
      <c r="AO224" s="3">
        <v>45979</v>
      </c>
      <c r="AP224" s="3">
        <v>45976</v>
      </c>
      <c r="AQ224" s="3">
        <v>45980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773.56453533333331</v>
      </c>
    </row>
    <row r="225" spans="1:56" ht="27.75" customHeight="1" x14ac:dyDescent="0.45">
      <c r="A225" s="3">
        <v>45962</v>
      </c>
      <c r="B225" s="14" t="s">
        <v>526</v>
      </c>
      <c r="C225" s="9" t="s">
        <v>498</v>
      </c>
      <c r="D225" s="13" t="s">
        <v>501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527</v>
      </c>
      <c r="C226" s="9" t="s">
        <v>108</v>
      </c>
      <c r="D226" s="13" t="s">
        <v>355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45973</v>
      </c>
      <c r="U226" s="11">
        <v>10000</v>
      </c>
      <c r="V226" s="10">
        <v>0</v>
      </c>
      <c r="W226" s="10">
        <v>10000</v>
      </c>
      <c r="X226" s="10">
        <v>10600</v>
      </c>
      <c r="Y226" s="10">
        <v>0</v>
      </c>
      <c r="Z226" s="9" t="s">
        <v>117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45973</v>
      </c>
      <c r="AK226" s="3">
        <v>45969</v>
      </c>
      <c r="AL226" s="3">
        <v>45963</v>
      </c>
      <c r="AM226" s="3">
        <v>45970</v>
      </c>
      <c r="AN226" s="3">
        <v>45971</v>
      </c>
      <c r="AO226" s="3">
        <v>45971</v>
      </c>
      <c r="AP226" s="3">
        <v>45968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 t="s">
        <v>546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45962</v>
      </c>
      <c r="B227" s="14" t="s">
        <v>527</v>
      </c>
      <c r="C227" s="9" t="s">
        <v>108</v>
      </c>
      <c r="D227" s="13" t="s">
        <v>356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117</v>
      </c>
      <c r="AA227" s="8">
        <v>10756.900000000001</v>
      </c>
      <c r="AB227" s="8">
        <v>10756.900000000001</v>
      </c>
      <c r="AC227" s="8">
        <v>0</v>
      </c>
      <c r="AD227" s="8">
        <v>10756.900000000001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45973</v>
      </c>
      <c r="AK227" s="3">
        <v>45969</v>
      </c>
      <c r="AL227" s="3">
        <v>45963</v>
      </c>
      <c r="AM227" s="3">
        <v>45970</v>
      </c>
      <c r="AN227" s="3">
        <v>45971</v>
      </c>
      <c r="AO227" s="3">
        <v>45971</v>
      </c>
      <c r="AP227" s="3">
        <v>45968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546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45962</v>
      </c>
      <c r="B228" s="14" t="s">
        <v>527</v>
      </c>
      <c r="C228" s="9" t="s">
        <v>108</v>
      </c>
      <c r="D228" s="13" t="s">
        <v>491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45973</v>
      </c>
      <c r="AK228" s="3">
        <v>45969</v>
      </c>
      <c r="AL228" s="3">
        <v>45963</v>
      </c>
      <c r="AM228" s="3">
        <v>45970</v>
      </c>
      <c r="AN228" s="3">
        <v>45971</v>
      </c>
      <c r="AO228" s="3">
        <v>45971</v>
      </c>
      <c r="AP228" s="3">
        <v>45968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546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45962</v>
      </c>
      <c r="B229" s="14" t="s">
        <v>528</v>
      </c>
      <c r="C229" s="9" t="s">
        <v>108</v>
      </c>
      <c r="D229" s="13" t="s">
        <v>341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117</v>
      </c>
      <c r="AA229" s="8">
        <v>21513.800000000003</v>
      </c>
      <c r="AB229" s="8">
        <v>21513.800000000003</v>
      </c>
      <c r="AC229" s="8">
        <v>0</v>
      </c>
      <c r="AD229" s="8">
        <v>21513.800000000003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45973</v>
      </c>
      <c r="AK229" s="3">
        <v>45969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546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45962</v>
      </c>
      <c r="B230" s="14" t="s">
        <v>528</v>
      </c>
      <c r="C230" s="9" t="s">
        <v>108</v>
      </c>
      <c r="D230" s="13" t="s">
        <v>492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117</v>
      </c>
      <c r="AA230" s="8">
        <v>5378.4500000000007</v>
      </c>
      <c r="AB230" s="8">
        <v>5378.4500000000007</v>
      </c>
      <c r="AC230" s="8">
        <v>0</v>
      </c>
      <c r="AD230" s="8">
        <v>5378.4500000000007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45973</v>
      </c>
      <c r="AK230" s="3">
        <v>45969</v>
      </c>
      <c r="AL230" s="3">
        <v>45963</v>
      </c>
      <c r="AM230" s="3">
        <v>45970</v>
      </c>
      <c r="AN230" s="3">
        <v>45971</v>
      </c>
      <c r="AO230" s="3">
        <v>45971</v>
      </c>
      <c r="AP230" s="3">
        <v>45968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546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45962</v>
      </c>
      <c r="B231" s="14" t="s">
        <v>528</v>
      </c>
      <c r="C231" s="9" t="s">
        <v>108</v>
      </c>
      <c r="D231" s="13" t="s">
        <v>493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117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45973</v>
      </c>
      <c r="AK231" s="3">
        <v>45969</v>
      </c>
      <c r="AL231" s="3">
        <v>45963</v>
      </c>
      <c r="AM231" s="3">
        <v>45970</v>
      </c>
      <c r="AN231" s="3">
        <v>45971</v>
      </c>
      <c r="AO231" s="3">
        <v>45971</v>
      </c>
      <c r="AP231" s="3">
        <v>45968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546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529</v>
      </c>
      <c r="C232" s="9" t="s">
        <v>104</v>
      </c>
      <c r="D232" s="13" t="s">
        <v>280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60</v>
      </c>
      <c r="P232" s="10">
        <v>97.696836863999991</v>
      </c>
      <c r="Q232" s="10">
        <v>0</v>
      </c>
      <c r="R232" s="10">
        <v>97.696836863999991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117</v>
      </c>
      <c r="AA232" s="8">
        <v>3310.89</v>
      </c>
      <c r="AB232" s="8">
        <v>0</v>
      </c>
      <c r="AC232" s="8">
        <v>3310.89</v>
      </c>
      <c r="AD232" s="8">
        <v>0</v>
      </c>
      <c r="AE232" s="8">
        <v>3310.89</v>
      </c>
      <c r="AF232" s="8">
        <v>0</v>
      </c>
      <c r="AG232" s="1" t="s">
        <v>61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238.09713619999999</v>
      </c>
    </row>
    <row r="233" spans="1:56" ht="27.75" customHeight="1" x14ac:dyDescent="0.45">
      <c r="A233" s="3">
        <v>45962</v>
      </c>
      <c r="B233" s="14" t="s">
        <v>530</v>
      </c>
      <c r="C233" s="9" t="s">
        <v>104</v>
      </c>
      <c r="D233" s="13" t="s">
        <v>262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45962</v>
      </c>
      <c r="B234" s="14" t="s">
        <v>531</v>
      </c>
      <c r="C234" s="9" t="s">
        <v>104</v>
      </c>
      <c r="D234" s="13" t="s">
        <v>244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238.09713619999999</v>
      </c>
    </row>
    <row r="235" spans="1:56" ht="27.75" customHeight="1" x14ac:dyDescent="0.45">
      <c r="A235" s="3" t="s">
        <v>131</v>
      </c>
      <c r="B235" s="14" t="s">
        <v>131</v>
      </c>
      <c r="C235" s="9" t="s">
        <v>108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 t="s">
        <v>63</v>
      </c>
      <c r="U235" s="11">
        <v>100000</v>
      </c>
      <c r="V235" s="10">
        <v>0</v>
      </c>
      <c r="W235" s="10">
        <v>100000</v>
      </c>
      <c r="X235" s="10">
        <v>0</v>
      </c>
      <c r="Y235" s="10">
        <v>105000</v>
      </c>
      <c r="Z235" s="9" t="s">
        <v>117</v>
      </c>
      <c r="AA235" s="8">
        <v>107569.00000000001</v>
      </c>
      <c r="AB235" s="8">
        <v>0</v>
      </c>
      <c r="AC235" s="8">
        <v>107569.00000000001</v>
      </c>
      <c r="AD235" s="8">
        <v>0</v>
      </c>
      <c r="AE235" s="8">
        <v>107569.00000000001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7735.6453533333333</v>
      </c>
    </row>
    <row r="236" spans="1:56" ht="27.75" customHeight="1" x14ac:dyDescent="0.45">
      <c r="A236" s="3">
        <v>45958</v>
      </c>
      <c r="B236" s="14" t="s">
        <v>476</v>
      </c>
      <c r="C236" s="9" t="s">
        <v>104</v>
      </c>
      <c r="D236" s="13" t="s">
        <v>477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88</v>
      </c>
      <c r="M236" s="10">
        <v>22</v>
      </c>
      <c r="N236" s="9">
        <v>40</v>
      </c>
      <c r="O236" s="9">
        <v>60</v>
      </c>
      <c r="P236" s="10">
        <v>97.696836863999991</v>
      </c>
      <c r="Q236" s="10">
        <v>0</v>
      </c>
      <c r="R236" s="10">
        <v>97.696836863999991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117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45958</v>
      </c>
      <c r="B237" s="14" t="s">
        <v>478</v>
      </c>
      <c r="C237" s="9" t="s">
        <v>104</v>
      </c>
      <c r="D237" s="13" t="s">
        <v>479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183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117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45631</v>
      </c>
      <c r="B238" s="14" t="s">
        <v>189</v>
      </c>
      <c r="C238" s="9" t="s">
        <v>106</v>
      </c>
      <c r="D238" s="13" t="s">
        <v>140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 t="s">
        <v>63</v>
      </c>
      <c r="U238" s="11">
        <v>9000</v>
      </c>
      <c r="V238" s="10">
        <v>1182</v>
      </c>
      <c r="W238" s="10">
        <v>7818</v>
      </c>
      <c r="X238" s="10">
        <v>0</v>
      </c>
      <c r="Y238" s="10">
        <v>8208.9</v>
      </c>
      <c r="Z238" s="9" t="s">
        <v>117</v>
      </c>
      <c r="AA238" s="8">
        <v>8409.7444200000009</v>
      </c>
      <c r="AB238" s="8">
        <v>0</v>
      </c>
      <c r="AC238" s="8">
        <v>8409.7444200000009</v>
      </c>
      <c r="AD238" s="8">
        <v>0</v>
      </c>
      <c r="AE238" s="8">
        <v>8409.7444200000009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199</v>
      </c>
      <c r="AZ238" s="2">
        <v>0</v>
      </c>
      <c r="BA238" s="2">
        <v>0</v>
      </c>
      <c r="BB238" s="2">
        <v>0</v>
      </c>
      <c r="BC238" s="1" t="s">
        <v>118</v>
      </c>
      <c r="BD238" s="56">
        <v>604.77275372359998</v>
      </c>
    </row>
    <row r="239" spans="1:56" ht="27.75" customHeight="1" x14ac:dyDescent="0.45">
      <c r="A239" s="3">
        <v>45896</v>
      </c>
      <c r="B239" s="14" t="s">
        <v>258</v>
      </c>
      <c r="C239" s="9" t="s">
        <v>104</v>
      </c>
      <c r="D239" s="13" t="s">
        <v>259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117</v>
      </c>
      <c r="AA239" s="8">
        <v>3310.89</v>
      </c>
      <c r="AB239" s="8">
        <v>0</v>
      </c>
      <c r="AC239" s="8">
        <v>3310.89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238.09713619999999</v>
      </c>
    </row>
    <row r="240" spans="1:56" ht="27.75" customHeight="1" x14ac:dyDescent="0.45">
      <c r="A240" s="3">
        <v>45896</v>
      </c>
      <c r="B240" s="14" t="s">
        <v>260</v>
      </c>
      <c r="C240" s="9" t="s">
        <v>104</v>
      </c>
      <c r="D240" s="13" t="s">
        <v>244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5518.15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396.82856033333326</v>
      </c>
    </row>
    <row r="241" spans="1:56" ht="27.75" customHeight="1" x14ac:dyDescent="0.45">
      <c r="A241" s="3">
        <v>45896</v>
      </c>
      <c r="B241" s="14" t="s">
        <v>261</v>
      </c>
      <c r="C241" s="9" t="s">
        <v>104</v>
      </c>
      <c r="D241" s="13" t="s">
        <v>262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3310.89</v>
      </c>
      <c r="AB241" s="8">
        <v>0</v>
      </c>
      <c r="AC241" s="8">
        <v>3310.89</v>
      </c>
      <c r="AD241" s="8">
        <v>0</v>
      </c>
      <c r="AE241" s="8">
        <v>3310.89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238.09713619999999</v>
      </c>
    </row>
    <row r="242" spans="1:56" ht="27.75" customHeight="1" x14ac:dyDescent="0.45">
      <c r="A242" s="3">
        <v>45911</v>
      </c>
      <c r="B242" s="14" t="s">
        <v>279</v>
      </c>
      <c r="C242" s="9" t="s">
        <v>104</v>
      </c>
      <c r="D242" s="13" t="s">
        <v>280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238.09713619999999</v>
      </c>
    </row>
    <row r="243" spans="1:56" ht="27.75" customHeight="1" x14ac:dyDescent="0.45">
      <c r="A243" s="3" t="s">
        <v>131</v>
      </c>
      <c r="B243" s="14" t="s">
        <v>131</v>
      </c>
      <c r="C243" s="9" t="s">
        <v>106</v>
      </c>
      <c r="D243" s="13" t="s">
        <v>140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 t="s">
        <v>63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117</v>
      </c>
      <c r="AA243" s="8">
        <v>10756.900000000001</v>
      </c>
      <c r="AB243" s="8">
        <v>0</v>
      </c>
      <c r="AC243" s="8">
        <v>10756.900000000001</v>
      </c>
      <c r="AD243" s="8">
        <v>0</v>
      </c>
      <c r="AE243" s="8">
        <v>10756.900000000001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773.56453533333331</v>
      </c>
    </row>
    <row r="244" spans="1:56" ht="27.75" customHeight="1" x14ac:dyDescent="0.45">
      <c r="A244" s="3">
        <v>45854</v>
      </c>
      <c r="B244" s="14" t="s">
        <v>238</v>
      </c>
      <c r="C244" s="9" t="s">
        <v>79</v>
      </c>
      <c r="D244" s="13" t="s">
        <v>239</v>
      </c>
      <c r="E244" s="9">
        <v>21</v>
      </c>
      <c r="F244" s="9">
        <v>38</v>
      </c>
      <c r="G244" s="9" t="s">
        <v>60</v>
      </c>
      <c r="H244" s="9" t="s">
        <v>76</v>
      </c>
      <c r="I244" s="9">
        <v>102</v>
      </c>
      <c r="J244" s="9" t="s">
        <v>57</v>
      </c>
      <c r="K244" s="9">
        <v>5</v>
      </c>
      <c r="L244" s="9" t="s">
        <v>89</v>
      </c>
      <c r="M244" s="10">
        <v>22</v>
      </c>
      <c r="N244" s="9">
        <v>40</v>
      </c>
      <c r="O244" s="9">
        <v>40</v>
      </c>
      <c r="P244" s="10">
        <v>65.13122457599998</v>
      </c>
      <c r="Q244" s="10">
        <v>0</v>
      </c>
      <c r="R244" s="10">
        <v>65.13122457599998</v>
      </c>
      <c r="S244" s="9" t="s">
        <v>67</v>
      </c>
      <c r="T244" s="12" t="s">
        <v>63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117</v>
      </c>
      <c r="AA244" s="8">
        <v>3310.89</v>
      </c>
      <c r="AB244" s="8">
        <v>0</v>
      </c>
      <c r="AC244" s="8">
        <v>3310.89</v>
      </c>
      <c r="AD244" s="8">
        <v>0</v>
      </c>
      <c r="AE244" s="8">
        <v>3310.89</v>
      </c>
      <c r="AF244" s="8">
        <v>0</v>
      </c>
      <c r="AG244" s="1" t="s">
        <v>112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238.09713619999999</v>
      </c>
    </row>
    <row r="245" spans="1:56" ht="27.75" customHeight="1" x14ac:dyDescent="0.45">
      <c r="A245" s="3">
        <v>45826</v>
      </c>
      <c r="B245" s="14" t="s">
        <v>233</v>
      </c>
      <c r="C245" s="9" t="s">
        <v>104</v>
      </c>
      <c r="D245" s="13" t="s">
        <v>224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163.47937368575995</v>
      </c>
      <c r="Q245" s="10">
        <v>0</v>
      </c>
      <c r="R245" s="10">
        <v>163.47937368575995</v>
      </c>
      <c r="S245" s="9" t="s">
        <v>67</v>
      </c>
      <c r="T245" s="12" t="s">
        <v>63</v>
      </c>
      <c r="U245" s="11">
        <v>8000</v>
      </c>
      <c r="V245" s="10">
        <v>470</v>
      </c>
      <c r="W245" s="10">
        <v>7530</v>
      </c>
      <c r="X245" s="10">
        <v>0</v>
      </c>
      <c r="Y245" s="10">
        <v>7906.5</v>
      </c>
      <c r="Z245" s="9" t="s">
        <v>117</v>
      </c>
      <c r="AA245" s="8">
        <v>8310.3338999999996</v>
      </c>
      <c r="AB245" s="8">
        <v>0</v>
      </c>
      <c r="AC245" s="8">
        <v>8310.3338999999996</v>
      </c>
      <c r="AD245" s="8">
        <v>0</v>
      </c>
      <c r="AE245" s="8">
        <v>8310.3338999999996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597.62381186199991</v>
      </c>
    </row>
    <row r="246" spans="1:56" ht="27.75" customHeight="1" x14ac:dyDescent="0.45">
      <c r="A246" s="3">
        <v>45066</v>
      </c>
      <c r="B246" s="14" t="s">
        <v>123</v>
      </c>
      <c r="C246" s="9" t="s">
        <v>79</v>
      </c>
      <c r="D246" s="13" t="s">
        <v>122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117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5518.15</v>
      </c>
      <c r="AF246" s="8">
        <v>0</v>
      </c>
      <c r="AG246" s="1" t="s">
        <v>113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396.82856033333326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82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117</v>
      </c>
      <c r="AA247" s="8">
        <v>323501.27832000027</v>
      </c>
      <c r="AB247" s="8">
        <v>143485.87000000005</v>
      </c>
      <c r="AC247" s="8">
        <v>180015.40832000005</v>
      </c>
      <c r="AD247" s="8">
        <v>143485.87000000005</v>
      </c>
      <c r="AE247" s="8">
        <v>180015.40832000005</v>
      </c>
      <c r="AF247" s="8" t="s">
        <v>58</v>
      </c>
      <c r="AG247" s="1" t="s">
        <v>115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119</v>
      </c>
      <c r="BD247" s="56">
        <v>0</v>
      </c>
    </row>
    <row r="248" spans="1:56" ht="27.75" customHeight="1" x14ac:dyDescent="0.45">
      <c r="A248" s="3">
        <v>45965</v>
      </c>
      <c r="B248" s="14" t="s">
        <v>125</v>
      </c>
      <c r="C248" s="9" t="s">
        <v>547</v>
      </c>
      <c r="D248" s="13" t="s">
        <v>548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45973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45973</v>
      </c>
      <c r="AK248" s="3">
        <v>0</v>
      </c>
      <c r="AL248" s="3">
        <v>45964</v>
      </c>
      <c r="AM248" s="3">
        <v>45971</v>
      </c>
      <c r="AN248" s="3">
        <v>45972</v>
      </c>
      <c r="AO248" s="3">
        <v>45972</v>
      </c>
      <c r="AP248" s="3">
        <v>45968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0</v>
      </c>
    </row>
    <row r="249" spans="1:56" ht="27.75" customHeight="1" x14ac:dyDescent="0.45">
      <c r="A249" s="3">
        <v>45965</v>
      </c>
      <c r="B249" s="14" t="s">
        <v>125</v>
      </c>
      <c r="C249" s="9" t="s">
        <v>547</v>
      </c>
      <c r="D249" s="13" t="s">
        <v>59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45973</v>
      </c>
      <c r="U249" s="11">
        <v>10000</v>
      </c>
      <c r="V249" s="10">
        <v>0</v>
      </c>
      <c r="W249" s="10">
        <v>10000</v>
      </c>
      <c r="X249" s="10">
        <v>0</v>
      </c>
      <c r="Y249" s="10">
        <v>0</v>
      </c>
      <c r="Z249" s="9" t="s">
        <v>83</v>
      </c>
      <c r="AA249" s="8">
        <v>9918.7000000000007</v>
      </c>
      <c r="AB249" s="8">
        <v>9918.7000000000007</v>
      </c>
      <c r="AC249" s="8">
        <v>0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45973</v>
      </c>
      <c r="AK249" s="3">
        <v>0</v>
      </c>
      <c r="AL249" s="3">
        <v>45964</v>
      </c>
      <c r="AM249" s="3">
        <v>45971</v>
      </c>
      <c r="AN249" s="3">
        <v>45972</v>
      </c>
      <c r="AO249" s="3">
        <v>45972</v>
      </c>
      <c r="AP249" s="3">
        <v>45968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>
        <v>45965</v>
      </c>
      <c r="B250" s="14" t="s">
        <v>125</v>
      </c>
      <c r="C250" s="9" t="s">
        <v>358</v>
      </c>
      <c r="D250" s="13" t="s">
        <v>549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535</v>
      </c>
      <c r="T250" s="12">
        <v>45994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83</v>
      </c>
      <c r="AA250" s="8">
        <v>5518.15</v>
      </c>
      <c r="AB250" s="8">
        <v>1627</v>
      </c>
      <c r="AC250" s="8">
        <v>3891.1499999999996</v>
      </c>
      <c r="AD250" s="8">
        <v>1627</v>
      </c>
      <c r="AE250" s="8">
        <v>3891.1499999999996</v>
      </c>
      <c r="AF250" s="8" t="s">
        <v>537</v>
      </c>
      <c r="AG250" s="1" t="s">
        <v>113</v>
      </c>
      <c r="AH250" s="1" t="s">
        <v>68</v>
      </c>
      <c r="AI250" s="1">
        <v>4</v>
      </c>
      <c r="AJ250" s="3">
        <v>45994</v>
      </c>
      <c r="AK250" s="3">
        <v>45990</v>
      </c>
      <c r="AL250" s="3">
        <v>45984</v>
      </c>
      <c r="AM250" s="3">
        <v>45991</v>
      </c>
      <c r="AN250" s="3">
        <v>45992</v>
      </c>
      <c r="AO250" s="3">
        <v>45992</v>
      </c>
      <c r="AP250" s="3">
        <v>45989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290.86346249999997</v>
      </c>
    </row>
    <row r="251" spans="1:56" ht="27.75" customHeight="1" x14ac:dyDescent="0.45">
      <c r="A251" s="3">
        <v>45965</v>
      </c>
      <c r="B251" s="14" t="s">
        <v>125</v>
      </c>
      <c r="C251" s="9" t="s">
        <v>358</v>
      </c>
      <c r="D251" s="13" t="s">
        <v>550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535</v>
      </c>
      <c r="T251" s="12">
        <v>46027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83</v>
      </c>
      <c r="AA251" s="8">
        <v>5518.15</v>
      </c>
      <c r="AB251" s="8">
        <v>0</v>
      </c>
      <c r="AC251" s="8">
        <v>5518.15</v>
      </c>
      <c r="AD251" s="8">
        <v>0</v>
      </c>
      <c r="AE251" s="8">
        <v>5518.15</v>
      </c>
      <c r="AF251" s="8" t="s">
        <v>537</v>
      </c>
      <c r="AG251" s="1" t="s">
        <v>61</v>
      </c>
      <c r="AH251" s="1" t="s">
        <v>68</v>
      </c>
      <c r="AI251" s="1">
        <v>4</v>
      </c>
      <c r="AJ251" s="3">
        <v>46027</v>
      </c>
      <c r="AK251" s="3">
        <v>46023</v>
      </c>
      <c r="AL251" s="3">
        <v>46017</v>
      </c>
      <c r="AM251" s="3">
        <v>46024</v>
      </c>
      <c r="AN251" s="3">
        <v>46025</v>
      </c>
      <c r="AO251" s="3">
        <v>46025</v>
      </c>
      <c r="AP251" s="3">
        <v>46022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412.4817124999999</v>
      </c>
    </row>
    <row r="252" spans="1:56" ht="27.75" customHeight="1" x14ac:dyDescent="0.45">
      <c r="A252" s="3">
        <v>45965</v>
      </c>
      <c r="B252" s="14" t="s">
        <v>125</v>
      </c>
      <c r="C252" s="9" t="s">
        <v>358</v>
      </c>
      <c r="D252" s="13" t="s">
        <v>534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535</v>
      </c>
      <c r="T252" s="12">
        <v>46027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83</v>
      </c>
      <c r="AA252" s="8">
        <v>5518.15</v>
      </c>
      <c r="AB252" s="8">
        <v>0</v>
      </c>
      <c r="AC252" s="8">
        <v>5518.15</v>
      </c>
      <c r="AD252" s="8">
        <v>0</v>
      </c>
      <c r="AE252" s="8">
        <v>5518.15</v>
      </c>
      <c r="AF252" s="8" t="s">
        <v>537</v>
      </c>
      <c r="AG252" s="1" t="s">
        <v>112</v>
      </c>
      <c r="AH252" s="1" t="s">
        <v>68</v>
      </c>
      <c r="AI252" s="1">
        <v>4</v>
      </c>
      <c r="AJ252" s="3">
        <v>46027</v>
      </c>
      <c r="AK252" s="3">
        <v>46023</v>
      </c>
      <c r="AL252" s="3">
        <v>46017</v>
      </c>
      <c r="AM252" s="3">
        <v>46024</v>
      </c>
      <c r="AN252" s="3">
        <v>46025</v>
      </c>
      <c r="AO252" s="3">
        <v>46025</v>
      </c>
      <c r="AP252" s="3">
        <v>46022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412.4817124999999</v>
      </c>
    </row>
    <row r="253" spans="1:56" ht="27.75" customHeight="1" x14ac:dyDescent="0.45">
      <c r="A253" s="3" t="s">
        <v>131</v>
      </c>
      <c r="B253" s="14" t="s">
        <v>131</v>
      </c>
      <c r="C253" s="9" t="s">
        <v>198</v>
      </c>
      <c r="D253" s="13" t="s">
        <v>198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45991</v>
      </c>
      <c r="U253" s="11">
        <v>30000</v>
      </c>
      <c r="V253" s="10">
        <v>0</v>
      </c>
      <c r="W253" s="10">
        <v>30000</v>
      </c>
      <c r="X253" s="10">
        <v>0</v>
      </c>
      <c r="Y253" s="10">
        <v>31500</v>
      </c>
      <c r="Z253" s="9" t="s">
        <v>83</v>
      </c>
      <c r="AA253" s="8">
        <v>29756.100000000002</v>
      </c>
      <c r="AB253" s="8">
        <v>0</v>
      </c>
      <c r="AC253" s="8">
        <v>29756.100000000002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45991</v>
      </c>
      <c r="AK253" s="3">
        <v>0</v>
      </c>
      <c r="AL253" s="3">
        <v>45982</v>
      </c>
      <c r="AM253" s="3">
        <v>45989</v>
      </c>
      <c r="AN253" s="3">
        <v>45990</v>
      </c>
      <c r="AO253" s="3">
        <v>45990</v>
      </c>
      <c r="AP253" s="3">
        <v>45986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101</v>
      </c>
      <c r="BD253" s="56">
        <v>2224.2684750000003</v>
      </c>
    </row>
    <row r="254" spans="1:56" ht="27.75" customHeight="1" x14ac:dyDescent="0.45">
      <c r="A254" s="3" t="s">
        <v>131</v>
      </c>
      <c r="B254" s="14" t="s">
        <v>131</v>
      </c>
      <c r="C254" s="9" t="s">
        <v>203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90</v>
      </c>
      <c r="M254" s="10">
        <v>24</v>
      </c>
      <c r="N254" s="9">
        <v>37</v>
      </c>
      <c r="O254" s="9">
        <v>50</v>
      </c>
      <c r="P254" s="10">
        <v>821.54158271999995</v>
      </c>
      <c r="Q254" s="10">
        <v>0</v>
      </c>
      <c r="R254" s="10">
        <v>821.54158271999995</v>
      </c>
      <c r="S254" s="9" t="s">
        <v>120</v>
      </c>
      <c r="T254" s="12">
        <v>45991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83</v>
      </c>
      <c r="AA254" s="8">
        <v>29756.100000000002</v>
      </c>
      <c r="AB254" s="8">
        <v>0</v>
      </c>
      <c r="AC254" s="8">
        <v>29756.100000000002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72</v>
      </c>
      <c r="AI254" s="1">
        <v>3</v>
      </c>
      <c r="AJ254" s="3">
        <v>45991</v>
      </c>
      <c r="AK254" s="3">
        <v>0</v>
      </c>
      <c r="AL254" s="3">
        <v>45981</v>
      </c>
      <c r="AM254" s="3">
        <v>45988</v>
      </c>
      <c r="AN254" s="3">
        <v>45989</v>
      </c>
      <c r="AO254" s="3">
        <v>45989</v>
      </c>
      <c r="AP254" s="3">
        <v>45986</v>
      </c>
      <c r="AQ254" s="3">
        <v>45990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2224.2684750000003</v>
      </c>
    </row>
    <row r="255" spans="1:56" ht="27.7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83</v>
      </c>
      <c r="AA255" s="8">
        <v>115741.45000000001</v>
      </c>
      <c r="AB255" s="8">
        <v>41301.800000000003</v>
      </c>
      <c r="AC255" s="8">
        <v>74439.650000000009</v>
      </c>
      <c r="AD255" s="8">
        <v>1627</v>
      </c>
      <c r="AE255" s="8">
        <v>14927.449999999999</v>
      </c>
      <c r="AF255" s="8" t="s">
        <v>58</v>
      </c>
      <c r="AG255" s="1" t="s">
        <v>114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0</v>
      </c>
    </row>
    <row r="256" spans="1:56" ht="27.75" customHeight="1" x14ac:dyDescent="0.45">
      <c r="A256" s="3">
        <v>45944</v>
      </c>
      <c r="B256" s="14" t="s">
        <v>371</v>
      </c>
      <c r="C256" s="9" t="s">
        <v>362</v>
      </c>
      <c r="D256" s="13" t="s">
        <v>363</v>
      </c>
      <c r="E256" s="9">
        <v>23</v>
      </c>
      <c r="F256" s="9">
        <v>34</v>
      </c>
      <c r="G256" s="9" t="s">
        <v>360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5000</v>
      </c>
      <c r="V256" s="10">
        <v>0</v>
      </c>
      <c r="W256" s="10">
        <v>5000</v>
      </c>
      <c r="X256" s="10">
        <v>5045</v>
      </c>
      <c r="Y256" s="10">
        <v>0</v>
      </c>
      <c r="Z256" s="9" t="s">
        <v>364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361</v>
      </c>
      <c r="BD256" s="56">
        <v>0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360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364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114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361</v>
      </c>
      <c r="BD257" s="56">
        <v>0</v>
      </c>
    </row>
    <row r="258" spans="1:56" ht="27.75" customHeight="1" x14ac:dyDescent="0.45">
      <c r="A258" s="3">
        <v>45944</v>
      </c>
      <c r="B258" s="14" t="s">
        <v>372</v>
      </c>
      <c r="C258" s="9" t="s">
        <v>362</v>
      </c>
      <c r="D258" s="13" t="s">
        <v>365</v>
      </c>
      <c r="E258" s="9">
        <v>23</v>
      </c>
      <c r="F258" s="9">
        <v>34</v>
      </c>
      <c r="G258" s="9" t="s">
        <v>366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5350</v>
      </c>
      <c r="Y258" s="10">
        <v>0</v>
      </c>
      <c r="Z258" s="9" t="s">
        <v>367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361</v>
      </c>
      <c r="BD258" s="56">
        <v>0</v>
      </c>
    </row>
    <row r="259" spans="1:56" ht="27.75" customHeight="1" x14ac:dyDescent="0.45">
      <c r="A259" s="3">
        <v>45944</v>
      </c>
      <c r="B259" s="14" t="s">
        <v>372</v>
      </c>
      <c r="C259" s="9" t="s">
        <v>362</v>
      </c>
      <c r="D259" s="13" t="s">
        <v>368</v>
      </c>
      <c r="E259" s="9">
        <v>23</v>
      </c>
      <c r="F259" s="9">
        <v>34</v>
      </c>
      <c r="G259" s="9" t="s">
        <v>366</v>
      </c>
      <c r="H259" s="9">
        <v>0</v>
      </c>
      <c r="I259" s="9">
        <v>68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45975</v>
      </c>
      <c r="U259" s="11">
        <v>3000</v>
      </c>
      <c r="V259" s="10">
        <v>0</v>
      </c>
      <c r="W259" s="10">
        <v>3000</v>
      </c>
      <c r="X259" s="10">
        <v>3200</v>
      </c>
      <c r="Y259" s="10">
        <v>0</v>
      </c>
      <c r="Z259" s="9" t="s">
        <v>367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45975</v>
      </c>
      <c r="AK259" s="3">
        <v>0</v>
      </c>
      <c r="AL259" s="3">
        <v>45966</v>
      </c>
      <c r="AM259" s="3">
        <v>45973</v>
      </c>
      <c r="AN259" s="3">
        <v>45974</v>
      </c>
      <c r="AO259" s="3">
        <v>45974</v>
      </c>
      <c r="AP259" s="3">
        <v>45970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361</v>
      </c>
      <c r="BD259" s="56">
        <v>0</v>
      </c>
    </row>
    <row r="260" spans="1:56" ht="27.75" customHeight="1" x14ac:dyDescent="0.45">
      <c r="A260" s="3">
        <v>45944</v>
      </c>
      <c r="B260" s="14" t="s">
        <v>372</v>
      </c>
      <c r="C260" s="9" t="s">
        <v>362</v>
      </c>
      <c r="D260" s="13" t="s">
        <v>369</v>
      </c>
      <c r="E260" s="9">
        <v>23</v>
      </c>
      <c r="F260" s="9">
        <v>34</v>
      </c>
      <c r="G260" s="9" t="s">
        <v>366</v>
      </c>
      <c r="H260" s="9">
        <v>0</v>
      </c>
      <c r="I260" s="9">
        <v>68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45975</v>
      </c>
      <c r="U260" s="11">
        <v>5000</v>
      </c>
      <c r="V260" s="10">
        <v>0</v>
      </c>
      <c r="W260" s="10">
        <v>5000</v>
      </c>
      <c r="X260" s="10">
        <v>5400</v>
      </c>
      <c r="Y260" s="10">
        <v>0</v>
      </c>
      <c r="Z260" s="9" t="s">
        <v>367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45975</v>
      </c>
      <c r="AK260" s="3">
        <v>0</v>
      </c>
      <c r="AL260" s="3">
        <v>45966</v>
      </c>
      <c r="AM260" s="3">
        <v>45973</v>
      </c>
      <c r="AN260" s="3">
        <v>45974</v>
      </c>
      <c r="AO260" s="3">
        <v>45974</v>
      </c>
      <c r="AP260" s="3">
        <v>45970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361</v>
      </c>
      <c r="BD260" s="56">
        <v>0</v>
      </c>
    </row>
    <row r="261" spans="1:56" ht="27.75" customHeight="1" x14ac:dyDescent="0.45">
      <c r="A261" s="3">
        <v>45964</v>
      </c>
      <c r="B261" s="14" t="s">
        <v>551</v>
      </c>
      <c r="C261" s="9" t="s">
        <v>362</v>
      </c>
      <c r="D261" s="13" t="s">
        <v>532</v>
      </c>
      <c r="E261" s="9">
        <v>23</v>
      </c>
      <c r="F261" s="9">
        <v>34</v>
      </c>
      <c r="G261" s="9" t="s">
        <v>366</v>
      </c>
      <c r="H261" s="9">
        <v>0</v>
      </c>
      <c r="I261" s="9">
        <v>68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45975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367</v>
      </c>
      <c r="AA261" s="8">
        <v>9918.7000000000007</v>
      </c>
      <c r="AB261" s="8">
        <v>8049</v>
      </c>
      <c r="AC261" s="8">
        <v>1869.7000000000007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45975</v>
      </c>
      <c r="AK261" s="3">
        <v>0</v>
      </c>
      <c r="AL261" s="3">
        <v>45966</v>
      </c>
      <c r="AM261" s="3">
        <v>45973</v>
      </c>
      <c r="AN261" s="3">
        <v>45974</v>
      </c>
      <c r="AO261" s="3">
        <v>45974</v>
      </c>
      <c r="AP261" s="3">
        <v>45970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361</v>
      </c>
      <c r="BD261" s="56">
        <v>150.88063511111116</v>
      </c>
    </row>
    <row r="262" spans="1:56" ht="27.75" customHeight="1" x14ac:dyDescent="0.45">
      <c r="A262" s="3">
        <v>45964</v>
      </c>
      <c r="B262" s="14" t="s">
        <v>551</v>
      </c>
      <c r="C262" s="9" t="s">
        <v>362</v>
      </c>
      <c r="D262" s="13" t="s">
        <v>369</v>
      </c>
      <c r="E262" s="9">
        <v>23</v>
      </c>
      <c r="F262" s="9">
        <v>34</v>
      </c>
      <c r="G262" s="9" t="s">
        <v>366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45975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367</v>
      </c>
      <c r="AA262" s="8">
        <v>4959.3500000000004</v>
      </c>
      <c r="AB262" s="8">
        <v>0</v>
      </c>
      <c r="AC262" s="8">
        <v>4959.3500000000004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45975</v>
      </c>
      <c r="AK262" s="3">
        <v>0</v>
      </c>
      <c r="AL262" s="3">
        <v>45966</v>
      </c>
      <c r="AM262" s="3">
        <v>45973</v>
      </c>
      <c r="AN262" s="3">
        <v>45974</v>
      </c>
      <c r="AO262" s="3">
        <v>45974</v>
      </c>
      <c r="AP262" s="3">
        <v>45970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361</v>
      </c>
      <c r="BD262" s="56">
        <v>400.2085242222222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34</v>
      </c>
      <c r="G263" s="9" t="s">
        <v>366</v>
      </c>
      <c r="H263" s="9">
        <v>0</v>
      </c>
      <c r="I263" s="9">
        <v>68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367</v>
      </c>
      <c r="AA263" s="8">
        <v>14878.050000000001</v>
      </c>
      <c r="AB263" s="8">
        <v>8049</v>
      </c>
      <c r="AC263" s="8">
        <v>6829.0500000000011</v>
      </c>
      <c r="AD263" s="8">
        <v>0</v>
      </c>
      <c r="AE263" s="8">
        <v>0</v>
      </c>
      <c r="AF263" s="8" t="s">
        <v>58</v>
      </c>
      <c r="AG263" s="1" t="s">
        <v>112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361</v>
      </c>
      <c r="BD263" s="56">
        <v>0</v>
      </c>
    </row>
    <row r="264" spans="1:56" ht="27.75" customHeight="1" x14ac:dyDescent="0.45">
      <c r="A264" s="3">
        <v>45953</v>
      </c>
      <c r="B264" s="14" t="s">
        <v>455</v>
      </c>
      <c r="C264" s="9" t="s">
        <v>439</v>
      </c>
      <c r="D264" s="13" t="s">
        <v>456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440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457</v>
      </c>
      <c r="AG264" s="1" t="s">
        <v>112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441</v>
      </c>
      <c r="BD264" s="56">
        <v>197.34919169444464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440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442</v>
      </c>
      <c r="BD265" s="56">
        <v>0</v>
      </c>
    </row>
    <row r="266" spans="1:56" ht="27.75" customHeight="1" x14ac:dyDescent="0.45">
      <c r="A266" s="3">
        <v>45601</v>
      </c>
      <c r="B266" s="14" t="s">
        <v>180</v>
      </c>
      <c r="C266" s="9" t="s">
        <v>91</v>
      </c>
      <c r="D266" s="13" t="s">
        <v>138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512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97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110</v>
      </c>
      <c r="BD266" s="56">
        <v>4754.1459870625004</v>
      </c>
    </row>
    <row r="267" spans="1:56" ht="27.75" customHeight="1" x14ac:dyDescent="0.45">
      <c r="A267" s="3">
        <v>45601</v>
      </c>
      <c r="B267" s="14" t="s">
        <v>180</v>
      </c>
      <c r="C267" s="9" t="s">
        <v>91</v>
      </c>
      <c r="D267" s="13" t="s">
        <v>138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512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97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110</v>
      </c>
      <c r="BD267" s="56">
        <v>7441.1877655499993</v>
      </c>
    </row>
    <row r="268" spans="1:56" ht="27.75" customHeight="1" x14ac:dyDescent="0.45">
      <c r="A268" s="3">
        <v>45601</v>
      </c>
      <c r="B268" s="14" t="s">
        <v>180</v>
      </c>
      <c r="C268" s="9" t="s">
        <v>91</v>
      </c>
      <c r="D268" s="13" t="s">
        <v>138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512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97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110</v>
      </c>
      <c r="BD268" s="56">
        <v>7441.1877655499993</v>
      </c>
    </row>
    <row r="269" spans="1:56" ht="27.75" customHeight="1" x14ac:dyDescent="0.45">
      <c r="A269" s="3">
        <v>45601</v>
      </c>
      <c r="B269" s="14" t="s">
        <v>180</v>
      </c>
      <c r="C269" s="9" t="s">
        <v>91</v>
      </c>
      <c r="D269" s="13" t="s">
        <v>138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512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97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110</v>
      </c>
      <c r="BD269" s="56">
        <v>7441.1877655499993</v>
      </c>
    </row>
    <row r="270" spans="1:56" ht="27.75" customHeight="1" x14ac:dyDescent="0.45">
      <c r="A270" s="3">
        <v>45601</v>
      </c>
      <c r="B270" s="14" t="s">
        <v>180</v>
      </c>
      <c r="C270" s="9" t="s">
        <v>91</v>
      </c>
      <c r="D270" s="13" t="s">
        <v>138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240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97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110</v>
      </c>
      <c r="BD270" s="56">
        <v>30574.738130457463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97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111</v>
      </c>
      <c r="BD271" s="56">
        <v>0</v>
      </c>
    </row>
    <row r="272" spans="1:56" ht="27.75" customHeight="1" x14ac:dyDescent="0.45">
      <c r="A272" s="3">
        <v>45964</v>
      </c>
      <c r="B272" s="14" t="s">
        <v>125</v>
      </c>
      <c r="C272" s="9" t="s">
        <v>133</v>
      </c>
      <c r="D272" s="13" t="s">
        <v>59</v>
      </c>
      <c r="E272" s="9">
        <v>26</v>
      </c>
      <c r="F272" s="9">
        <v>42</v>
      </c>
      <c r="G272" s="9" t="s">
        <v>60</v>
      </c>
      <c r="H272" s="9">
        <v>0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120</v>
      </c>
      <c r="T272" s="12">
        <v>45967</v>
      </c>
      <c r="U272" s="11">
        <v>600</v>
      </c>
      <c r="V272" s="10">
        <v>600</v>
      </c>
      <c r="W272" s="10">
        <v>0</v>
      </c>
      <c r="X272" s="10">
        <v>0</v>
      </c>
      <c r="Y272" s="10">
        <v>0</v>
      </c>
      <c r="Z272" s="9" t="s">
        <v>331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77</v>
      </c>
      <c r="AI272" s="1">
        <v>1</v>
      </c>
      <c r="AJ272" s="3">
        <v>45967</v>
      </c>
      <c r="AK272" s="3">
        <v>0</v>
      </c>
      <c r="AL272" s="3">
        <v>0</v>
      </c>
      <c r="AM272" s="3">
        <v>0</v>
      </c>
      <c r="AN272" s="3">
        <v>0</v>
      </c>
      <c r="AO272" s="3">
        <v>45966</v>
      </c>
      <c r="AP272" s="3">
        <v>45962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266</v>
      </c>
      <c r="BD272" s="56">
        <v>0</v>
      </c>
    </row>
    <row r="273" spans="1:56" ht="27.75" customHeight="1" x14ac:dyDescent="0.45">
      <c r="A273" s="3">
        <v>45958</v>
      </c>
      <c r="B273" s="14" t="s">
        <v>495</v>
      </c>
      <c r="C273" s="9" t="s">
        <v>133</v>
      </c>
      <c r="D273" s="13" t="s">
        <v>59</v>
      </c>
      <c r="E273" s="9">
        <v>26</v>
      </c>
      <c r="F273" s="9">
        <v>39</v>
      </c>
      <c r="G273" s="9" t="s">
        <v>60</v>
      </c>
      <c r="H273" s="9">
        <v>0</v>
      </c>
      <c r="I273" s="9">
        <v>93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120</v>
      </c>
      <c r="T273" s="12">
        <v>45969</v>
      </c>
      <c r="U273" s="11">
        <v>6903</v>
      </c>
      <c r="V273" s="10">
        <v>0</v>
      </c>
      <c r="W273" s="10">
        <v>6903</v>
      </c>
      <c r="X273" s="10">
        <v>0</v>
      </c>
      <c r="Y273" s="10">
        <v>0</v>
      </c>
      <c r="Z273" s="9" t="s">
        <v>331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77</v>
      </c>
      <c r="AI273" s="1">
        <v>1</v>
      </c>
      <c r="AJ273" s="3">
        <v>45969</v>
      </c>
      <c r="AK273" s="3">
        <v>0</v>
      </c>
      <c r="AL273" s="3">
        <v>0</v>
      </c>
      <c r="AM273" s="3">
        <v>0</v>
      </c>
      <c r="AN273" s="3">
        <v>0</v>
      </c>
      <c r="AO273" s="3">
        <v>45968</v>
      </c>
      <c r="AP273" s="3">
        <v>45964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266</v>
      </c>
      <c r="BD273" s="56">
        <v>701.79541403400003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100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331</v>
      </c>
      <c r="AA274" s="8">
        <v>7811.2277100000001</v>
      </c>
      <c r="AB274" s="8">
        <v>0</v>
      </c>
      <c r="AC274" s="8">
        <v>7811.2277100000001</v>
      </c>
      <c r="AD274" s="8">
        <v>0</v>
      </c>
      <c r="AE274" s="8">
        <v>0</v>
      </c>
      <c r="AF274" s="8" t="s">
        <v>58</v>
      </c>
      <c r="AG274" s="1" t="s">
        <v>115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266</v>
      </c>
      <c r="BD274" s="56">
        <v>0</v>
      </c>
    </row>
    <row r="275" spans="1:56" ht="27.75" customHeight="1" x14ac:dyDescent="0.45">
      <c r="A275" s="3">
        <v>0</v>
      </c>
      <c r="B275" s="14" t="s">
        <v>125</v>
      </c>
      <c r="C275" s="9" t="s">
        <v>106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107</v>
      </c>
      <c r="T275" s="12">
        <v>45972</v>
      </c>
      <c r="U275" s="11">
        <v>10000</v>
      </c>
      <c r="V275" s="10">
        <v>0</v>
      </c>
      <c r="W275" s="10">
        <v>10000</v>
      </c>
      <c r="X275" s="10">
        <v>0</v>
      </c>
      <c r="Y275" s="10">
        <v>0</v>
      </c>
      <c r="Z275" s="9" t="s">
        <v>184</v>
      </c>
      <c r="AA275" s="8">
        <v>12433.3</v>
      </c>
      <c r="AB275" s="8">
        <v>3414</v>
      </c>
      <c r="AC275" s="8">
        <v>9019.2999999999993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77</v>
      </c>
      <c r="AI275" s="1">
        <v>1</v>
      </c>
      <c r="AJ275" s="3">
        <v>45972</v>
      </c>
      <c r="AK275" s="3">
        <v>0</v>
      </c>
      <c r="AL275" s="3">
        <v>0</v>
      </c>
      <c r="AM275" s="3">
        <v>0</v>
      </c>
      <c r="AN275" s="3">
        <v>0</v>
      </c>
      <c r="AO275" s="3">
        <v>45971</v>
      </c>
      <c r="AP275" s="3">
        <v>45967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100</v>
      </c>
      <c r="BD275" s="56">
        <v>896.31799111111116</v>
      </c>
    </row>
    <row r="276" spans="1:56" ht="27.75" customHeight="1" x14ac:dyDescent="0.45">
      <c r="A276" s="3">
        <v>0</v>
      </c>
      <c r="B276" s="14" t="s">
        <v>125</v>
      </c>
      <c r="C276" s="9" t="s">
        <v>106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116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107</v>
      </c>
      <c r="T276" s="12">
        <v>45981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184</v>
      </c>
      <c r="AA276" s="8">
        <v>12433.3</v>
      </c>
      <c r="AB276" s="8">
        <v>0</v>
      </c>
      <c r="AC276" s="8">
        <v>12433.3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77</v>
      </c>
      <c r="AI276" s="1">
        <v>1</v>
      </c>
      <c r="AJ276" s="3">
        <v>45981</v>
      </c>
      <c r="AK276" s="3">
        <v>0</v>
      </c>
      <c r="AL276" s="3">
        <v>0</v>
      </c>
      <c r="AM276" s="3">
        <v>0</v>
      </c>
      <c r="AN276" s="3">
        <v>0</v>
      </c>
      <c r="AO276" s="3">
        <v>45980</v>
      </c>
      <c r="AP276" s="3">
        <v>45976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100</v>
      </c>
      <c r="BD276" s="56">
        <v>1235.5937244444444</v>
      </c>
    </row>
    <row r="277" spans="1:56" ht="27.7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26</v>
      </c>
      <c r="F277" s="9">
        <v>43</v>
      </c>
      <c r="G277" s="9">
        <v>0</v>
      </c>
      <c r="H277" s="9">
        <v>0</v>
      </c>
      <c r="I277" s="9">
        <v>116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184</v>
      </c>
      <c r="AA277" s="8">
        <v>24866.6</v>
      </c>
      <c r="AB277" s="8">
        <v>3414</v>
      </c>
      <c r="AC277" s="8">
        <v>21452.6</v>
      </c>
      <c r="AD277" s="8">
        <v>0</v>
      </c>
      <c r="AE277" s="8">
        <v>0</v>
      </c>
      <c r="AF277" s="8" t="s">
        <v>58</v>
      </c>
      <c r="AG277" s="1" t="s">
        <v>113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185</v>
      </c>
      <c r="BD277" s="56">
        <v>0</v>
      </c>
    </row>
    <row r="278" spans="1:56" ht="27.75" customHeight="1" x14ac:dyDescent="0.45">
      <c r="A278" s="3">
        <v>45962</v>
      </c>
      <c r="B278" s="14" t="s">
        <v>533</v>
      </c>
      <c r="C278" s="9" t="s">
        <v>143</v>
      </c>
      <c r="D278" s="13" t="s">
        <v>144</v>
      </c>
      <c r="E278" s="9">
        <v>28</v>
      </c>
      <c r="F278" s="9">
        <v>41</v>
      </c>
      <c r="G278" s="9" t="s">
        <v>60</v>
      </c>
      <c r="H278" s="9">
        <v>0</v>
      </c>
      <c r="I278" s="9">
        <v>120</v>
      </c>
      <c r="J278" s="9" t="s">
        <v>78</v>
      </c>
      <c r="K278" s="9">
        <v>3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45971</v>
      </c>
      <c r="U278" s="11">
        <v>50000</v>
      </c>
      <c r="V278" s="10">
        <v>4528</v>
      </c>
      <c r="W278" s="10">
        <v>45472</v>
      </c>
      <c r="X278" s="10">
        <v>0</v>
      </c>
      <c r="Y278" s="10">
        <v>47745.599999999999</v>
      </c>
      <c r="Z278" s="9" t="s">
        <v>124</v>
      </c>
      <c r="AA278" s="8">
        <v>53995.7264</v>
      </c>
      <c r="AB278" s="8">
        <v>14126</v>
      </c>
      <c r="AC278" s="8">
        <v>39869.7264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45971</v>
      </c>
      <c r="AK278" s="3">
        <v>0</v>
      </c>
      <c r="AL278" s="3">
        <v>45962</v>
      </c>
      <c r="AM278" s="3">
        <v>45969</v>
      </c>
      <c r="AN278" s="3">
        <v>45970</v>
      </c>
      <c r="AO278" s="3">
        <v>45970</v>
      </c>
      <c r="AP278" s="3">
        <v>45966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 t="s">
        <v>513</v>
      </c>
      <c r="AZ278" s="2">
        <v>0</v>
      </c>
      <c r="BA278" s="2">
        <v>0</v>
      </c>
      <c r="BB278" s="2">
        <v>0</v>
      </c>
      <c r="BC278" s="1" t="s">
        <v>102</v>
      </c>
      <c r="BD278" s="56">
        <v>4480.9142504000001</v>
      </c>
    </row>
    <row r="279" spans="1:56" ht="27.75" customHeight="1" x14ac:dyDescent="0.45">
      <c r="A279" s="3" t="s">
        <v>131</v>
      </c>
      <c r="B279" s="14" t="s">
        <v>131</v>
      </c>
      <c r="C279" s="9" t="s">
        <v>106</v>
      </c>
      <c r="D279" s="13" t="s">
        <v>59</v>
      </c>
      <c r="E279" s="9">
        <v>28</v>
      </c>
      <c r="F279" s="9">
        <v>47</v>
      </c>
      <c r="G279" s="9" t="s">
        <v>60</v>
      </c>
      <c r="H279" s="9" t="s">
        <v>66</v>
      </c>
      <c r="I279" s="9">
        <v>180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107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0</v>
      </c>
      <c r="Z279" s="9" t="s">
        <v>124</v>
      </c>
      <c r="AA279" s="8">
        <v>6775.4500000000007</v>
      </c>
      <c r="AB279" s="8">
        <v>0</v>
      </c>
      <c r="AC279" s="8">
        <v>6775.4500000000007</v>
      </c>
      <c r="AD279" s="8">
        <v>0</v>
      </c>
      <c r="AE279" s="8">
        <v>6775.4500000000007</v>
      </c>
      <c r="AF279" s="8">
        <v>0</v>
      </c>
      <c r="AG279" s="1">
        <v>0</v>
      </c>
      <c r="AH279" s="1" t="s">
        <v>142</v>
      </c>
      <c r="AI279" s="1">
        <v>2</v>
      </c>
      <c r="AJ279" s="3" t="s">
        <v>63</v>
      </c>
      <c r="AK279" s="3" t="e">
        <v>#VALUE!</v>
      </c>
      <c r="AL279" s="3">
        <v>0</v>
      </c>
      <c r="AM279" s="3">
        <v>0</v>
      </c>
      <c r="AN279" s="3">
        <v>0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139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761.48529722222236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28</v>
      </c>
      <c r="F280" s="9">
        <v>43</v>
      </c>
      <c r="G280" s="9">
        <v>0</v>
      </c>
      <c r="H280" s="9">
        <v>0</v>
      </c>
      <c r="I280" s="9">
        <v>130</v>
      </c>
      <c r="J280" s="9" t="s">
        <v>57</v>
      </c>
      <c r="K280" s="9">
        <v>3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124</v>
      </c>
      <c r="AA280" s="8">
        <v>60771.176399999997</v>
      </c>
      <c r="AB280" s="8">
        <v>14126</v>
      </c>
      <c r="AC280" s="8">
        <v>46645.176399999997</v>
      </c>
      <c r="AD280" s="8">
        <v>0</v>
      </c>
      <c r="AE280" s="8">
        <v>6775.4500000000007</v>
      </c>
      <c r="AF280" s="8" t="s">
        <v>58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145</v>
      </c>
      <c r="BD280" s="56">
        <v>0</v>
      </c>
    </row>
  </sheetData>
  <autoFilter ref="A5:BD2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D61D-1068-4FD3-8443-F393B6AC0788}">
  <sheetPr>
    <tabColor rgb="FFFFFF00"/>
  </sheetPr>
  <dimension ref="A1:BD276"/>
  <sheetViews>
    <sheetView zoomScale="80" zoomScaleNormal="80" workbookViewId="0">
      <selection activeCell="T19" sqref="T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45965</v>
      </c>
      <c r="E3" s="85" t="s">
        <v>52</v>
      </c>
      <c r="F3" s="85"/>
      <c r="G3" s="86">
        <v>10.34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0</v>
      </c>
      <c r="Q12" s="10">
        <v>0</v>
      </c>
      <c r="R12" s="10">
        <v>0</v>
      </c>
      <c r="S12" s="9" t="s">
        <v>120</v>
      </c>
      <c r="T12" s="12">
        <v>45966</v>
      </c>
      <c r="U12" s="11">
        <v>20000</v>
      </c>
      <c r="V12" s="10">
        <v>20000</v>
      </c>
      <c r="W12" s="10">
        <v>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45952</v>
      </c>
      <c r="B18" s="14" t="s">
        <v>460</v>
      </c>
      <c r="C18" s="9" t="s">
        <v>132</v>
      </c>
      <c r="D18" s="13" t="s">
        <v>121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50000</v>
      </c>
      <c r="V18" s="10">
        <v>2563</v>
      </c>
      <c r="W18" s="10">
        <v>47437</v>
      </c>
      <c r="X18" s="10">
        <v>0</v>
      </c>
      <c r="Y18" s="10">
        <v>49808.85</v>
      </c>
      <c r="Z18" s="9" t="s">
        <v>164</v>
      </c>
      <c r="AA18" s="8">
        <v>41749.77807</v>
      </c>
      <c r="AB18" s="8">
        <v>41749.77807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506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45952</v>
      </c>
      <c r="B19" s="14" t="s">
        <v>461</v>
      </c>
      <c r="C19" s="9" t="s">
        <v>132</v>
      </c>
      <c r="D19" s="13" t="s">
        <v>186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20000</v>
      </c>
      <c r="V19" s="10">
        <v>4519</v>
      </c>
      <c r="W19" s="10">
        <v>15481</v>
      </c>
      <c r="X19" s="10">
        <v>0</v>
      </c>
      <c r="Y19" s="10">
        <v>16255.050000000001</v>
      </c>
      <c r="Z19" s="9" t="s">
        <v>164</v>
      </c>
      <c r="AA19" s="8">
        <v>13624.982910000001</v>
      </c>
      <c r="AB19" s="8">
        <v>3612</v>
      </c>
      <c r="AC19" s="8">
        <v>10012.982910000001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506</v>
      </c>
      <c r="AZ19" s="2">
        <v>0</v>
      </c>
      <c r="BA19" s="2">
        <v>0</v>
      </c>
      <c r="BB19" s="2">
        <v>0</v>
      </c>
      <c r="BC19" s="1" t="s">
        <v>100</v>
      </c>
      <c r="BD19" s="56">
        <v>727.1650699973336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164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7.75" customHeight="1" x14ac:dyDescent="0.45">
      <c r="A21" s="3" t="s">
        <v>131</v>
      </c>
      <c r="B21" s="14" t="s">
        <v>131</v>
      </c>
      <c r="C21" s="9" t="s">
        <v>191</v>
      </c>
      <c r="D21" s="13" t="s">
        <v>192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45">
      <c r="A22" s="3" t="s">
        <v>131</v>
      </c>
      <c r="B22" s="14" t="s">
        <v>131</v>
      </c>
      <c r="C22" s="9" t="s">
        <v>216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2556.6217600000009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144285.27531</v>
      </c>
      <c r="AB23" s="8">
        <v>45361.77807</v>
      </c>
      <c r="AC23" s="8">
        <v>98923.497239999997</v>
      </c>
      <c r="AD23" s="8">
        <v>0</v>
      </c>
      <c r="AE23" s="8">
        <v>0</v>
      </c>
      <c r="AF23" s="8" t="s">
        <v>58</v>
      </c>
      <c r="AG23" s="1" t="s">
        <v>114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45919</v>
      </c>
      <c r="B24" s="14" t="s">
        <v>299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264</v>
      </c>
      <c r="T24" s="12">
        <v>45968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300</v>
      </c>
      <c r="AG24" s="1" t="s">
        <v>114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45941</v>
      </c>
      <c r="B25" s="14" t="s">
        <v>352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264</v>
      </c>
      <c r="T25" s="12">
        <v>45968</v>
      </c>
      <c r="U25" s="11">
        <v>20000</v>
      </c>
      <c r="V25" s="10">
        <v>20775</v>
      </c>
      <c r="W25" s="10">
        <v>0</v>
      </c>
      <c r="X25" s="10">
        <v>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353</v>
      </c>
      <c r="AG25" s="1" t="s">
        <v>114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0</v>
      </c>
      <c r="B26" s="14" t="s">
        <v>125</v>
      </c>
      <c r="C26" s="9" t="s">
        <v>73</v>
      </c>
      <c r="D26" s="13" t="s">
        <v>349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413</v>
      </c>
      <c r="C27" s="9" t="s">
        <v>73</v>
      </c>
      <c r="D27" s="13" t="s">
        <v>348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45967</v>
      </c>
      <c r="U27" s="11">
        <v>5000</v>
      </c>
      <c r="V27" s="10">
        <v>0</v>
      </c>
      <c r="W27" s="10">
        <v>5000</v>
      </c>
      <c r="X27" s="10">
        <v>5403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422</v>
      </c>
      <c r="AG27" s="1" t="s">
        <v>112</v>
      </c>
      <c r="AH27" s="1" t="s">
        <v>74</v>
      </c>
      <c r="AI27" s="1">
        <v>2</v>
      </c>
      <c r="AJ27" s="3">
        <v>45967</v>
      </c>
      <c r="AK27" s="3">
        <v>0</v>
      </c>
      <c r="AL27" s="3">
        <v>45958</v>
      </c>
      <c r="AM27" s="3">
        <v>45965</v>
      </c>
      <c r="AN27" s="3">
        <v>45966</v>
      </c>
      <c r="AO27" s="3">
        <v>45966</v>
      </c>
      <c r="AP27" s="3">
        <v>45962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 t="s">
        <v>235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45967</v>
      </c>
      <c r="U28" s="11">
        <v>5000</v>
      </c>
      <c r="V28" s="10">
        <v>0</v>
      </c>
      <c r="W28" s="10">
        <v>5000</v>
      </c>
      <c r="X28" s="10">
        <v>5515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422</v>
      </c>
      <c r="AG28" s="1" t="s">
        <v>114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350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45967</v>
      </c>
      <c r="U29" s="11">
        <v>5000</v>
      </c>
      <c r="V29" s="10">
        <v>1500</v>
      </c>
      <c r="W29" s="10">
        <v>3500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422</v>
      </c>
      <c r="AG29" s="1" t="s">
        <v>113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351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45967</v>
      </c>
      <c r="U30" s="11">
        <v>5000</v>
      </c>
      <c r="V30" s="10">
        <v>5000</v>
      </c>
      <c r="W30" s="10">
        <v>0</v>
      </c>
      <c r="X30" s="10">
        <v>5630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422</v>
      </c>
      <c r="AG30" s="1" t="s">
        <v>112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423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113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226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424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352.51463377777782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268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5232</v>
      </c>
      <c r="W33" s="10">
        <v>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424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>
        <v>913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424</v>
      </c>
      <c r="AG34" s="1" t="s">
        <v>113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236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45969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167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424</v>
      </c>
      <c r="AG35" s="1" t="s">
        <v>113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705.02926755555563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236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425</v>
      </c>
      <c r="AG36" s="1" t="s">
        <v>112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352.51463377777782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425</v>
      </c>
      <c r="AG37" s="1" t="s">
        <v>61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352.51463377777782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425</v>
      </c>
      <c r="AG38" s="1" t="s">
        <v>112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250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10000</v>
      </c>
      <c r="V39" s="10">
        <v>10000</v>
      </c>
      <c r="W39" s="10">
        <v>0</v>
      </c>
      <c r="X39" s="10">
        <v>10450</v>
      </c>
      <c r="Y39" s="10">
        <v>0</v>
      </c>
      <c r="Z39" s="9" t="s">
        <v>167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425</v>
      </c>
      <c r="AG39" s="1" t="s">
        <v>112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 t="s">
        <v>131</v>
      </c>
      <c r="B40" s="14" t="s">
        <v>131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45991</v>
      </c>
      <c r="U40" s="11">
        <v>225000</v>
      </c>
      <c r="V40" s="10">
        <v>0</v>
      </c>
      <c r="W40" s="10">
        <v>225000</v>
      </c>
      <c r="X40" s="10">
        <v>0</v>
      </c>
      <c r="Y40" s="10">
        <v>236250</v>
      </c>
      <c r="Z40" s="9" t="s">
        <v>167</v>
      </c>
      <c r="AA40" s="8">
        <v>210597.75000000003</v>
      </c>
      <c r="AB40" s="8">
        <v>0</v>
      </c>
      <c r="AC40" s="8">
        <v>210597.75000000003</v>
      </c>
      <c r="AD40" s="8">
        <v>0</v>
      </c>
      <c r="AE40" s="8">
        <v>0</v>
      </c>
      <c r="AF40" s="8">
        <v>0</v>
      </c>
      <c r="AG40" s="1" t="s">
        <v>112</v>
      </c>
      <c r="AH40" s="1" t="s">
        <v>74</v>
      </c>
      <c r="AI40" s="1">
        <v>2</v>
      </c>
      <c r="AJ40" s="3">
        <v>45991</v>
      </c>
      <c r="AK40" s="3">
        <v>0</v>
      </c>
      <c r="AL40" s="3">
        <v>45982</v>
      </c>
      <c r="AM40" s="3">
        <v>45989</v>
      </c>
      <c r="AN40" s="3">
        <v>45990</v>
      </c>
      <c r="AO40" s="3">
        <v>45990</v>
      </c>
      <c r="AP40" s="3">
        <v>45986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15863.158520000001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167</v>
      </c>
      <c r="AA41" s="8">
        <v>243357.40000000002</v>
      </c>
      <c r="AB41" s="8">
        <v>4679.9500000000007</v>
      </c>
      <c r="AC41" s="8">
        <v>238677.45000000004</v>
      </c>
      <c r="AD41" s="8">
        <v>0</v>
      </c>
      <c r="AE41" s="8">
        <v>0</v>
      </c>
      <c r="AF41" s="8" t="s">
        <v>58</v>
      </c>
      <c r="AG41" s="1" t="s">
        <v>112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45">
      <c r="A42" s="3">
        <v>45905</v>
      </c>
      <c r="B42" s="14" t="s">
        <v>269</v>
      </c>
      <c r="C42" s="9" t="s">
        <v>135</v>
      </c>
      <c r="D42" s="13" t="s">
        <v>265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183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105</v>
      </c>
      <c r="T42" s="12" t="s">
        <v>63</v>
      </c>
      <c r="U42" s="11">
        <v>109</v>
      </c>
      <c r="V42" s="10">
        <v>0</v>
      </c>
      <c r="W42" s="10">
        <v>109</v>
      </c>
      <c r="X42" s="10">
        <v>6124</v>
      </c>
      <c r="Y42" s="10">
        <v>0</v>
      </c>
      <c r="Z42" s="9" t="s">
        <v>109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112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178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109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179</v>
      </c>
      <c r="BD43" s="56">
        <v>0</v>
      </c>
    </row>
    <row r="44" spans="1:56" ht="27.75" customHeight="1" x14ac:dyDescent="0.45">
      <c r="A44" s="3">
        <v>45962</v>
      </c>
      <c r="B44" s="14" t="s">
        <v>514</v>
      </c>
      <c r="C44" s="9" t="s">
        <v>498</v>
      </c>
      <c r="D44" s="13" t="s">
        <v>59</v>
      </c>
      <c r="E44" s="9">
        <v>20</v>
      </c>
      <c r="F44" s="9">
        <v>30</v>
      </c>
      <c r="G44" s="9" t="s">
        <v>60</v>
      </c>
      <c r="H44" s="9">
        <v>0</v>
      </c>
      <c r="I44" s="9">
        <v>53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45967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134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112</v>
      </c>
      <c r="AH44" s="1" t="s">
        <v>77</v>
      </c>
      <c r="AI44" s="1">
        <v>1</v>
      </c>
      <c r="AJ44" s="3">
        <v>45967</v>
      </c>
      <c r="AK44" s="3">
        <v>0</v>
      </c>
      <c r="AL44" s="3">
        <v>0</v>
      </c>
      <c r="AM44" s="3">
        <v>0</v>
      </c>
      <c r="AN44" s="3">
        <v>0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101</v>
      </c>
      <c r="BD44" s="56">
        <v>540.28975000000003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134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58</v>
      </c>
      <c r="AG45" s="1" t="s">
        <v>112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101</v>
      </c>
      <c r="BD45" s="56">
        <v>0</v>
      </c>
    </row>
    <row r="46" spans="1:56" ht="27.75" customHeight="1" x14ac:dyDescent="0.45">
      <c r="A46" s="3">
        <v>45951</v>
      </c>
      <c r="B46" s="14" t="s">
        <v>432</v>
      </c>
      <c r="C46" s="9" t="s">
        <v>135</v>
      </c>
      <c r="D46" s="13" t="s">
        <v>127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>
        <v>45966</v>
      </c>
      <c r="U46" s="11">
        <v>2880</v>
      </c>
      <c r="V46" s="10">
        <v>2880</v>
      </c>
      <c r="W46" s="10">
        <v>0</v>
      </c>
      <c r="X46" s="10">
        <v>33609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496</v>
      </c>
      <c r="AG46" s="1" t="s">
        <v>112</v>
      </c>
      <c r="AH46" s="1" t="s">
        <v>75</v>
      </c>
      <c r="AI46" s="1">
        <v>4</v>
      </c>
      <c r="AJ46" s="3">
        <v>45966</v>
      </c>
      <c r="AK46" s="3">
        <v>45962</v>
      </c>
      <c r="AL46" s="3">
        <v>45955</v>
      </c>
      <c r="AM46" s="3">
        <v>45963</v>
      </c>
      <c r="AN46" s="3">
        <v>45964</v>
      </c>
      <c r="AO46" s="3">
        <v>45965</v>
      </c>
      <c r="AP46" s="3">
        <v>45961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400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45">
      <c r="A47" s="3">
        <v>45916</v>
      </c>
      <c r="B47" s="14" t="s">
        <v>295</v>
      </c>
      <c r="C47" s="9" t="s">
        <v>229</v>
      </c>
      <c r="D47" s="13">
        <v>956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107</v>
      </c>
      <c r="T47" s="12">
        <v>45966</v>
      </c>
      <c r="U47" s="11">
        <v>2500</v>
      </c>
      <c r="V47" s="10">
        <v>2700</v>
      </c>
      <c r="W47" s="10">
        <v>0</v>
      </c>
      <c r="X47" s="10">
        <v>2671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112</v>
      </c>
      <c r="AH47" s="1" t="s">
        <v>75</v>
      </c>
      <c r="AI47" s="1">
        <v>4</v>
      </c>
      <c r="AJ47" s="3">
        <v>45966</v>
      </c>
      <c r="AK47" s="3">
        <v>45962</v>
      </c>
      <c r="AL47" s="3">
        <v>45955</v>
      </c>
      <c r="AM47" s="3">
        <v>45963</v>
      </c>
      <c r="AN47" s="3">
        <v>45964</v>
      </c>
      <c r="AO47" s="3">
        <v>45965</v>
      </c>
      <c r="AP47" s="3">
        <v>45961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45951</v>
      </c>
      <c r="B48" s="14" t="s">
        <v>431</v>
      </c>
      <c r="C48" s="9" t="s">
        <v>135</v>
      </c>
      <c r="D48" s="13" t="s">
        <v>241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>
        <v>45967</v>
      </c>
      <c r="U48" s="11">
        <v>10000</v>
      </c>
      <c r="V48" s="10">
        <v>0</v>
      </c>
      <c r="W48" s="10">
        <v>10000</v>
      </c>
      <c r="X48" s="10">
        <v>1940</v>
      </c>
      <c r="Y48" s="10">
        <v>8463</v>
      </c>
      <c r="Z48" s="9" t="s">
        <v>80</v>
      </c>
      <c r="AA48" s="8">
        <v>8867.1082500000011</v>
      </c>
      <c r="AB48" s="8">
        <v>8867.1082500000011</v>
      </c>
      <c r="AC48" s="8">
        <v>0</v>
      </c>
      <c r="AD48" s="8">
        <v>0</v>
      </c>
      <c r="AE48" s="8">
        <v>8867.1082500000011</v>
      </c>
      <c r="AF48" s="8" t="s">
        <v>515</v>
      </c>
      <c r="AG48" s="1" t="s">
        <v>112</v>
      </c>
      <c r="AH48" s="1" t="s">
        <v>75</v>
      </c>
      <c r="AI48" s="1">
        <v>4</v>
      </c>
      <c r="AJ48" s="3">
        <v>45967</v>
      </c>
      <c r="AK48" s="3">
        <v>45963</v>
      </c>
      <c r="AL48" s="3">
        <v>45956</v>
      </c>
      <c r="AM48" s="3">
        <v>45964</v>
      </c>
      <c r="AN48" s="3">
        <v>45965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45">
      <c r="A49" s="3">
        <v>45919</v>
      </c>
      <c r="B49" s="14" t="s">
        <v>301</v>
      </c>
      <c r="C49" s="9" t="s">
        <v>135</v>
      </c>
      <c r="D49" s="13" t="s">
        <v>241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105</v>
      </c>
      <c r="T49" s="12">
        <v>45967</v>
      </c>
      <c r="U49" s="11">
        <v>928</v>
      </c>
      <c r="V49" s="10">
        <v>880</v>
      </c>
      <c r="W49" s="10">
        <v>48</v>
      </c>
      <c r="X49" s="10">
        <v>0</v>
      </c>
      <c r="Y49" s="10">
        <v>50.400000000000006</v>
      </c>
      <c r="Z49" s="9" t="s">
        <v>80</v>
      </c>
      <c r="AA49" s="8">
        <v>50.292000000000002</v>
      </c>
      <c r="AB49" s="8">
        <v>50.292000000000002</v>
      </c>
      <c r="AC49" s="8">
        <v>0</v>
      </c>
      <c r="AD49" s="8">
        <v>0</v>
      </c>
      <c r="AE49" s="8">
        <v>50.292000000000002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45967</v>
      </c>
      <c r="AK49" s="3">
        <v>45963</v>
      </c>
      <c r="AL49" s="3">
        <v>45956</v>
      </c>
      <c r="AM49" s="3">
        <v>45964</v>
      </c>
      <c r="AN49" s="3">
        <v>45965</v>
      </c>
      <c r="AO49" s="3">
        <v>45966</v>
      </c>
      <c r="AP49" s="3">
        <v>45962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318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45916</v>
      </c>
      <c r="B50" s="14" t="s">
        <v>295</v>
      </c>
      <c r="C50" s="9" t="s">
        <v>229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45968</v>
      </c>
      <c r="U50" s="11">
        <v>5000</v>
      </c>
      <c r="V50" s="10">
        <v>5100</v>
      </c>
      <c r="W50" s="10">
        <v>0</v>
      </c>
      <c r="X50" s="10">
        <v>5250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75</v>
      </c>
      <c r="AI50" s="1">
        <v>4</v>
      </c>
      <c r="AJ50" s="3">
        <v>45968</v>
      </c>
      <c r="AK50" s="3">
        <v>45964</v>
      </c>
      <c r="AL50" s="3">
        <v>45957</v>
      </c>
      <c r="AM50" s="3">
        <v>45965</v>
      </c>
      <c r="AN50" s="3">
        <v>45966</v>
      </c>
      <c r="AO50" s="3">
        <v>45967</v>
      </c>
      <c r="AP50" s="3">
        <v>45963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45916</v>
      </c>
      <c r="B51" s="14" t="s">
        <v>295</v>
      </c>
      <c r="C51" s="9" t="s">
        <v>229</v>
      </c>
      <c r="D51" s="13" t="s">
        <v>281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45971</v>
      </c>
      <c r="U51" s="11">
        <v>5000</v>
      </c>
      <c r="V51" s="10">
        <v>5100</v>
      </c>
      <c r="W51" s="10">
        <v>0</v>
      </c>
      <c r="X51" s="10">
        <v>5100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45971</v>
      </c>
      <c r="AK51" s="3">
        <v>45967</v>
      </c>
      <c r="AL51" s="3">
        <v>45960</v>
      </c>
      <c r="AM51" s="3">
        <v>45968</v>
      </c>
      <c r="AN51" s="3">
        <v>45969</v>
      </c>
      <c r="AO51" s="3">
        <v>45970</v>
      </c>
      <c r="AP51" s="3">
        <v>45966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285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45971</v>
      </c>
      <c r="U52" s="11">
        <v>2500</v>
      </c>
      <c r="V52" s="10">
        <v>0</v>
      </c>
      <c r="W52" s="10">
        <v>2500</v>
      </c>
      <c r="X52" s="10">
        <v>0</v>
      </c>
      <c r="Y52" s="10">
        <v>2625</v>
      </c>
      <c r="Z52" s="9" t="s">
        <v>80</v>
      </c>
      <c r="AA52" s="8">
        <v>2759.0749999999998</v>
      </c>
      <c r="AB52" s="8">
        <v>2759.0749999999998</v>
      </c>
      <c r="AC52" s="8">
        <v>0</v>
      </c>
      <c r="AD52" s="8">
        <v>2759.0749999999998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45971</v>
      </c>
      <c r="AK52" s="3">
        <v>45967</v>
      </c>
      <c r="AL52" s="3">
        <v>45960</v>
      </c>
      <c r="AM52" s="3">
        <v>45968</v>
      </c>
      <c r="AN52" s="3">
        <v>45969</v>
      </c>
      <c r="AO52" s="3">
        <v>45970</v>
      </c>
      <c r="AP52" s="3">
        <v>45966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 t="s">
        <v>281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45972</v>
      </c>
      <c r="U53" s="11">
        <v>5000</v>
      </c>
      <c r="V53" s="10">
        <v>5100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45972</v>
      </c>
      <c r="AK53" s="3">
        <v>45968</v>
      </c>
      <c r="AL53" s="3">
        <v>45961</v>
      </c>
      <c r="AM53" s="3">
        <v>45969</v>
      </c>
      <c r="AN53" s="3">
        <v>45970</v>
      </c>
      <c r="AO53" s="3">
        <v>45971</v>
      </c>
      <c r="AP53" s="3">
        <v>45967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45972</v>
      </c>
      <c r="U54" s="11">
        <v>5000</v>
      </c>
      <c r="V54" s="10">
        <v>5000</v>
      </c>
      <c r="W54" s="10">
        <v>0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80</v>
      </c>
      <c r="AA55" s="8">
        <v>5518.15</v>
      </c>
      <c r="AB55" s="8">
        <v>5518.15</v>
      </c>
      <c r="AC55" s="8">
        <v>0</v>
      </c>
      <c r="AD55" s="8">
        <v>0</v>
      </c>
      <c r="AE55" s="8">
        <v>5518.15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>
        <v>964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3500</v>
      </c>
      <c r="V56" s="10">
        <v>0</v>
      </c>
      <c r="W56" s="10">
        <v>3500</v>
      </c>
      <c r="X56" s="10">
        <v>0</v>
      </c>
      <c r="Y56" s="10">
        <v>3675</v>
      </c>
      <c r="Z56" s="9" t="s">
        <v>80</v>
      </c>
      <c r="AA56" s="8">
        <v>3960.4950000000003</v>
      </c>
      <c r="AB56" s="8">
        <v>3960.4950000000003</v>
      </c>
      <c r="AC56" s="8">
        <v>0</v>
      </c>
      <c r="AD56" s="8">
        <v>0</v>
      </c>
      <c r="AE56" s="8">
        <v>3960.4950000000003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 t="s">
        <v>282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416.92688888888887</v>
      </c>
    </row>
    <row r="58" spans="1:56" ht="27.75" customHeight="1" x14ac:dyDescent="0.45">
      <c r="A58" s="3">
        <v>45923</v>
      </c>
      <c r="B58" s="14" t="s">
        <v>310</v>
      </c>
      <c r="C58" s="9" t="s">
        <v>79</v>
      </c>
      <c r="D58" s="13" t="s">
        <v>311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45972</v>
      </c>
      <c r="U58" s="11">
        <v>12000</v>
      </c>
      <c r="V58" s="10">
        <v>4900</v>
      </c>
      <c r="W58" s="10">
        <v>7100</v>
      </c>
      <c r="X58" s="10">
        <v>12440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45974</v>
      </c>
      <c r="AK59" s="3">
        <v>45970</v>
      </c>
      <c r="AL59" s="3">
        <v>45963</v>
      </c>
      <c r="AM59" s="3">
        <v>45971</v>
      </c>
      <c r="AN59" s="3">
        <v>45972</v>
      </c>
      <c r="AO59" s="3">
        <v>45973</v>
      </c>
      <c r="AP59" s="3">
        <v>45969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416.92688888888887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285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45974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80</v>
      </c>
      <c r="AA60" s="8">
        <v>2759.0749999999998</v>
      </c>
      <c r="AB60" s="8">
        <v>2759.0749999999998</v>
      </c>
      <c r="AC60" s="8">
        <v>0</v>
      </c>
      <c r="AD60" s="8">
        <v>2759.0749999999998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45974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45941</v>
      </c>
      <c r="B61" s="14" t="s">
        <v>497</v>
      </c>
      <c r="C61" s="9" t="s">
        <v>104</v>
      </c>
      <c r="D61" s="13" t="s">
        <v>354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45975</v>
      </c>
      <c r="AK61" s="3">
        <v>45971</v>
      </c>
      <c r="AL61" s="3">
        <v>45964</v>
      </c>
      <c r="AM61" s="3">
        <v>45972</v>
      </c>
      <c r="AN61" s="3">
        <v>45973</v>
      </c>
      <c r="AO61" s="3">
        <v>45974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45896</v>
      </c>
      <c r="B62" s="14" t="s">
        <v>256</v>
      </c>
      <c r="C62" s="9" t="s">
        <v>79</v>
      </c>
      <c r="D62" s="13" t="s">
        <v>257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3000</v>
      </c>
      <c r="V62" s="10">
        <v>3194</v>
      </c>
      <c r="W62" s="10">
        <v>0</v>
      </c>
      <c r="X62" s="10">
        <v>8100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45958</v>
      </c>
      <c r="B63" s="14" t="s">
        <v>481</v>
      </c>
      <c r="C63" s="9" t="s">
        <v>79</v>
      </c>
      <c r="D63" s="13" t="s">
        <v>482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0</v>
      </c>
      <c r="AC63" s="8">
        <v>3310.89</v>
      </c>
      <c r="AD63" s="8">
        <v>0</v>
      </c>
      <c r="AE63" s="8">
        <v>3310.89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250.15613333333337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 t="s">
        <v>281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416.92688888888887</v>
      </c>
    </row>
    <row r="66" spans="1:56" ht="27.75" customHeight="1" x14ac:dyDescent="0.45">
      <c r="A66" s="3">
        <v>45948</v>
      </c>
      <c r="B66" s="14" t="s">
        <v>394</v>
      </c>
      <c r="C66" s="9" t="s">
        <v>104</v>
      </c>
      <c r="D66" s="13" t="s">
        <v>395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45958</v>
      </c>
      <c r="B67" s="14" t="s">
        <v>483</v>
      </c>
      <c r="C67" s="9" t="s">
        <v>79</v>
      </c>
      <c r="D67" s="13" t="s">
        <v>484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45979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45979</v>
      </c>
      <c r="AK67" s="3">
        <v>45975</v>
      </c>
      <c r="AL67" s="3">
        <v>45968</v>
      </c>
      <c r="AM67" s="3">
        <v>45976</v>
      </c>
      <c r="AN67" s="3">
        <v>45977</v>
      </c>
      <c r="AO67" s="3">
        <v>45978</v>
      </c>
      <c r="AP67" s="3">
        <v>45974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250.15613333333337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45979</v>
      </c>
      <c r="U68" s="11">
        <v>2500</v>
      </c>
      <c r="V68" s="10">
        <v>2500</v>
      </c>
      <c r="W68" s="10">
        <v>0</v>
      </c>
      <c r="X68" s="10">
        <v>2600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45979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416.92688888888887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 t="s">
        <v>282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45">
      <c r="A71" s="3">
        <v>45964</v>
      </c>
      <c r="B71" s="14" t="s">
        <v>516</v>
      </c>
      <c r="C71" s="9" t="s">
        <v>227</v>
      </c>
      <c r="D71" s="13" t="s">
        <v>517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45980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0</v>
      </c>
      <c r="AC71" s="8">
        <v>11036.3</v>
      </c>
      <c r="AD71" s="8">
        <v>0</v>
      </c>
      <c r="AE71" s="8">
        <v>11036.3</v>
      </c>
      <c r="AF71" s="8">
        <v>0</v>
      </c>
      <c r="AG71" s="1" t="s">
        <v>113</v>
      </c>
      <c r="AH71" s="1" t="s">
        <v>75</v>
      </c>
      <c r="AI71" s="1">
        <v>5</v>
      </c>
      <c r="AJ71" s="3">
        <v>45980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833.85377777777774</v>
      </c>
    </row>
    <row r="72" spans="1:56" ht="27.75" customHeight="1" x14ac:dyDescent="0.45">
      <c r="A72" s="3">
        <v>45964</v>
      </c>
      <c r="B72" s="14" t="s">
        <v>516</v>
      </c>
      <c r="C72" s="9" t="s">
        <v>227</v>
      </c>
      <c r="D72" s="13" t="s">
        <v>518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45980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0</v>
      </c>
      <c r="AC72" s="8">
        <v>11036.3</v>
      </c>
      <c r="AD72" s="8">
        <v>0</v>
      </c>
      <c r="AE72" s="8">
        <v>11036.3</v>
      </c>
      <c r="AF72" s="8">
        <v>0</v>
      </c>
      <c r="AG72" s="1" t="s">
        <v>113</v>
      </c>
      <c r="AH72" s="1" t="s">
        <v>75</v>
      </c>
      <c r="AI72" s="1">
        <v>5</v>
      </c>
      <c r="AJ72" s="3">
        <v>45980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833.85377777777774</v>
      </c>
    </row>
    <row r="73" spans="1:56" ht="27.75" customHeight="1" x14ac:dyDescent="0.45">
      <c r="A73" s="3">
        <v>45964</v>
      </c>
      <c r="B73" s="14" t="s">
        <v>516</v>
      </c>
      <c r="C73" s="9" t="s">
        <v>227</v>
      </c>
      <c r="D73" s="13" t="s">
        <v>519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416.92688888888887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45981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416.92688888888887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45982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0</v>
      </c>
      <c r="AC76" s="8">
        <v>3862.7049999999999</v>
      </c>
      <c r="AD76" s="8">
        <v>0</v>
      </c>
      <c r="AE76" s="8">
        <v>3862.7049999999999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291.84882222222222</v>
      </c>
    </row>
    <row r="77" spans="1:56" ht="27.75" customHeight="1" x14ac:dyDescent="0.45">
      <c r="A77" s="3">
        <v>45933</v>
      </c>
      <c r="B77" s="14" t="s">
        <v>338</v>
      </c>
      <c r="C77" s="9" t="s">
        <v>104</v>
      </c>
      <c r="D77" s="13" t="s">
        <v>326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45896</v>
      </c>
      <c r="B78" s="14" t="s">
        <v>255</v>
      </c>
      <c r="C78" s="9" t="s">
        <v>79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3310.89</v>
      </c>
      <c r="AE78" s="8">
        <v>0</v>
      </c>
      <c r="AF78" s="8">
        <v>0</v>
      </c>
      <c r="AG78" s="1" t="s">
        <v>113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45">
      <c r="A80" s="3">
        <v>45909</v>
      </c>
      <c r="B80" s="14" t="s">
        <v>274</v>
      </c>
      <c r="C80" s="9" t="s">
        <v>79</v>
      </c>
      <c r="D80" s="13" t="s">
        <v>271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45933</v>
      </c>
      <c r="B84" s="14" t="s">
        <v>336</v>
      </c>
      <c r="C84" s="9" t="s">
        <v>104</v>
      </c>
      <c r="D84" s="13" t="s">
        <v>324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45933</v>
      </c>
      <c r="B85" s="14" t="s">
        <v>339</v>
      </c>
      <c r="C85" s="9" t="s">
        <v>104</v>
      </c>
      <c r="D85" s="13" t="s">
        <v>327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45987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45891</v>
      </c>
      <c r="B86" s="14" t="s">
        <v>251</v>
      </c>
      <c r="C86" s="9" t="s">
        <v>79</v>
      </c>
      <c r="D86" s="13" t="s">
        <v>252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45989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45891</v>
      </c>
      <c r="B91" s="14" t="s">
        <v>253</v>
      </c>
      <c r="C91" s="9" t="s">
        <v>79</v>
      </c>
      <c r="D91" s="13" t="s">
        <v>254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45951</v>
      </c>
      <c r="B92" s="14" t="s">
        <v>431</v>
      </c>
      <c r="C92" s="9" t="s">
        <v>135</v>
      </c>
      <c r="D92" s="13" t="s">
        <v>141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183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105</v>
      </c>
      <c r="T92" s="12" t="s">
        <v>63</v>
      </c>
      <c r="U92" s="11">
        <v>304</v>
      </c>
      <c r="V92" s="10">
        <v>0</v>
      </c>
      <c r="W92" s="10">
        <v>304</v>
      </c>
      <c r="X92" s="10">
        <v>22300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496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399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45951</v>
      </c>
      <c r="B93" s="14" t="s">
        <v>429</v>
      </c>
      <c r="C93" s="9" t="s">
        <v>135</v>
      </c>
      <c r="D93" s="13" t="s">
        <v>247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105</v>
      </c>
      <c r="T93" s="12" t="s">
        <v>63</v>
      </c>
      <c r="U93" s="11">
        <v>229</v>
      </c>
      <c r="V93" s="10">
        <v>0</v>
      </c>
      <c r="W93" s="10">
        <v>229</v>
      </c>
      <c r="X93" s="10">
        <v>11095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45892</v>
      </c>
      <c r="B94" s="14" t="s">
        <v>249</v>
      </c>
      <c r="C94" s="9" t="s">
        <v>79</v>
      </c>
      <c r="D94" s="13" t="s">
        <v>202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3000</v>
      </c>
      <c r="W94" s="10">
        <v>0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3000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429</v>
      </c>
      <c r="C95" s="9" t="s">
        <v>135</v>
      </c>
      <c r="D95" s="13" t="s">
        <v>267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886</v>
      </c>
      <c r="V95" s="10">
        <v>0</v>
      </c>
      <c r="W95" s="10">
        <v>886</v>
      </c>
      <c r="X95" s="10">
        <v>21560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398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45958</v>
      </c>
      <c r="B96" s="14" t="s">
        <v>485</v>
      </c>
      <c r="C96" s="9" t="s">
        <v>79</v>
      </c>
      <c r="D96" s="13" t="s">
        <v>486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3227.07</v>
      </c>
      <c r="AB96" s="8">
        <v>0</v>
      </c>
      <c r="AC96" s="8">
        <v>3227.07</v>
      </c>
      <c r="AD96" s="8">
        <v>0</v>
      </c>
      <c r="AE96" s="8">
        <v>3227.07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243.82306666666665</v>
      </c>
    </row>
    <row r="97" spans="1:56" ht="27.75" customHeight="1" x14ac:dyDescent="0.45">
      <c r="A97" s="3">
        <v>45958</v>
      </c>
      <c r="B97" s="14" t="s">
        <v>471</v>
      </c>
      <c r="C97" s="9" t="s">
        <v>104</v>
      </c>
      <c r="D97" s="13" t="s">
        <v>472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7.75" customHeight="1" x14ac:dyDescent="0.45">
      <c r="A98" s="3">
        <v>45891</v>
      </c>
      <c r="B98" s="14" t="s">
        <v>251</v>
      </c>
      <c r="C98" s="9" t="s">
        <v>79</v>
      </c>
      <c r="D98" s="13" t="s">
        <v>252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 t="s">
        <v>131</v>
      </c>
      <c r="B99" s="14" t="s">
        <v>131</v>
      </c>
      <c r="C99" s="9" t="s">
        <v>135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105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7916.333333333333</v>
      </c>
    </row>
    <row r="100" spans="1:56" ht="27.75" customHeight="1" x14ac:dyDescent="0.45">
      <c r="A100" s="3">
        <v>45933</v>
      </c>
      <c r="B100" s="14" t="s">
        <v>337</v>
      </c>
      <c r="C100" s="9" t="s">
        <v>79</v>
      </c>
      <c r="D100" s="13" t="s">
        <v>325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61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7.75" customHeight="1" x14ac:dyDescent="0.45">
      <c r="A101" s="3" t="s">
        <v>131</v>
      </c>
      <c r="B101" s="14" t="s">
        <v>131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1667.7075555555555</v>
      </c>
    </row>
    <row r="102" spans="1:56" ht="27.75" customHeight="1" x14ac:dyDescent="0.45">
      <c r="A102" s="3" t="s">
        <v>131</v>
      </c>
      <c r="B102" s="14" t="s">
        <v>131</v>
      </c>
      <c r="C102" s="9" t="s">
        <v>95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1625.4871111111113</v>
      </c>
    </row>
    <row r="103" spans="1:56" ht="27.75" customHeight="1" x14ac:dyDescent="0.45">
      <c r="A103" s="3" t="s">
        <v>131</v>
      </c>
      <c r="B103" s="14" t="s">
        <v>131</v>
      </c>
      <c r="C103" s="9" t="s">
        <v>229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 t="s">
        <v>63</v>
      </c>
      <c r="U103" s="11">
        <v>305000</v>
      </c>
      <c r="V103" s="10">
        <v>0</v>
      </c>
      <c r="W103" s="10">
        <v>305000</v>
      </c>
      <c r="X103" s="10">
        <v>0</v>
      </c>
      <c r="Y103" s="10">
        <v>320250</v>
      </c>
      <c r="Z103" s="9" t="s">
        <v>80</v>
      </c>
      <c r="AA103" s="8">
        <v>336607.14999999997</v>
      </c>
      <c r="AB103" s="8">
        <v>0</v>
      </c>
      <c r="AC103" s="8">
        <v>336607.14999999997</v>
      </c>
      <c r="AD103" s="8">
        <v>0</v>
      </c>
      <c r="AE103" s="8">
        <v>336607.14999999997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25432.540222222222</v>
      </c>
    </row>
    <row r="104" spans="1:56" ht="27.75" customHeight="1" x14ac:dyDescent="0.45">
      <c r="A104" s="3">
        <v>45933</v>
      </c>
      <c r="B104" s="14" t="s">
        <v>335</v>
      </c>
      <c r="C104" s="9" t="s">
        <v>104</v>
      </c>
      <c r="D104" s="13" t="s">
        <v>201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45919</v>
      </c>
      <c r="B105" s="14" t="s">
        <v>302</v>
      </c>
      <c r="C105" s="9" t="s">
        <v>135</v>
      </c>
      <c r="D105" s="13" t="s">
        <v>206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183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105</v>
      </c>
      <c r="T105" s="12" t="s">
        <v>63</v>
      </c>
      <c r="U105" s="11">
        <v>1172</v>
      </c>
      <c r="V105" s="10">
        <v>0</v>
      </c>
      <c r="W105" s="10">
        <v>1172</v>
      </c>
      <c r="X105" s="10">
        <v>21290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297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45923</v>
      </c>
      <c r="B106" s="14" t="s">
        <v>310</v>
      </c>
      <c r="C106" s="9" t="s">
        <v>79</v>
      </c>
      <c r="D106" s="13" t="s">
        <v>311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13000</v>
      </c>
      <c r="V106" s="10">
        <v>0</v>
      </c>
      <c r="W106" s="10">
        <v>13000</v>
      </c>
      <c r="X106" s="10">
        <v>0</v>
      </c>
      <c r="Y106" s="10">
        <v>13650</v>
      </c>
      <c r="Z106" s="9" t="s">
        <v>80</v>
      </c>
      <c r="AA106" s="8">
        <v>14347.189999999999</v>
      </c>
      <c r="AB106" s="8">
        <v>14347.189999999999</v>
      </c>
      <c r="AC106" s="8">
        <v>0</v>
      </c>
      <c r="AD106" s="8">
        <v>14347.189999999999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45877</v>
      </c>
      <c r="B107" s="14" t="s">
        <v>245</v>
      </c>
      <c r="C107" s="9" t="s">
        <v>79</v>
      </c>
      <c r="D107" s="13" t="s">
        <v>246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3500</v>
      </c>
      <c r="V107" s="10">
        <v>1217</v>
      </c>
      <c r="W107" s="10">
        <v>2283</v>
      </c>
      <c r="X107" s="10">
        <v>0</v>
      </c>
      <c r="Y107" s="10">
        <v>2397.15</v>
      </c>
      <c r="Z107" s="9" t="s">
        <v>80</v>
      </c>
      <c r="AA107" s="8">
        <v>2519.5872899999999</v>
      </c>
      <c r="AB107" s="8">
        <v>2519.5872899999999</v>
      </c>
      <c r="AC107" s="8">
        <v>0</v>
      </c>
      <c r="AD107" s="8">
        <v>2519.5872899999999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45796</v>
      </c>
      <c r="B108" s="14" t="s">
        <v>221</v>
      </c>
      <c r="C108" s="9" t="s">
        <v>135</v>
      </c>
      <c r="D108" s="13" t="s">
        <v>220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302</v>
      </c>
      <c r="V108" s="10">
        <v>363</v>
      </c>
      <c r="W108" s="10">
        <v>0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45674</v>
      </c>
      <c r="B109" s="14" t="s">
        <v>208</v>
      </c>
      <c r="C109" s="9" t="s">
        <v>135</v>
      </c>
      <c r="D109" s="13" t="s">
        <v>207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215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45611</v>
      </c>
      <c r="B110" s="14" t="s">
        <v>182</v>
      </c>
      <c r="C110" s="9" t="s">
        <v>135</v>
      </c>
      <c r="D110" s="13" t="s">
        <v>181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45523</v>
      </c>
      <c r="B111" s="14" t="s">
        <v>172</v>
      </c>
      <c r="C111" s="9" t="s">
        <v>135</v>
      </c>
      <c r="D111" s="13" t="s">
        <v>171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45911</v>
      </c>
      <c r="B112" s="14" t="s">
        <v>275</v>
      </c>
      <c r="C112" s="9" t="s">
        <v>104</v>
      </c>
      <c r="D112" s="13" t="s">
        <v>276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128</v>
      </c>
      <c r="U112" s="11">
        <v>3000</v>
      </c>
      <c r="V112" s="10">
        <v>2477</v>
      </c>
      <c r="W112" s="10">
        <v>523</v>
      </c>
      <c r="X112" s="10">
        <v>8465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128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45908</v>
      </c>
      <c r="B113" s="14" t="s">
        <v>273</v>
      </c>
      <c r="C113" s="9" t="s">
        <v>222</v>
      </c>
      <c r="D113" s="13" t="s">
        <v>223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128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45908</v>
      </c>
      <c r="B114" s="14" t="s">
        <v>273</v>
      </c>
      <c r="C114" s="9" t="s">
        <v>222</v>
      </c>
      <c r="D114" s="13" t="s">
        <v>248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128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128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45799</v>
      </c>
      <c r="B115" s="14" t="s">
        <v>225</v>
      </c>
      <c r="C115" s="9" t="s">
        <v>222</v>
      </c>
      <c r="D115" s="13" t="s">
        <v>223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128</v>
      </c>
      <c r="U115" s="11">
        <v>4000</v>
      </c>
      <c r="V115" s="10">
        <v>3975</v>
      </c>
      <c r="W115" s="10">
        <v>25</v>
      </c>
      <c r="X115" s="10">
        <v>4140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196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45799</v>
      </c>
      <c r="B116" s="14" t="s">
        <v>225</v>
      </c>
      <c r="C116" s="9" t="s">
        <v>222</v>
      </c>
      <c r="D116" s="13" t="s">
        <v>248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128</v>
      </c>
      <c r="U116" s="11">
        <v>4000</v>
      </c>
      <c r="V116" s="10">
        <v>4056</v>
      </c>
      <c r="W116" s="10">
        <v>0</v>
      </c>
      <c r="X116" s="10">
        <v>4404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196</v>
      </c>
      <c r="AG116" s="1" t="s">
        <v>112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45541</v>
      </c>
      <c r="B117" s="14" t="s">
        <v>174</v>
      </c>
      <c r="C117" s="9" t="s">
        <v>104</v>
      </c>
      <c r="D117" s="13" t="s">
        <v>175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128</v>
      </c>
      <c r="U117" s="11">
        <v>3000</v>
      </c>
      <c r="V117" s="10">
        <v>3318</v>
      </c>
      <c r="W117" s="10">
        <v>0</v>
      </c>
      <c r="X117" s="10">
        <v>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176</v>
      </c>
      <c r="AG117" s="1" t="s">
        <v>113</v>
      </c>
      <c r="AH117" s="1" t="s">
        <v>75</v>
      </c>
      <c r="AI117" s="1">
        <v>4</v>
      </c>
      <c r="AJ117" s="3" t="s">
        <v>128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>
        <v>0</v>
      </c>
      <c r="AY117" s="2" t="s">
        <v>204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675759.3825399999</v>
      </c>
      <c r="AB118" s="8">
        <v>76648.947539999979</v>
      </c>
      <c r="AC118" s="8">
        <v>599110.43500000006</v>
      </c>
      <c r="AD118" s="8">
        <v>52734.752289999997</v>
      </c>
      <c r="AE118" s="8">
        <v>623024.63024999993</v>
      </c>
      <c r="AF118" s="8" t="s">
        <v>58</v>
      </c>
      <c r="AG118" s="1" t="s">
        <v>112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45916</v>
      </c>
      <c r="B119" s="14" t="s">
        <v>296</v>
      </c>
      <c r="C119" s="9" t="s">
        <v>229</v>
      </c>
      <c r="D119" s="13" t="s">
        <v>286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45966</v>
      </c>
      <c r="U119" s="11">
        <v>5000</v>
      </c>
      <c r="V119" s="10">
        <v>5100</v>
      </c>
      <c r="W119" s="10">
        <v>0</v>
      </c>
      <c r="X119" s="10">
        <v>5280</v>
      </c>
      <c r="Y119" s="10">
        <v>0</v>
      </c>
      <c r="Z119" s="9" t="s">
        <v>230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45966</v>
      </c>
      <c r="AK119" s="3">
        <v>0</v>
      </c>
      <c r="AL119" s="3">
        <v>45957</v>
      </c>
      <c r="AM119" s="3">
        <v>45964</v>
      </c>
      <c r="AN119" s="3">
        <v>45965</v>
      </c>
      <c r="AO119" s="3">
        <v>45965</v>
      </c>
      <c r="AP119" s="3">
        <v>45961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231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 t="s">
        <v>291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45966</v>
      </c>
      <c r="U120" s="11">
        <v>7500</v>
      </c>
      <c r="V120" s="10">
        <v>0</v>
      </c>
      <c r="W120" s="10">
        <v>7500</v>
      </c>
      <c r="X120" s="10">
        <v>0</v>
      </c>
      <c r="Y120" s="10">
        <v>7875</v>
      </c>
      <c r="Z120" s="9" t="s">
        <v>230</v>
      </c>
      <c r="AA120" s="8">
        <v>8067.6750000000011</v>
      </c>
      <c r="AB120" s="8">
        <v>0</v>
      </c>
      <c r="AC120" s="8">
        <v>8067.6750000000011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74</v>
      </c>
      <c r="AI120" s="1">
        <v>2</v>
      </c>
      <c r="AJ120" s="3">
        <v>45966</v>
      </c>
      <c r="AK120" s="3">
        <v>0</v>
      </c>
      <c r="AL120" s="3">
        <v>45957</v>
      </c>
      <c r="AM120" s="3">
        <v>45964</v>
      </c>
      <c r="AN120" s="3">
        <v>45965</v>
      </c>
      <c r="AO120" s="3">
        <v>45965</v>
      </c>
      <c r="AP120" s="3">
        <v>45961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635.55350833333341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312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45966</v>
      </c>
      <c r="U121" s="11">
        <v>2500</v>
      </c>
      <c r="V121" s="10">
        <v>2500</v>
      </c>
      <c r="W121" s="10">
        <v>0</v>
      </c>
      <c r="X121" s="10">
        <v>2600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45966</v>
      </c>
      <c r="AK121" s="3">
        <v>0</v>
      </c>
      <c r="AL121" s="3">
        <v>45957</v>
      </c>
      <c r="AM121" s="3">
        <v>45964</v>
      </c>
      <c r="AN121" s="3">
        <v>45965</v>
      </c>
      <c r="AO121" s="3">
        <v>45965</v>
      </c>
      <c r="AP121" s="3">
        <v>45961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45966</v>
      </c>
      <c r="U122" s="11">
        <v>2500</v>
      </c>
      <c r="V122" s="10">
        <v>2500</v>
      </c>
      <c r="W122" s="10">
        <v>0</v>
      </c>
      <c r="X122" s="10">
        <v>2555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45966</v>
      </c>
      <c r="AK122" s="3">
        <v>0</v>
      </c>
      <c r="AL122" s="3">
        <v>45957</v>
      </c>
      <c r="AM122" s="3">
        <v>45964</v>
      </c>
      <c r="AN122" s="3">
        <v>45965</v>
      </c>
      <c r="AO122" s="3">
        <v>45965</v>
      </c>
      <c r="AP122" s="3">
        <v>45961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286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45966</v>
      </c>
      <c r="U123" s="11">
        <v>5000</v>
      </c>
      <c r="V123" s="10">
        <v>3707</v>
      </c>
      <c r="W123" s="10">
        <v>1293</v>
      </c>
      <c r="X123" s="10">
        <v>2235</v>
      </c>
      <c r="Y123" s="10">
        <v>1357.65</v>
      </c>
      <c r="Z123" s="9" t="s">
        <v>230</v>
      </c>
      <c r="AA123" s="8">
        <v>1463.1200100000001</v>
      </c>
      <c r="AB123" s="8">
        <v>0</v>
      </c>
      <c r="AC123" s="8">
        <v>1463.1200100000001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45966</v>
      </c>
      <c r="AK123" s="3">
        <v>0</v>
      </c>
      <c r="AL123" s="3">
        <v>45957</v>
      </c>
      <c r="AM123" s="3">
        <v>45964</v>
      </c>
      <c r="AN123" s="3">
        <v>45965</v>
      </c>
      <c r="AO123" s="3">
        <v>45965</v>
      </c>
      <c r="AP123" s="3">
        <v>45961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115.26134301000003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>
        <v>21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45968</v>
      </c>
      <c r="U124" s="11">
        <v>2500</v>
      </c>
      <c r="V124" s="10">
        <v>2700</v>
      </c>
      <c r="W124" s="10">
        <v>0</v>
      </c>
      <c r="X124" s="10">
        <v>2687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45968</v>
      </c>
      <c r="U125" s="11">
        <v>5000</v>
      </c>
      <c r="V125" s="10">
        <v>5584</v>
      </c>
      <c r="W125" s="10">
        <v>0</v>
      </c>
      <c r="X125" s="10">
        <v>5200</v>
      </c>
      <c r="Y125" s="10">
        <v>0</v>
      </c>
      <c r="Z125" s="9" t="s">
        <v>230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0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289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45968</v>
      </c>
      <c r="U126" s="11">
        <v>10000</v>
      </c>
      <c r="V126" s="10">
        <v>10000</v>
      </c>
      <c r="W126" s="10">
        <v>0</v>
      </c>
      <c r="X126" s="10">
        <v>10200</v>
      </c>
      <c r="Y126" s="10">
        <v>0</v>
      </c>
      <c r="Z126" s="9" t="s">
        <v>230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0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286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230</v>
      </c>
      <c r="AA127" s="8">
        <v>11315.7</v>
      </c>
      <c r="AB127" s="8">
        <v>0</v>
      </c>
      <c r="AC127" s="8">
        <v>11315.7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891.42570000000023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 t="s">
        <v>287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45968</v>
      </c>
      <c r="U128" s="11">
        <v>7500</v>
      </c>
      <c r="V128" s="10">
        <v>4040</v>
      </c>
      <c r="W128" s="10">
        <v>3460</v>
      </c>
      <c r="X128" s="10">
        <v>5997</v>
      </c>
      <c r="Y128" s="10">
        <v>1578.15</v>
      </c>
      <c r="Z128" s="9" t="s">
        <v>230</v>
      </c>
      <c r="AA128" s="8">
        <v>1785.7871955000003</v>
      </c>
      <c r="AB128" s="8">
        <v>0</v>
      </c>
      <c r="AC128" s="8">
        <v>1785.7871955000003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140.68034684550003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283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>
        <v>959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45968</v>
      </c>
      <c r="U130" s="11">
        <v>2500</v>
      </c>
      <c r="V130" s="10">
        <v>0</v>
      </c>
      <c r="W130" s="10">
        <v>2500</v>
      </c>
      <c r="X130" s="10">
        <v>2500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45968</v>
      </c>
      <c r="AK130" s="3">
        <v>0</v>
      </c>
      <c r="AL130" s="3">
        <v>45959</v>
      </c>
      <c r="AM130" s="3">
        <v>45966</v>
      </c>
      <c r="AN130" s="3">
        <v>45967</v>
      </c>
      <c r="AO130" s="3">
        <v>45967</v>
      </c>
      <c r="AP130" s="3">
        <v>45963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293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5000</v>
      </c>
      <c r="V131" s="10">
        <v>5000</v>
      </c>
      <c r="W131" s="10">
        <v>0</v>
      </c>
      <c r="X131" s="10">
        <v>5140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289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2500</v>
      </c>
      <c r="W133" s="10">
        <v>0</v>
      </c>
      <c r="X133" s="10">
        <v>2550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289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5100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>
        <v>932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2500</v>
      </c>
      <c r="V135" s="10">
        <v>1915</v>
      </c>
      <c r="W135" s="10">
        <v>585</v>
      </c>
      <c r="X135" s="10">
        <v>2550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294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230</v>
      </c>
      <c r="AA136" s="8">
        <v>5657.85</v>
      </c>
      <c r="AB136" s="8">
        <v>0</v>
      </c>
      <c r="AC136" s="8">
        <v>5657.85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445.71285000000012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291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45971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230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423.7023388888889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45971</v>
      </c>
      <c r="U138" s="11">
        <v>5000</v>
      </c>
      <c r="V138" s="10">
        <v>5000</v>
      </c>
      <c r="W138" s="10">
        <v>0</v>
      </c>
      <c r="X138" s="10">
        <v>5050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286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45971</v>
      </c>
      <c r="U139" s="11">
        <v>15000</v>
      </c>
      <c r="V139" s="10">
        <v>0</v>
      </c>
      <c r="W139" s="10">
        <v>15000</v>
      </c>
      <c r="X139" s="10">
        <v>0</v>
      </c>
      <c r="Y139" s="10">
        <v>15750</v>
      </c>
      <c r="Z139" s="9" t="s">
        <v>230</v>
      </c>
      <c r="AA139" s="8">
        <v>16973.550000000003</v>
      </c>
      <c r="AB139" s="8">
        <v>0</v>
      </c>
      <c r="AC139" s="8">
        <v>16973.550000000003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1337.1385500000004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287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230</v>
      </c>
      <c r="AA140" s="8">
        <v>5657.85</v>
      </c>
      <c r="AB140" s="8">
        <v>0</v>
      </c>
      <c r="AC140" s="8">
        <v>5657.85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445.71285000000012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45971</v>
      </c>
      <c r="U141" s="11">
        <v>2500</v>
      </c>
      <c r="V141" s="10">
        <v>2026</v>
      </c>
      <c r="W141" s="10">
        <v>474</v>
      </c>
      <c r="X141" s="10">
        <v>2550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>
        <v>21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45972</v>
      </c>
      <c r="U142" s="11">
        <v>5000</v>
      </c>
      <c r="V142" s="10">
        <v>5100</v>
      </c>
      <c r="W142" s="10">
        <v>0</v>
      </c>
      <c r="X142" s="10">
        <v>5373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>
        <v>931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45972</v>
      </c>
      <c r="U143" s="11">
        <v>2500</v>
      </c>
      <c r="V143" s="10">
        <v>2500</v>
      </c>
      <c r="W143" s="10">
        <v>0</v>
      </c>
      <c r="X143" s="10">
        <v>2555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45972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230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423.7023388888889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45972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45972</v>
      </c>
      <c r="AK145" s="3">
        <v>0</v>
      </c>
      <c r="AL145" s="3">
        <v>45963</v>
      </c>
      <c r="AM145" s="3">
        <v>45970</v>
      </c>
      <c r="AN145" s="3">
        <v>45971</v>
      </c>
      <c r="AO145" s="3">
        <v>45971</v>
      </c>
      <c r="AP145" s="3">
        <v>45967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380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45972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230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45972</v>
      </c>
      <c r="AK146" s="3">
        <v>0</v>
      </c>
      <c r="AL146" s="3">
        <v>45963</v>
      </c>
      <c r="AM146" s="3">
        <v>45970</v>
      </c>
      <c r="AN146" s="3">
        <v>45971</v>
      </c>
      <c r="AO146" s="3">
        <v>45971</v>
      </c>
      <c r="AP146" s="3">
        <v>45967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304.29531611111116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312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45974</v>
      </c>
      <c r="U147" s="11">
        <v>2500</v>
      </c>
      <c r="V147" s="10">
        <v>2500</v>
      </c>
      <c r="W147" s="10">
        <v>0</v>
      </c>
      <c r="X147" s="10">
        <v>2600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312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45974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382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45974</v>
      </c>
      <c r="U149" s="11">
        <v>2500</v>
      </c>
      <c r="V149" s="10">
        <v>0</v>
      </c>
      <c r="W149" s="10">
        <v>2500</v>
      </c>
      <c r="X149" s="10">
        <v>2550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45974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230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847.40467777777781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331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45974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230</v>
      </c>
      <c r="AA151" s="8">
        <v>2828.9250000000002</v>
      </c>
      <c r="AB151" s="8">
        <v>0</v>
      </c>
      <c r="AC151" s="8">
        <v>2828.9250000000002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45974</v>
      </c>
      <c r="AK151" s="3">
        <v>0</v>
      </c>
      <c r="AL151" s="3">
        <v>45965</v>
      </c>
      <c r="AM151" s="3">
        <v>45972</v>
      </c>
      <c r="AN151" s="3">
        <v>45973</v>
      </c>
      <c r="AO151" s="3">
        <v>45973</v>
      </c>
      <c r="AP151" s="3">
        <v>45969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222.85642500000006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45974</v>
      </c>
      <c r="U152" s="11">
        <v>2500</v>
      </c>
      <c r="V152" s="10">
        <v>2500</v>
      </c>
      <c r="W152" s="10">
        <v>0</v>
      </c>
      <c r="X152" s="10">
        <v>2575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45974</v>
      </c>
      <c r="AK152" s="3">
        <v>0</v>
      </c>
      <c r="AL152" s="3">
        <v>45965</v>
      </c>
      <c r="AM152" s="3">
        <v>45972</v>
      </c>
      <c r="AN152" s="3">
        <v>45973</v>
      </c>
      <c r="AO152" s="3">
        <v>45973</v>
      </c>
      <c r="AP152" s="3">
        <v>45969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230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423.7023388888889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45975</v>
      </c>
      <c r="U154" s="11">
        <v>5000</v>
      </c>
      <c r="V154" s="10">
        <v>5000</v>
      </c>
      <c r="W154" s="10">
        <v>0</v>
      </c>
      <c r="X154" s="10">
        <v>6400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290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5000</v>
      </c>
      <c r="V155" s="10">
        <v>5000</v>
      </c>
      <c r="W155" s="10">
        <v>0</v>
      </c>
      <c r="X155" s="10">
        <v>5100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286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45975</v>
      </c>
      <c r="AK156" s="3">
        <v>0</v>
      </c>
      <c r="AL156" s="3">
        <v>45966</v>
      </c>
      <c r="AM156" s="3">
        <v>45973</v>
      </c>
      <c r="AN156" s="3">
        <v>45974</v>
      </c>
      <c r="AO156" s="3">
        <v>45974</v>
      </c>
      <c r="AP156" s="3">
        <v>45970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445.71285000000012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287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45975</v>
      </c>
      <c r="U157" s="11">
        <v>7500</v>
      </c>
      <c r="V157" s="10">
        <v>0</v>
      </c>
      <c r="W157" s="10">
        <v>7500</v>
      </c>
      <c r="X157" s="10">
        <v>0</v>
      </c>
      <c r="Y157" s="10">
        <v>7875</v>
      </c>
      <c r="Z157" s="9" t="s">
        <v>230</v>
      </c>
      <c r="AA157" s="8">
        <v>8486.7750000000015</v>
      </c>
      <c r="AB157" s="8">
        <v>0</v>
      </c>
      <c r="AC157" s="8">
        <v>8486.7750000000015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45975</v>
      </c>
      <c r="AK157" s="3">
        <v>0</v>
      </c>
      <c r="AL157" s="3">
        <v>45966</v>
      </c>
      <c r="AM157" s="3">
        <v>45973</v>
      </c>
      <c r="AN157" s="3">
        <v>45974</v>
      </c>
      <c r="AO157" s="3">
        <v>45974</v>
      </c>
      <c r="AP157" s="3">
        <v>45970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668.56927500000018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294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423.7023388888889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45978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230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217.3537972222222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230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891.42570000000023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287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45978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45978</v>
      </c>
      <c r="AK163" s="3">
        <v>0</v>
      </c>
      <c r="AL163" s="3">
        <v>45969</v>
      </c>
      <c r="AM163" s="3">
        <v>45976</v>
      </c>
      <c r="AN163" s="3">
        <v>45977</v>
      </c>
      <c r="AO163" s="3">
        <v>45977</v>
      </c>
      <c r="AP163" s="3">
        <v>45973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292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45978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230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45978</v>
      </c>
      <c r="AK164" s="3">
        <v>0</v>
      </c>
      <c r="AL164" s="3">
        <v>45969</v>
      </c>
      <c r="AM164" s="3">
        <v>45976</v>
      </c>
      <c r="AN164" s="3">
        <v>45977</v>
      </c>
      <c r="AO164" s="3">
        <v>45977</v>
      </c>
      <c r="AP164" s="3">
        <v>45973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222.85642500000006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45979</v>
      </c>
      <c r="U165" s="11">
        <v>2500</v>
      </c>
      <c r="V165" s="10">
        <v>2270</v>
      </c>
      <c r="W165" s="10">
        <v>230</v>
      </c>
      <c r="X165" s="10">
        <v>2555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291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45979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45979</v>
      </c>
      <c r="AK167" s="3">
        <v>0</v>
      </c>
      <c r="AL167" s="3">
        <v>45970</v>
      </c>
      <c r="AM167" s="3">
        <v>45977</v>
      </c>
      <c r="AN167" s="3">
        <v>45978</v>
      </c>
      <c r="AO167" s="3">
        <v>45978</v>
      </c>
      <c r="AP167" s="3">
        <v>45974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45979</v>
      </c>
      <c r="U168" s="11">
        <v>2500</v>
      </c>
      <c r="V168" s="10">
        <v>2500</v>
      </c>
      <c r="W168" s="10">
        <v>0</v>
      </c>
      <c r="X168" s="10">
        <v>2575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45979</v>
      </c>
      <c r="AK168" s="3">
        <v>0</v>
      </c>
      <c r="AL168" s="3">
        <v>45970</v>
      </c>
      <c r="AM168" s="3">
        <v>45977</v>
      </c>
      <c r="AN168" s="3">
        <v>45978</v>
      </c>
      <c r="AO168" s="3">
        <v>45978</v>
      </c>
      <c r="AP168" s="3">
        <v>45974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312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45980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289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230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847.40467777777781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293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45980</v>
      </c>
      <c r="AK171" s="3">
        <v>0</v>
      </c>
      <c r="AL171" s="3">
        <v>45971</v>
      </c>
      <c r="AM171" s="3">
        <v>45978</v>
      </c>
      <c r="AN171" s="3">
        <v>45979</v>
      </c>
      <c r="AO171" s="3">
        <v>45979</v>
      </c>
      <c r="AP171" s="3">
        <v>45975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434.7075944444444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45980</v>
      </c>
      <c r="AK172" s="3">
        <v>0</v>
      </c>
      <c r="AL172" s="3">
        <v>45971</v>
      </c>
      <c r="AM172" s="3">
        <v>45978</v>
      </c>
      <c r="AN172" s="3">
        <v>45979</v>
      </c>
      <c r="AO172" s="3">
        <v>45979</v>
      </c>
      <c r="AP172" s="3">
        <v>45975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382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45981</v>
      </c>
      <c r="U173" s="11">
        <v>2500</v>
      </c>
      <c r="V173" s="10">
        <v>0</v>
      </c>
      <c r="W173" s="10">
        <v>2500</v>
      </c>
      <c r="X173" s="10">
        <v>2550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230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847.40467777777781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959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45981</v>
      </c>
      <c r="U175" s="11">
        <v>2500</v>
      </c>
      <c r="V175" s="10">
        <v>0</v>
      </c>
      <c r="W175" s="10">
        <v>2500</v>
      </c>
      <c r="X175" s="10">
        <v>2500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45981</v>
      </c>
      <c r="AK175" s="3">
        <v>0</v>
      </c>
      <c r="AL175" s="3">
        <v>45972</v>
      </c>
      <c r="AM175" s="3">
        <v>45979</v>
      </c>
      <c r="AN175" s="3">
        <v>45980</v>
      </c>
      <c r="AO175" s="3">
        <v>45980</v>
      </c>
      <c r="AP175" s="3">
        <v>45976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287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230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45981</v>
      </c>
      <c r="AK176" s="3">
        <v>0</v>
      </c>
      <c r="AL176" s="3">
        <v>45972</v>
      </c>
      <c r="AM176" s="3">
        <v>45979</v>
      </c>
      <c r="AN176" s="3">
        <v>45980</v>
      </c>
      <c r="AO176" s="3">
        <v>45980</v>
      </c>
      <c r="AP176" s="3">
        <v>45976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668.56927500000018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45982</v>
      </c>
      <c r="U177" s="11">
        <v>2500</v>
      </c>
      <c r="V177" s="10">
        <v>1907</v>
      </c>
      <c r="W177" s="10">
        <v>593</v>
      </c>
      <c r="X177" s="10">
        <v>2686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291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45982</v>
      </c>
      <c r="AK179" s="3">
        <v>0</v>
      </c>
      <c r="AL179" s="3">
        <v>45973</v>
      </c>
      <c r="AM179" s="3">
        <v>45980</v>
      </c>
      <c r="AN179" s="3">
        <v>45981</v>
      </c>
      <c r="AO179" s="3">
        <v>45981</v>
      </c>
      <c r="AP179" s="3">
        <v>45977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286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45982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45982</v>
      </c>
      <c r="AK180" s="3">
        <v>0</v>
      </c>
      <c r="AL180" s="3">
        <v>45973</v>
      </c>
      <c r="AM180" s="3">
        <v>45980</v>
      </c>
      <c r="AN180" s="3">
        <v>45981</v>
      </c>
      <c r="AO180" s="3">
        <v>45981</v>
      </c>
      <c r="AP180" s="3">
        <v>45977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294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45985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230</v>
      </c>
      <c r="AA181" s="8">
        <v>4526.2800000000007</v>
      </c>
      <c r="AB181" s="8">
        <v>0</v>
      </c>
      <c r="AC181" s="8">
        <v>4526.2800000000007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356.57028000000008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289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45985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230</v>
      </c>
      <c r="AA183" s="8">
        <v>2759.0749999999998</v>
      </c>
      <c r="AB183" s="8">
        <v>0</v>
      </c>
      <c r="AC183" s="8">
        <v>2759.0749999999998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217.3537972222222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 t="s">
        <v>286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45985</v>
      </c>
      <c r="AK185" s="3">
        <v>0</v>
      </c>
      <c r="AL185" s="3">
        <v>45976</v>
      </c>
      <c r="AM185" s="3">
        <v>45983</v>
      </c>
      <c r="AN185" s="3">
        <v>45984</v>
      </c>
      <c r="AO185" s="3">
        <v>45984</v>
      </c>
      <c r="AP185" s="3">
        <v>45980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230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445.71285000000012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382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5000</v>
      </c>
      <c r="V188" s="10">
        <v>0</v>
      </c>
      <c r="W188" s="10">
        <v>5000</v>
      </c>
      <c r="X188" s="10">
        <v>5100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 t="s">
        <v>318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312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45987</v>
      </c>
      <c r="U189" s="11">
        <v>5000</v>
      </c>
      <c r="V189" s="10">
        <v>4400</v>
      </c>
      <c r="W189" s="10">
        <v>600</v>
      </c>
      <c r="X189" s="10">
        <v>5100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291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45987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230</v>
      </c>
      <c r="AA191" s="8">
        <v>8067.6750000000011</v>
      </c>
      <c r="AB191" s="8">
        <v>0</v>
      </c>
      <c r="AC191" s="8">
        <v>8067.6750000000011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635.55350833333341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289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45987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230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230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891.42570000000023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2575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230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423.7023388888889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290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5518.15</v>
      </c>
      <c r="AB198" s="8">
        <v>0</v>
      </c>
      <c r="AC198" s="8">
        <v>5518.15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434.7075944444444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286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445.71285000000012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445.71285000000012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61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222.85642500000006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45989</v>
      </c>
      <c r="U202" s="11">
        <v>2500</v>
      </c>
      <c r="V202" s="10">
        <v>2500</v>
      </c>
      <c r="W202" s="10">
        <v>0</v>
      </c>
      <c r="X202" s="10">
        <v>2535</v>
      </c>
      <c r="Y202" s="10">
        <v>0</v>
      </c>
      <c r="Z202" s="9" t="s">
        <v>230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0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292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230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222.85642500000006</v>
      </c>
    </row>
    <row r="204" spans="1:56" ht="27.75" customHeight="1" x14ac:dyDescent="0.45">
      <c r="A204" s="3" t="s">
        <v>131</v>
      </c>
      <c r="B204" s="14" t="s">
        <v>131</v>
      </c>
      <c r="C204" s="9" t="s">
        <v>229</v>
      </c>
      <c r="D204" s="13" t="s">
        <v>61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 t="s">
        <v>63</v>
      </c>
      <c r="U204" s="11">
        <v>1267500</v>
      </c>
      <c r="V204" s="10">
        <v>0</v>
      </c>
      <c r="W204" s="10">
        <v>1267500</v>
      </c>
      <c r="X204" s="10">
        <v>0</v>
      </c>
      <c r="Y204" s="10">
        <v>1330875</v>
      </c>
      <c r="Z204" s="9" t="s">
        <v>230</v>
      </c>
      <c r="AA204" s="8">
        <v>1434264.9750000001</v>
      </c>
      <c r="AB204" s="8">
        <v>0</v>
      </c>
      <c r="AC204" s="8">
        <v>1434264.9750000001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112988.20747500002</v>
      </c>
    </row>
    <row r="205" spans="1:56" ht="27.7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38</v>
      </c>
      <c r="G205" s="9">
        <v>0</v>
      </c>
      <c r="H205" s="9">
        <v>0</v>
      </c>
      <c r="I205" s="9">
        <v>82</v>
      </c>
      <c r="J205" s="9" t="s">
        <v>78</v>
      </c>
      <c r="K205" s="9">
        <v>2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230</v>
      </c>
      <c r="AA205" s="8">
        <v>1741473.1422055</v>
      </c>
      <c r="AB205" s="8">
        <v>0</v>
      </c>
      <c r="AC205" s="8">
        <v>1741473.1422055</v>
      </c>
      <c r="AD205" s="8">
        <v>0</v>
      </c>
      <c r="AE205" s="8">
        <v>0</v>
      </c>
      <c r="AF205" s="8" t="s">
        <v>58</v>
      </c>
      <c r="AG205" s="1" t="s">
        <v>61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232</v>
      </c>
      <c r="BD205" s="56">
        <v>0</v>
      </c>
    </row>
    <row r="206" spans="1:56" ht="27.75" customHeight="1" x14ac:dyDescent="0.45">
      <c r="A206" s="3">
        <v>45951</v>
      </c>
      <c r="B206" s="14" t="s">
        <v>434</v>
      </c>
      <c r="C206" s="9" t="s">
        <v>135</v>
      </c>
      <c r="D206" s="13" t="s">
        <v>228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105</v>
      </c>
      <c r="T206" s="12">
        <v>45966</v>
      </c>
      <c r="U206" s="11">
        <v>40960</v>
      </c>
      <c r="V206" s="10">
        <v>38060</v>
      </c>
      <c r="W206" s="10">
        <v>2900</v>
      </c>
      <c r="X206" s="10">
        <v>97591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196</v>
      </c>
      <c r="AG206" s="1" t="s">
        <v>112</v>
      </c>
      <c r="AH206" s="1" t="s">
        <v>74</v>
      </c>
      <c r="AI206" s="1">
        <v>2</v>
      </c>
      <c r="AJ206" s="3">
        <v>45966</v>
      </c>
      <c r="AK206" s="3">
        <v>0</v>
      </c>
      <c r="AL206" s="3">
        <v>45957</v>
      </c>
      <c r="AM206" s="3">
        <v>45964</v>
      </c>
      <c r="AN206" s="3">
        <v>45965</v>
      </c>
      <c r="AO206" s="3">
        <v>45965</v>
      </c>
      <c r="AP206" s="3">
        <v>45961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402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 t="s">
        <v>131</v>
      </c>
      <c r="B207" s="14" t="s">
        <v>131</v>
      </c>
      <c r="C207" s="9" t="s">
        <v>135</v>
      </c>
      <c r="D207" s="13" t="s">
        <v>61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105</v>
      </c>
      <c r="T207" s="12" t="s">
        <v>63</v>
      </c>
      <c r="U207" s="11">
        <v>290000</v>
      </c>
      <c r="V207" s="10">
        <v>0</v>
      </c>
      <c r="W207" s="10">
        <v>290000</v>
      </c>
      <c r="X207" s="10">
        <v>0</v>
      </c>
      <c r="Y207" s="10">
        <v>304500</v>
      </c>
      <c r="Z207" s="9" t="s">
        <v>81</v>
      </c>
      <c r="AA207" s="8">
        <v>303847.5</v>
      </c>
      <c r="AB207" s="8">
        <v>18955</v>
      </c>
      <c r="AC207" s="8">
        <v>284892.5</v>
      </c>
      <c r="AD207" s="8">
        <v>0</v>
      </c>
      <c r="AE207" s="8">
        <v>0</v>
      </c>
      <c r="AF207" s="8" t="s">
        <v>196</v>
      </c>
      <c r="AG207" s="1" t="s">
        <v>112</v>
      </c>
      <c r="AH207" s="1" t="s">
        <v>74</v>
      </c>
      <c r="AI207" s="1">
        <v>2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100</v>
      </c>
      <c r="BD207" s="56">
        <v>21778.448888888888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20</v>
      </c>
      <c r="F208" s="9">
        <v>37</v>
      </c>
      <c r="G208" s="9">
        <v>0</v>
      </c>
      <c r="H208" s="9">
        <v>0</v>
      </c>
      <c r="I208" s="9">
        <v>80</v>
      </c>
      <c r="J208" s="9" t="s">
        <v>57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81</v>
      </c>
      <c r="AA208" s="8">
        <v>303847.5</v>
      </c>
      <c r="AB208" s="8">
        <v>18955</v>
      </c>
      <c r="AC208" s="8">
        <v>284892.5</v>
      </c>
      <c r="AD208" s="8">
        <v>0</v>
      </c>
      <c r="AE208" s="8">
        <v>0</v>
      </c>
      <c r="AF208" s="8" t="s">
        <v>58</v>
      </c>
      <c r="AG208" s="1" t="s">
        <v>112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100</v>
      </c>
      <c r="BD208" s="56">
        <v>0</v>
      </c>
    </row>
    <row r="209" spans="1:56" ht="27.75" customHeight="1" x14ac:dyDescent="0.45">
      <c r="A209" s="3">
        <v>45964</v>
      </c>
      <c r="B209" s="14" t="s">
        <v>125</v>
      </c>
      <c r="C209" s="9" t="s">
        <v>520</v>
      </c>
      <c r="D209" s="13" t="s">
        <v>521</v>
      </c>
      <c r="E209" s="9">
        <v>21</v>
      </c>
      <c r="F209" s="9">
        <v>31</v>
      </c>
      <c r="G209" s="9" t="s">
        <v>60</v>
      </c>
      <c r="H209" s="9">
        <v>0</v>
      </c>
      <c r="I209" s="9">
        <v>60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120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126</v>
      </c>
      <c r="AA209" s="8">
        <v>4540.25</v>
      </c>
      <c r="AB209" s="8">
        <v>0</v>
      </c>
      <c r="AC209" s="8">
        <v>4540.25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77</v>
      </c>
      <c r="AI209" s="1">
        <v>1</v>
      </c>
      <c r="AJ209" s="3">
        <v>45972</v>
      </c>
      <c r="AK209" s="3">
        <v>0</v>
      </c>
      <c r="AL209" s="3">
        <v>0</v>
      </c>
      <c r="AM209" s="3">
        <v>0</v>
      </c>
      <c r="AN209" s="3">
        <v>0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 t="s">
        <v>522</v>
      </c>
      <c r="AZ209" s="2">
        <v>0</v>
      </c>
      <c r="BA209" s="2">
        <v>0</v>
      </c>
      <c r="BB209" s="2">
        <v>0</v>
      </c>
      <c r="BC209" s="1" t="s">
        <v>101</v>
      </c>
      <c r="BD209" s="56">
        <v>309.87206249999997</v>
      </c>
    </row>
    <row r="210" spans="1:56" ht="27.75" customHeight="1" x14ac:dyDescent="0.45">
      <c r="A210" s="3" t="s">
        <v>93</v>
      </c>
      <c r="B210" s="14">
        <v>0</v>
      </c>
      <c r="C210" s="9">
        <v>0</v>
      </c>
      <c r="D210" s="13">
        <v>0</v>
      </c>
      <c r="E210" s="9">
        <v>21</v>
      </c>
      <c r="F210" s="9">
        <v>37</v>
      </c>
      <c r="G210" s="9" t="s">
        <v>60</v>
      </c>
      <c r="H210" s="9">
        <v>0</v>
      </c>
      <c r="I210" s="9">
        <v>67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126</v>
      </c>
      <c r="AA210" s="8">
        <v>4540.25</v>
      </c>
      <c r="AB210" s="8">
        <v>0</v>
      </c>
      <c r="AC210" s="8">
        <v>4540.25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7.75" customHeight="1" x14ac:dyDescent="0.45">
      <c r="A211" s="3">
        <v>45953</v>
      </c>
      <c r="B211" s="14" t="s">
        <v>462</v>
      </c>
      <c r="C211" s="9" t="s">
        <v>319</v>
      </c>
      <c r="D211" s="13" t="s">
        <v>454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45966</v>
      </c>
      <c r="U211" s="11">
        <v>5000</v>
      </c>
      <c r="V211" s="10">
        <v>2400</v>
      </c>
      <c r="W211" s="10">
        <v>2600</v>
      </c>
      <c r="X211" s="10">
        <v>5400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>
        <v>45966</v>
      </c>
      <c r="AK211" s="3">
        <v>45962</v>
      </c>
      <c r="AL211" s="3">
        <v>45956</v>
      </c>
      <c r="AM211" s="3">
        <v>45963</v>
      </c>
      <c r="AN211" s="3">
        <v>45964</v>
      </c>
      <c r="AO211" s="3">
        <v>45964</v>
      </c>
      <c r="AP211" s="3">
        <v>45961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45953</v>
      </c>
      <c r="B212" s="14" t="s">
        <v>464</v>
      </c>
      <c r="C212" s="9" t="s">
        <v>227</v>
      </c>
      <c r="D212" s="13" t="s">
        <v>449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45966</v>
      </c>
      <c r="U212" s="11">
        <v>30000</v>
      </c>
      <c r="V212" s="10">
        <v>30000</v>
      </c>
      <c r="W212" s="10">
        <v>0</v>
      </c>
      <c r="X212" s="10">
        <v>30500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45966</v>
      </c>
      <c r="AK212" s="3">
        <v>45962</v>
      </c>
      <c r="AL212" s="3">
        <v>45956</v>
      </c>
      <c r="AM212" s="3">
        <v>45963</v>
      </c>
      <c r="AN212" s="3">
        <v>45964</v>
      </c>
      <c r="AO212" s="3">
        <v>45964</v>
      </c>
      <c r="AP212" s="3">
        <v>45961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45953</v>
      </c>
      <c r="B213" s="14" t="s">
        <v>463</v>
      </c>
      <c r="C213" s="9" t="s">
        <v>227</v>
      </c>
      <c r="D213" s="13" t="s">
        <v>437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45967</v>
      </c>
      <c r="U213" s="11">
        <v>10000</v>
      </c>
      <c r="V213" s="10">
        <v>9160</v>
      </c>
      <c r="W213" s="10">
        <v>840</v>
      </c>
      <c r="X213" s="10">
        <v>10100</v>
      </c>
      <c r="Y213" s="10">
        <v>0</v>
      </c>
      <c r="Z213" s="9" t="s">
        <v>117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45967</v>
      </c>
      <c r="AK213" s="3">
        <v>45963</v>
      </c>
      <c r="AL213" s="3">
        <v>45957</v>
      </c>
      <c r="AM213" s="3">
        <v>45964</v>
      </c>
      <c r="AN213" s="3">
        <v>45965</v>
      </c>
      <c r="AO213" s="3">
        <v>45965</v>
      </c>
      <c r="AP213" s="3">
        <v>45962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45953</v>
      </c>
      <c r="B214" s="14" t="s">
        <v>463</v>
      </c>
      <c r="C214" s="9" t="s">
        <v>227</v>
      </c>
      <c r="D214" s="13" t="s">
        <v>438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45967</v>
      </c>
      <c r="U214" s="11">
        <v>10000</v>
      </c>
      <c r="V214" s="10">
        <v>0</v>
      </c>
      <c r="W214" s="10">
        <v>10000</v>
      </c>
      <c r="X214" s="10">
        <v>10200</v>
      </c>
      <c r="Y214" s="10">
        <v>0</v>
      </c>
      <c r="Z214" s="9" t="s">
        <v>117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45967</v>
      </c>
      <c r="AK214" s="3">
        <v>45963</v>
      </c>
      <c r="AL214" s="3">
        <v>45957</v>
      </c>
      <c r="AM214" s="3">
        <v>45964</v>
      </c>
      <c r="AN214" s="3">
        <v>45965</v>
      </c>
      <c r="AO214" s="3">
        <v>45965</v>
      </c>
      <c r="AP214" s="3">
        <v>45962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464</v>
      </c>
      <c r="C215" s="9" t="s">
        <v>227</v>
      </c>
      <c r="D215" s="13" t="s">
        <v>448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117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45953</v>
      </c>
      <c r="B216" s="14" t="s">
        <v>465</v>
      </c>
      <c r="C216" s="9" t="s">
        <v>227</v>
      </c>
      <c r="D216" s="13" t="s">
        <v>450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465</v>
      </c>
      <c r="C217" s="9" t="s">
        <v>227</v>
      </c>
      <c r="D217" s="13" t="s">
        <v>451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464</v>
      </c>
      <c r="C218" s="9" t="s">
        <v>227</v>
      </c>
      <c r="D218" s="13" t="s">
        <v>447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45953</v>
      </c>
      <c r="B219" s="14" t="s">
        <v>466</v>
      </c>
      <c r="C219" s="9" t="s">
        <v>227</v>
      </c>
      <c r="D219" s="13" t="s">
        <v>452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117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45953</v>
      </c>
      <c r="B220" s="14" t="s">
        <v>466</v>
      </c>
      <c r="C220" s="9" t="s">
        <v>227</v>
      </c>
      <c r="D220" s="13" t="s">
        <v>453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45958</v>
      </c>
      <c r="B221" s="14" t="s">
        <v>489</v>
      </c>
      <c r="C221" s="9" t="s">
        <v>79</v>
      </c>
      <c r="D221" s="13" t="s">
        <v>490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45962</v>
      </c>
      <c r="B222" s="14" t="s">
        <v>523</v>
      </c>
      <c r="C222" s="9" t="s">
        <v>104</v>
      </c>
      <c r="D222" s="13" t="s">
        <v>509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>
        <v>45968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3310.89</v>
      </c>
      <c r="AB222" s="8">
        <v>3310.89</v>
      </c>
      <c r="AC222" s="8">
        <v>0</v>
      </c>
      <c r="AD222" s="8">
        <v>3310.89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524</v>
      </c>
      <c r="C223" s="9" t="s">
        <v>104</v>
      </c>
      <c r="D223" s="13" t="s">
        <v>510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>
        <v>45968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117</v>
      </c>
      <c r="AA223" s="8">
        <v>3310.89</v>
      </c>
      <c r="AB223" s="8">
        <v>3310.89</v>
      </c>
      <c r="AC223" s="8">
        <v>0</v>
      </c>
      <c r="AD223" s="8">
        <v>3310.89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0</v>
      </c>
      <c r="B224" s="14" t="s">
        <v>125</v>
      </c>
      <c r="C224" s="9" t="s">
        <v>498</v>
      </c>
      <c r="D224" s="13" t="s">
        <v>499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45979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117</v>
      </c>
      <c r="AA224" s="8">
        <v>3227.07</v>
      </c>
      <c r="AB224" s="8">
        <v>3227.07</v>
      </c>
      <c r="AC224" s="8">
        <v>0</v>
      </c>
      <c r="AD224" s="8">
        <v>3227.07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>
        <v>45979</v>
      </c>
      <c r="AK224" s="3">
        <v>45975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45974</v>
      </c>
      <c r="AQ224" s="3">
        <v>45978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customHeight="1" x14ac:dyDescent="0.45">
      <c r="A225" s="3">
        <v>45962</v>
      </c>
      <c r="B225" s="14" t="s">
        <v>525</v>
      </c>
      <c r="C225" s="9" t="s">
        <v>498</v>
      </c>
      <c r="D225" s="13" t="s">
        <v>500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526</v>
      </c>
      <c r="C226" s="9" t="s">
        <v>498</v>
      </c>
      <c r="D226" s="13" t="s">
        <v>501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71</v>
      </c>
      <c r="T226" s="12">
        <v>45979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45979</v>
      </c>
      <c r="AK226" s="3">
        <v>45975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45974</v>
      </c>
      <c r="AQ226" s="3">
        <v>45978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45962</v>
      </c>
      <c r="B227" s="14" t="s">
        <v>527</v>
      </c>
      <c r="C227" s="9" t="s">
        <v>108</v>
      </c>
      <c r="D227" s="13" t="s">
        <v>355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45971</v>
      </c>
      <c r="U227" s="11">
        <v>10000</v>
      </c>
      <c r="V227" s="10">
        <v>0</v>
      </c>
      <c r="W227" s="10">
        <v>10000</v>
      </c>
      <c r="X227" s="10">
        <v>4125</v>
      </c>
      <c r="Y227" s="10">
        <v>6168.75</v>
      </c>
      <c r="Z227" s="9" t="s">
        <v>117</v>
      </c>
      <c r="AA227" s="8">
        <v>6635.6626875000002</v>
      </c>
      <c r="AB227" s="8">
        <v>6635.6626875000002</v>
      </c>
      <c r="AC227" s="8">
        <v>0</v>
      </c>
      <c r="AD227" s="8">
        <v>6635.6626875000002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45971</v>
      </c>
      <c r="AK227" s="3">
        <v>45967</v>
      </c>
      <c r="AL227" s="3">
        <v>45961</v>
      </c>
      <c r="AM227" s="3">
        <v>45968</v>
      </c>
      <c r="AN227" s="3">
        <v>45969</v>
      </c>
      <c r="AO227" s="3">
        <v>45969</v>
      </c>
      <c r="AP227" s="3">
        <v>45966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511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45962</v>
      </c>
      <c r="B228" s="14" t="s">
        <v>527</v>
      </c>
      <c r="C228" s="9" t="s">
        <v>108</v>
      </c>
      <c r="D228" s="13" t="s">
        <v>356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45971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45971</v>
      </c>
      <c r="AK228" s="3">
        <v>45967</v>
      </c>
      <c r="AL228" s="3">
        <v>45961</v>
      </c>
      <c r="AM228" s="3">
        <v>45968</v>
      </c>
      <c r="AN228" s="3">
        <v>45969</v>
      </c>
      <c r="AO228" s="3">
        <v>45969</v>
      </c>
      <c r="AP228" s="3">
        <v>45966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511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45962</v>
      </c>
      <c r="B229" s="14" t="s">
        <v>527</v>
      </c>
      <c r="C229" s="9" t="s">
        <v>108</v>
      </c>
      <c r="D229" s="13" t="s">
        <v>491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45971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117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45971</v>
      </c>
      <c r="AK229" s="3">
        <v>45967</v>
      </c>
      <c r="AL229" s="3">
        <v>45961</v>
      </c>
      <c r="AM229" s="3">
        <v>45968</v>
      </c>
      <c r="AN229" s="3">
        <v>45969</v>
      </c>
      <c r="AO229" s="3">
        <v>45969</v>
      </c>
      <c r="AP229" s="3">
        <v>45966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511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45962</v>
      </c>
      <c r="B230" s="14" t="s">
        <v>528</v>
      </c>
      <c r="C230" s="9" t="s">
        <v>108</v>
      </c>
      <c r="D230" s="13" t="s">
        <v>341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45971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117</v>
      </c>
      <c r="AA230" s="8">
        <v>21513.800000000003</v>
      </c>
      <c r="AB230" s="8">
        <v>21513.800000000003</v>
      </c>
      <c r="AC230" s="8">
        <v>0</v>
      </c>
      <c r="AD230" s="8">
        <v>21513.800000000003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45971</v>
      </c>
      <c r="AK230" s="3">
        <v>45967</v>
      </c>
      <c r="AL230" s="3">
        <v>45961</v>
      </c>
      <c r="AM230" s="3">
        <v>45968</v>
      </c>
      <c r="AN230" s="3">
        <v>45969</v>
      </c>
      <c r="AO230" s="3">
        <v>45969</v>
      </c>
      <c r="AP230" s="3">
        <v>45966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511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45962</v>
      </c>
      <c r="B231" s="14" t="s">
        <v>528</v>
      </c>
      <c r="C231" s="9" t="s">
        <v>108</v>
      </c>
      <c r="D231" s="13" t="s">
        <v>492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117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45971</v>
      </c>
      <c r="AK231" s="3">
        <v>45967</v>
      </c>
      <c r="AL231" s="3">
        <v>45961</v>
      </c>
      <c r="AM231" s="3">
        <v>45968</v>
      </c>
      <c r="AN231" s="3">
        <v>45969</v>
      </c>
      <c r="AO231" s="3">
        <v>45969</v>
      </c>
      <c r="AP231" s="3">
        <v>45966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511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528</v>
      </c>
      <c r="C232" s="9" t="s">
        <v>108</v>
      </c>
      <c r="D232" s="13" t="s">
        <v>493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45971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45971</v>
      </c>
      <c r="AK232" s="3">
        <v>45967</v>
      </c>
      <c r="AL232" s="3">
        <v>45961</v>
      </c>
      <c r="AM232" s="3">
        <v>45968</v>
      </c>
      <c r="AN232" s="3">
        <v>45969</v>
      </c>
      <c r="AO232" s="3">
        <v>45969</v>
      </c>
      <c r="AP232" s="3">
        <v>45966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 t="s">
        <v>511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45962</v>
      </c>
      <c r="B233" s="14" t="s">
        <v>529</v>
      </c>
      <c r="C233" s="9" t="s">
        <v>104</v>
      </c>
      <c r="D233" s="13" t="s">
        <v>280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61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45962</v>
      </c>
      <c r="B234" s="14" t="s">
        <v>530</v>
      </c>
      <c r="C234" s="9" t="s">
        <v>104</v>
      </c>
      <c r="D234" s="13" t="s">
        <v>262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238.09713619999999</v>
      </c>
    </row>
    <row r="235" spans="1:56" ht="27.75" customHeight="1" x14ac:dyDescent="0.45">
      <c r="A235" s="3">
        <v>45962</v>
      </c>
      <c r="B235" s="14" t="s">
        <v>531</v>
      </c>
      <c r="C235" s="9" t="s">
        <v>104</v>
      </c>
      <c r="D235" s="13" t="s">
        <v>244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60</v>
      </c>
      <c r="P235" s="10">
        <v>97.696836863999991</v>
      </c>
      <c r="Q235" s="10">
        <v>0</v>
      </c>
      <c r="R235" s="10">
        <v>97.696836863999991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117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238.09713619999999</v>
      </c>
    </row>
    <row r="236" spans="1:56" ht="27.75" customHeight="1" x14ac:dyDescent="0.45">
      <c r="A236" s="3" t="s">
        <v>131</v>
      </c>
      <c r="B236" s="14" t="s">
        <v>131</v>
      </c>
      <c r="C236" s="9" t="s">
        <v>108</v>
      </c>
      <c r="D236" s="13" t="s">
        <v>61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 t="s">
        <v>63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117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107569.00000000001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7735.6453533333333</v>
      </c>
    </row>
    <row r="237" spans="1:56" ht="27.75" customHeight="1" x14ac:dyDescent="0.45">
      <c r="A237" s="3">
        <v>45958</v>
      </c>
      <c r="B237" s="14" t="s">
        <v>476</v>
      </c>
      <c r="C237" s="9" t="s">
        <v>104</v>
      </c>
      <c r="D237" s="13" t="s">
        <v>477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88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117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478</v>
      </c>
      <c r="C238" s="9" t="s">
        <v>104</v>
      </c>
      <c r="D238" s="13" t="s">
        <v>479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183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45631</v>
      </c>
      <c r="B239" s="14" t="s">
        <v>189</v>
      </c>
      <c r="C239" s="9" t="s">
        <v>106</v>
      </c>
      <c r="D239" s="13" t="s">
        <v>140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 t="s">
        <v>63</v>
      </c>
      <c r="U239" s="11">
        <v>9000</v>
      </c>
      <c r="V239" s="10">
        <v>1182</v>
      </c>
      <c r="W239" s="10">
        <v>7818</v>
      </c>
      <c r="X239" s="10">
        <v>0</v>
      </c>
      <c r="Y239" s="10">
        <v>8208.9</v>
      </c>
      <c r="Z239" s="9" t="s">
        <v>117</v>
      </c>
      <c r="AA239" s="8">
        <v>8409.7444200000009</v>
      </c>
      <c r="AB239" s="8">
        <v>0</v>
      </c>
      <c r="AC239" s="8">
        <v>8409.7444200000009</v>
      </c>
      <c r="AD239" s="8">
        <v>0</v>
      </c>
      <c r="AE239" s="8">
        <v>8409.7444200000009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199</v>
      </c>
      <c r="AZ239" s="2">
        <v>0</v>
      </c>
      <c r="BA239" s="2">
        <v>0</v>
      </c>
      <c r="BB239" s="2">
        <v>0</v>
      </c>
      <c r="BC239" s="1" t="s">
        <v>118</v>
      </c>
      <c r="BD239" s="56">
        <v>604.77275372359998</v>
      </c>
    </row>
    <row r="240" spans="1:56" ht="27.75" customHeight="1" x14ac:dyDescent="0.45">
      <c r="A240" s="3">
        <v>45896</v>
      </c>
      <c r="B240" s="14" t="s">
        <v>258</v>
      </c>
      <c r="C240" s="9" t="s">
        <v>104</v>
      </c>
      <c r="D240" s="13" t="s">
        <v>259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65.13122457599998</v>
      </c>
      <c r="Q240" s="10">
        <v>0</v>
      </c>
      <c r="R240" s="10">
        <v>65.13122457599998</v>
      </c>
      <c r="S240" s="9" t="s">
        <v>67</v>
      </c>
      <c r="T240" s="12" t="s">
        <v>63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117</v>
      </c>
      <c r="AA240" s="8">
        <v>3310.89</v>
      </c>
      <c r="AB240" s="8">
        <v>0</v>
      </c>
      <c r="AC240" s="8">
        <v>3310.89</v>
      </c>
      <c r="AD240" s="8">
        <v>0</v>
      </c>
      <c r="AE240" s="8">
        <v>3310.89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238.09713619999999</v>
      </c>
    </row>
    <row r="241" spans="1:56" ht="27.75" customHeight="1" x14ac:dyDescent="0.45">
      <c r="A241" s="3">
        <v>45896</v>
      </c>
      <c r="B241" s="14" t="s">
        <v>260</v>
      </c>
      <c r="C241" s="9" t="s">
        <v>104</v>
      </c>
      <c r="D241" s="13" t="s">
        <v>244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117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396.82856033333326</v>
      </c>
    </row>
    <row r="242" spans="1:56" ht="27.75" customHeight="1" x14ac:dyDescent="0.45">
      <c r="A242" s="3">
        <v>45896</v>
      </c>
      <c r="B242" s="14" t="s">
        <v>261</v>
      </c>
      <c r="C242" s="9" t="s">
        <v>104</v>
      </c>
      <c r="D242" s="13" t="s">
        <v>262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238.09713619999999</v>
      </c>
    </row>
    <row r="243" spans="1:56" ht="27.75" customHeight="1" x14ac:dyDescent="0.45">
      <c r="A243" s="3">
        <v>45911</v>
      </c>
      <c r="B243" s="14" t="s">
        <v>279</v>
      </c>
      <c r="C243" s="9" t="s">
        <v>104</v>
      </c>
      <c r="D243" s="13" t="s">
        <v>280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117</v>
      </c>
      <c r="AA243" s="8">
        <v>3310.89</v>
      </c>
      <c r="AB243" s="8">
        <v>0</v>
      </c>
      <c r="AC243" s="8">
        <v>3310.89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238.09713619999999</v>
      </c>
    </row>
    <row r="244" spans="1:56" ht="27.75" customHeight="1" x14ac:dyDescent="0.45">
      <c r="A244" s="3" t="s">
        <v>131</v>
      </c>
      <c r="B244" s="14" t="s">
        <v>131</v>
      </c>
      <c r="C244" s="9" t="s">
        <v>106</v>
      </c>
      <c r="D244" s="13" t="s">
        <v>140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117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10756.900000000001</v>
      </c>
      <c r="AF244" s="8">
        <v>0</v>
      </c>
      <c r="AG244" s="1" t="s">
        <v>113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773.56453533333331</v>
      </c>
    </row>
    <row r="245" spans="1:56" ht="27.75" customHeight="1" x14ac:dyDescent="0.45">
      <c r="A245" s="3">
        <v>45854</v>
      </c>
      <c r="B245" s="14" t="s">
        <v>238</v>
      </c>
      <c r="C245" s="9" t="s">
        <v>79</v>
      </c>
      <c r="D245" s="13" t="s">
        <v>239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117</v>
      </c>
      <c r="AA245" s="8">
        <v>3310.89</v>
      </c>
      <c r="AB245" s="8">
        <v>0</v>
      </c>
      <c r="AC245" s="8">
        <v>3310.89</v>
      </c>
      <c r="AD245" s="8">
        <v>0</v>
      </c>
      <c r="AE245" s="8">
        <v>3310.89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238.09713619999999</v>
      </c>
    </row>
    <row r="246" spans="1:56" ht="27.75" customHeight="1" x14ac:dyDescent="0.45">
      <c r="A246" s="3">
        <v>45826</v>
      </c>
      <c r="B246" s="14" t="s">
        <v>233</v>
      </c>
      <c r="C246" s="9" t="s">
        <v>104</v>
      </c>
      <c r="D246" s="13" t="s">
        <v>224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163.47937368575995</v>
      </c>
      <c r="Q246" s="10">
        <v>0</v>
      </c>
      <c r="R246" s="10">
        <v>163.47937368575995</v>
      </c>
      <c r="S246" s="9" t="s">
        <v>67</v>
      </c>
      <c r="T246" s="12" t="s">
        <v>63</v>
      </c>
      <c r="U246" s="11">
        <v>8000</v>
      </c>
      <c r="V246" s="10">
        <v>470</v>
      </c>
      <c r="W246" s="10">
        <v>7530</v>
      </c>
      <c r="X246" s="10">
        <v>0</v>
      </c>
      <c r="Y246" s="10">
        <v>7906.5</v>
      </c>
      <c r="Z246" s="9" t="s">
        <v>117</v>
      </c>
      <c r="AA246" s="8">
        <v>8310.3338999999996</v>
      </c>
      <c r="AB246" s="8">
        <v>0</v>
      </c>
      <c r="AC246" s="8">
        <v>8310.3338999999996</v>
      </c>
      <c r="AD246" s="8">
        <v>0</v>
      </c>
      <c r="AE246" s="8">
        <v>8310.3338999999996</v>
      </c>
      <c r="AF246" s="8">
        <v>0</v>
      </c>
      <c r="AG246" s="1" t="s">
        <v>112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597.62381186199991</v>
      </c>
    </row>
    <row r="247" spans="1:56" ht="27.75" customHeight="1" x14ac:dyDescent="0.45">
      <c r="A247" s="3">
        <v>45066</v>
      </c>
      <c r="B247" s="14" t="s">
        <v>123</v>
      </c>
      <c r="C247" s="9" t="s">
        <v>79</v>
      </c>
      <c r="D247" s="13" t="s">
        <v>122</v>
      </c>
      <c r="E247" s="9">
        <v>21</v>
      </c>
      <c r="F247" s="9">
        <v>38</v>
      </c>
      <c r="G247" s="9" t="s">
        <v>60</v>
      </c>
      <c r="H247" s="9" t="s">
        <v>76</v>
      </c>
      <c r="I247" s="9">
        <v>102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117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5518.15</v>
      </c>
      <c r="AF247" s="8">
        <v>0</v>
      </c>
      <c r="AG247" s="1" t="s">
        <v>113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396.82856033333326</v>
      </c>
    </row>
    <row r="248" spans="1:56" ht="27.7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82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117</v>
      </c>
      <c r="AA248" s="8">
        <v>319380.04100750026</v>
      </c>
      <c r="AB248" s="8">
        <v>150121.53268750006</v>
      </c>
      <c r="AC248" s="8">
        <v>169258.50832000005</v>
      </c>
      <c r="AD248" s="8">
        <v>150121.53268750006</v>
      </c>
      <c r="AE248" s="8">
        <v>169258.50832000005</v>
      </c>
      <c r="AF248" s="8" t="s">
        <v>58</v>
      </c>
      <c r="AG248" s="1" t="s">
        <v>61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0</v>
      </c>
    </row>
    <row r="249" spans="1:56" ht="27.75" customHeight="1" x14ac:dyDescent="0.45">
      <c r="A249" s="3" t="s">
        <v>131</v>
      </c>
      <c r="B249" s="14" t="s">
        <v>131</v>
      </c>
      <c r="C249" s="9" t="s">
        <v>198</v>
      </c>
      <c r="D249" s="13" t="s">
        <v>198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45991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29756.100000000002</v>
      </c>
      <c r="AC249" s="8">
        <v>0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45991</v>
      </c>
      <c r="AK249" s="3">
        <v>0</v>
      </c>
      <c r="AL249" s="3">
        <v>45982</v>
      </c>
      <c r="AM249" s="3">
        <v>45989</v>
      </c>
      <c r="AN249" s="3">
        <v>45990</v>
      </c>
      <c r="AO249" s="3">
        <v>45990</v>
      </c>
      <c r="AP249" s="3">
        <v>45986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 t="s">
        <v>131</v>
      </c>
      <c r="B250" s="14" t="s">
        <v>131</v>
      </c>
      <c r="C250" s="9" t="s">
        <v>203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90</v>
      </c>
      <c r="M250" s="10">
        <v>24</v>
      </c>
      <c r="N250" s="9">
        <v>37</v>
      </c>
      <c r="O250" s="9">
        <v>50</v>
      </c>
      <c r="P250" s="10">
        <v>821.54158271999995</v>
      </c>
      <c r="Q250" s="10">
        <v>0</v>
      </c>
      <c r="R250" s="10">
        <v>821.54158271999995</v>
      </c>
      <c r="S250" s="9" t="s">
        <v>120</v>
      </c>
      <c r="T250" s="12">
        <v>45991</v>
      </c>
      <c r="U250" s="11">
        <v>30000</v>
      </c>
      <c r="V250" s="10">
        <v>0</v>
      </c>
      <c r="W250" s="10">
        <v>30000</v>
      </c>
      <c r="X250" s="10">
        <v>0</v>
      </c>
      <c r="Y250" s="10">
        <v>31500</v>
      </c>
      <c r="Z250" s="9" t="s">
        <v>83</v>
      </c>
      <c r="AA250" s="8">
        <v>29756.100000000002</v>
      </c>
      <c r="AB250" s="8">
        <v>4911</v>
      </c>
      <c r="AC250" s="8">
        <v>24845.100000000002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72</v>
      </c>
      <c r="AI250" s="1">
        <v>3</v>
      </c>
      <c r="AJ250" s="3">
        <v>45991</v>
      </c>
      <c r="AK250" s="3">
        <v>0</v>
      </c>
      <c r="AL250" s="3">
        <v>45981</v>
      </c>
      <c r="AM250" s="3">
        <v>45988</v>
      </c>
      <c r="AN250" s="3">
        <v>45989</v>
      </c>
      <c r="AO250" s="3">
        <v>45989</v>
      </c>
      <c r="AP250" s="3">
        <v>45986</v>
      </c>
      <c r="AQ250" s="3">
        <v>45990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1857.1712249999998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83</v>
      </c>
      <c r="AA251" s="8">
        <v>59512.200000000004</v>
      </c>
      <c r="AB251" s="8">
        <v>34667.100000000006</v>
      </c>
      <c r="AC251" s="8">
        <v>24845.100000000002</v>
      </c>
      <c r="AD251" s="8">
        <v>0</v>
      </c>
      <c r="AE251" s="8">
        <v>0</v>
      </c>
      <c r="AF251" s="8" t="s">
        <v>58</v>
      </c>
      <c r="AG251" s="1" t="s">
        <v>114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45">
      <c r="A252" s="3">
        <v>45944</v>
      </c>
      <c r="B252" s="14" t="s">
        <v>371</v>
      </c>
      <c r="C252" s="9" t="s">
        <v>362</v>
      </c>
      <c r="D252" s="13" t="s">
        <v>363</v>
      </c>
      <c r="E252" s="9">
        <v>23</v>
      </c>
      <c r="F252" s="9">
        <v>34</v>
      </c>
      <c r="G252" s="9" t="s">
        <v>360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5045</v>
      </c>
      <c r="Y252" s="10">
        <v>0</v>
      </c>
      <c r="Z252" s="9" t="s">
        <v>364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361</v>
      </c>
      <c r="BD252" s="56">
        <v>0</v>
      </c>
    </row>
    <row r="253" spans="1:56" ht="27.7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360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364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113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361</v>
      </c>
      <c r="BD253" s="56">
        <v>0</v>
      </c>
    </row>
    <row r="254" spans="1:56" ht="27.75" customHeight="1" x14ac:dyDescent="0.45">
      <c r="A254" s="3">
        <v>45944</v>
      </c>
      <c r="B254" s="14" t="s">
        <v>372</v>
      </c>
      <c r="C254" s="9" t="s">
        <v>362</v>
      </c>
      <c r="D254" s="13" t="s">
        <v>365</v>
      </c>
      <c r="E254" s="9">
        <v>23</v>
      </c>
      <c r="F254" s="9">
        <v>34</v>
      </c>
      <c r="G254" s="9" t="s">
        <v>366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5350</v>
      </c>
      <c r="Y254" s="10">
        <v>0</v>
      </c>
      <c r="Z254" s="9" t="s">
        <v>367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361</v>
      </c>
      <c r="BD254" s="56">
        <v>0</v>
      </c>
    </row>
    <row r="255" spans="1:56" ht="27.75" customHeight="1" x14ac:dyDescent="0.45">
      <c r="A255" s="3">
        <v>45944</v>
      </c>
      <c r="B255" s="14" t="s">
        <v>372</v>
      </c>
      <c r="C255" s="9" t="s">
        <v>362</v>
      </c>
      <c r="D255" s="13" t="s">
        <v>368</v>
      </c>
      <c r="E255" s="9">
        <v>23</v>
      </c>
      <c r="F255" s="9">
        <v>34</v>
      </c>
      <c r="G255" s="9" t="s">
        <v>366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3000</v>
      </c>
      <c r="V255" s="10">
        <v>0</v>
      </c>
      <c r="W255" s="10">
        <v>3000</v>
      </c>
      <c r="X255" s="10">
        <v>3200</v>
      </c>
      <c r="Y255" s="10">
        <v>0</v>
      </c>
      <c r="Z255" s="9" t="s">
        <v>367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361</v>
      </c>
      <c r="BD255" s="56">
        <v>0</v>
      </c>
    </row>
    <row r="256" spans="1:56" ht="27.75" customHeight="1" x14ac:dyDescent="0.45">
      <c r="A256" s="3">
        <v>45964</v>
      </c>
      <c r="B256" s="14" t="s">
        <v>125</v>
      </c>
      <c r="C256" s="9" t="s">
        <v>362</v>
      </c>
      <c r="D256" s="13" t="s">
        <v>532</v>
      </c>
      <c r="E256" s="9">
        <v>23</v>
      </c>
      <c r="F256" s="9">
        <v>34</v>
      </c>
      <c r="G256" s="9" t="s">
        <v>366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367</v>
      </c>
      <c r="AA256" s="8">
        <v>9918.7000000000007</v>
      </c>
      <c r="AB256" s="8">
        <v>8049</v>
      </c>
      <c r="AC256" s="8">
        <v>1869.7000000000007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361</v>
      </c>
      <c r="BD256" s="56">
        <v>150.88063511111116</v>
      </c>
    </row>
    <row r="257" spans="1:56" ht="27.75" customHeight="1" x14ac:dyDescent="0.45">
      <c r="A257" s="3">
        <v>45964</v>
      </c>
      <c r="B257" s="14" t="s">
        <v>125</v>
      </c>
      <c r="C257" s="9" t="s">
        <v>362</v>
      </c>
      <c r="D257" s="13" t="s">
        <v>369</v>
      </c>
      <c r="E257" s="9">
        <v>23</v>
      </c>
      <c r="F257" s="9">
        <v>34</v>
      </c>
      <c r="G257" s="9" t="s">
        <v>366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45975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367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45975</v>
      </c>
      <c r="AK257" s="3">
        <v>0</v>
      </c>
      <c r="AL257" s="3">
        <v>45966</v>
      </c>
      <c r="AM257" s="3">
        <v>45973</v>
      </c>
      <c r="AN257" s="3">
        <v>45974</v>
      </c>
      <c r="AO257" s="3">
        <v>45974</v>
      </c>
      <c r="AP257" s="3">
        <v>45970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361</v>
      </c>
      <c r="BD257" s="56">
        <v>400.2085242222222</v>
      </c>
    </row>
    <row r="258" spans="1:56" ht="27.75" customHeight="1" x14ac:dyDescent="0.45">
      <c r="A258" s="3">
        <v>45944</v>
      </c>
      <c r="B258" s="14" t="s">
        <v>372</v>
      </c>
      <c r="C258" s="9" t="s">
        <v>362</v>
      </c>
      <c r="D258" s="13" t="s">
        <v>369</v>
      </c>
      <c r="E258" s="9">
        <v>23</v>
      </c>
      <c r="F258" s="9">
        <v>34</v>
      </c>
      <c r="G258" s="9" t="s">
        <v>366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5400</v>
      </c>
      <c r="Y258" s="10">
        <v>0</v>
      </c>
      <c r="Z258" s="9" t="s">
        <v>367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361</v>
      </c>
      <c r="BD258" s="56">
        <v>0</v>
      </c>
    </row>
    <row r="259" spans="1:56" ht="27.7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34</v>
      </c>
      <c r="G259" s="9" t="s">
        <v>366</v>
      </c>
      <c r="H259" s="9">
        <v>0</v>
      </c>
      <c r="I259" s="9">
        <v>68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367</v>
      </c>
      <c r="AA259" s="8">
        <v>14878.050000000001</v>
      </c>
      <c r="AB259" s="8">
        <v>8049</v>
      </c>
      <c r="AC259" s="8">
        <v>6829.0500000000011</v>
      </c>
      <c r="AD259" s="8">
        <v>0</v>
      </c>
      <c r="AE259" s="8">
        <v>0</v>
      </c>
      <c r="AF259" s="8" t="s">
        <v>58</v>
      </c>
      <c r="AG259" s="1" t="s">
        <v>112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361</v>
      </c>
      <c r="BD259" s="56">
        <v>0</v>
      </c>
    </row>
    <row r="260" spans="1:56" ht="27.75" customHeight="1" x14ac:dyDescent="0.45">
      <c r="A260" s="3">
        <v>45951</v>
      </c>
      <c r="B260" s="14" t="s">
        <v>404</v>
      </c>
      <c r="C260" s="9" t="s">
        <v>405</v>
      </c>
      <c r="D260" s="13" t="s">
        <v>406</v>
      </c>
      <c r="E260" s="9">
        <v>23</v>
      </c>
      <c r="F260" s="9">
        <v>37</v>
      </c>
      <c r="G260" s="9" t="s">
        <v>60</v>
      </c>
      <c r="H260" s="9">
        <v>0</v>
      </c>
      <c r="I260" s="9">
        <v>85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45966</v>
      </c>
      <c r="U260" s="11">
        <v>2000</v>
      </c>
      <c r="V260" s="10">
        <v>2000</v>
      </c>
      <c r="W260" s="10">
        <v>0</v>
      </c>
      <c r="X260" s="10">
        <v>2200</v>
      </c>
      <c r="Y260" s="10">
        <v>0</v>
      </c>
      <c r="Z260" s="9" t="s">
        <v>321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45966</v>
      </c>
      <c r="AK260" s="3">
        <v>0</v>
      </c>
      <c r="AL260" s="3">
        <v>45957</v>
      </c>
      <c r="AM260" s="3">
        <v>45964</v>
      </c>
      <c r="AN260" s="3">
        <v>45965</v>
      </c>
      <c r="AO260" s="3">
        <v>45965</v>
      </c>
      <c r="AP260" s="3">
        <v>45961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502</v>
      </c>
      <c r="AZ260" s="2">
        <v>0</v>
      </c>
      <c r="BA260" s="2">
        <v>0</v>
      </c>
      <c r="BB260" s="2">
        <v>0</v>
      </c>
      <c r="BC260" s="1" t="s">
        <v>322</v>
      </c>
      <c r="BD260" s="56">
        <v>0</v>
      </c>
    </row>
    <row r="261" spans="1:56" ht="27.75" customHeight="1" x14ac:dyDescent="0.45">
      <c r="A261" s="3">
        <v>45960</v>
      </c>
      <c r="B261" s="14" t="s">
        <v>503</v>
      </c>
      <c r="C261" s="9" t="s">
        <v>405</v>
      </c>
      <c r="D261" s="13" t="s">
        <v>406</v>
      </c>
      <c r="E261" s="9">
        <v>23</v>
      </c>
      <c r="F261" s="9">
        <v>37</v>
      </c>
      <c r="G261" s="9" t="s">
        <v>60</v>
      </c>
      <c r="H261" s="9">
        <v>0</v>
      </c>
      <c r="I261" s="9">
        <v>85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45966</v>
      </c>
      <c r="U261" s="11">
        <v>5000</v>
      </c>
      <c r="V261" s="10">
        <v>5000</v>
      </c>
      <c r="W261" s="10">
        <v>0</v>
      </c>
      <c r="X261" s="10">
        <v>5200</v>
      </c>
      <c r="Y261" s="10">
        <v>0</v>
      </c>
      <c r="Z261" s="9" t="s">
        <v>321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45966</v>
      </c>
      <c r="AK261" s="3">
        <v>0</v>
      </c>
      <c r="AL261" s="3">
        <v>45957</v>
      </c>
      <c r="AM261" s="3">
        <v>45964</v>
      </c>
      <c r="AN261" s="3">
        <v>45965</v>
      </c>
      <c r="AO261" s="3">
        <v>45965</v>
      </c>
      <c r="AP261" s="3">
        <v>45961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502</v>
      </c>
      <c r="AZ261" s="2">
        <v>0</v>
      </c>
      <c r="BA261" s="2">
        <v>0</v>
      </c>
      <c r="BB261" s="2">
        <v>0</v>
      </c>
      <c r="BC261" s="1" t="s">
        <v>322</v>
      </c>
      <c r="BD261" s="56">
        <v>0</v>
      </c>
    </row>
    <row r="262" spans="1:56" ht="27.75" customHeight="1" x14ac:dyDescent="0.45">
      <c r="A262" s="3">
        <v>45951</v>
      </c>
      <c r="B262" s="14" t="s">
        <v>408</v>
      </c>
      <c r="C262" s="9" t="s">
        <v>409</v>
      </c>
      <c r="D262" s="13" t="s">
        <v>410</v>
      </c>
      <c r="E262" s="9">
        <v>23</v>
      </c>
      <c r="F262" s="9">
        <v>37</v>
      </c>
      <c r="G262" s="9" t="s">
        <v>60</v>
      </c>
      <c r="H262" s="9">
        <v>0</v>
      </c>
      <c r="I262" s="9">
        <v>85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5000</v>
      </c>
      <c r="W262" s="10">
        <v>0</v>
      </c>
      <c r="X262" s="10">
        <v>5400</v>
      </c>
      <c r="Y262" s="10">
        <v>0</v>
      </c>
      <c r="Z262" s="9" t="s">
        <v>321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45966</v>
      </c>
      <c r="AK262" s="3">
        <v>0</v>
      </c>
      <c r="AL262" s="3">
        <v>45957</v>
      </c>
      <c r="AM262" s="3">
        <v>45964</v>
      </c>
      <c r="AN262" s="3">
        <v>45965</v>
      </c>
      <c r="AO262" s="3">
        <v>45965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 t="s">
        <v>407</v>
      </c>
      <c r="AZ262" s="2">
        <v>0</v>
      </c>
      <c r="BA262" s="2">
        <v>0</v>
      </c>
      <c r="BB262" s="2">
        <v>0</v>
      </c>
      <c r="BC262" s="1" t="s">
        <v>322</v>
      </c>
      <c r="BD262" s="56">
        <v>0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85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321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58</v>
      </c>
      <c r="AG263" s="1" t="s">
        <v>113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323</v>
      </c>
      <c r="BD263" s="56">
        <v>0</v>
      </c>
    </row>
    <row r="264" spans="1:56" ht="27.75" customHeight="1" x14ac:dyDescent="0.45">
      <c r="A264" s="3">
        <v>45953</v>
      </c>
      <c r="B264" s="14" t="s">
        <v>455</v>
      </c>
      <c r="C264" s="9" t="s">
        <v>439</v>
      </c>
      <c r="D264" s="13" t="s">
        <v>456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440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457</v>
      </c>
      <c r="AG264" s="1" t="s">
        <v>112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441</v>
      </c>
      <c r="BD264" s="56">
        <v>197.34919169444464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440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442</v>
      </c>
      <c r="BD265" s="56">
        <v>0</v>
      </c>
    </row>
    <row r="266" spans="1:56" ht="27.75" customHeight="1" x14ac:dyDescent="0.45">
      <c r="A266" s="3">
        <v>45601</v>
      </c>
      <c r="B266" s="14" t="s">
        <v>180</v>
      </c>
      <c r="C266" s="9" t="s">
        <v>91</v>
      </c>
      <c r="D266" s="13" t="s">
        <v>138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512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97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110</v>
      </c>
      <c r="BD266" s="56">
        <v>4754.1459870625004</v>
      </c>
    </row>
    <row r="267" spans="1:56" ht="27.75" customHeight="1" x14ac:dyDescent="0.45">
      <c r="A267" s="3">
        <v>45601</v>
      </c>
      <c r="B267" s="14" t="s">
        <v>180</v>
      </c>
      <c r="C267" s="9" t="s">
        <v>91</v>
      </c>
      <c r="D267" s="13" t="s">
        <v>138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512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97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110</v>
      </c>
      <c r="BD267" s="56">
        <v>7441.1877655499993</v>
      </c>
    </row>
    <row r="268" spans="1:56" ht="27.75" customHeight="1" x14ac:dyDescent="0.45">
      <c r="A268" s="3">
        <v>45601</v>
      </c>
      <c r="B268" s="14" t="s">
        <v>180</v>
      </c>
      <c r="C268" s="9" t="s">
        <v>91</v>
      </c>
      <c r="D268" s="13" t="s">
        <v>138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512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97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110</v>
      </c>
      <c r="BD268" s="56">
        <v>7441.1877655499993</v>
      </c>
    </row>
    <row r="269" spans="1:56" ht="27.75" customHeight="1" x14ac:dyDescent="0.45">
      <c r="A269" s="3">
        <v>45601</v>
      </c>
      <c r="B269" s="14" t="s">
        <v>180</v>
      </c>
      <c r="C269" s="9" t="s">
        <v>91</v>
      </c>
      <c r="D269" s="13" t="s">
        <v>138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512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97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110</v>
      </c>
      <c r="BD269" s="56">
        <v>7441.1877655499993</v>
      </c>
    </row>
    <row r="270" spans="1:56" ht="27.75" customHeight="1" x14ac:dyDescent="0.45">
      <c r="A270" s="3">
        <v>45601</v>
      </c>
      <c r="B270" s="14" t="s">
        <v>180</v>
      </c>
      <c r="C270" s="9" t="s">
        <v>91</v>
      </c>
      <c r="D270" s="13" t="s">
        <v>138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240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97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110</v>
      </c>
      <c r="BD270" s="56">
        <v>30574.738130457463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97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111</v>
      </c>
      <c r="BD271" s="56">
        <v>0</v>
      </c>
    </row>
    <row r="272" spans="1:56" ht="27.75" customHeight="1" x14ac:dyDescent="0.45">
      <c r="A272" s="3">
        <v>45958</v>
      </c>
      <c r="B272" s="14" t="s">
        <v>495</v>
      </c>
      <c r="C272" s="9" t="s">
        <v>133</v>
      </c>
      <c r="D272" s="13" t="s">
        <v>59</v>
      </c>
      <c r="E272" s="9">
        <v>26</v>
      </c>
      <c r="F272" s="9">
        <v>39</v>
      </c>
      <c r="G272" s="9" t="s">
        <v>60</v>
      </c>
      <c r="H272" s="9">
        <v>0</v>
      </c>
      <c r="I272" s="9">
        <v>93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120</v>
      </c>
      <c r="T272" s="12">
        <v>45969</v>
      </c>
      <c r="U272" s="11">
        <v>6903</v>
      </c>
      <c r="V272" s="10">
        <v>0</v>
      </c>
      <c r="W272" s="10">
        <v>6903</v>
      </c>
      <c r="X272" s="10">
        <v>0</v>
      </c>
      <c r="Y272" s="10">
        <v>0</v>
      </c>
      <c r="Z272" s="9" t="s">
        <v>331</v>
      </c>
      <c r="AA272" s="8">
        <v>7811.2277100000001</v>
      </c>
      <c r="AB272" s="8">
        <v>0</v>
      </c>
      <c r="AC272" s="8">
        <v>7811.2277100000001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77</v>
      </c>
      <c r="AI272" s="1">
        <v>1</v>
      </c>
      <c r="AJ272" s="3">
        <v>45969</v>
      </c>
      <c r="AK272" s="3">
        <v>0</v>
      </c>
      <c r="AL272" s="3">
        <v>0</v>
      </c>
      <c r="AM272" s="3">
        <v>0</v>
      </c>
      <c r="AN272" s="3">
        <v>0</v>
      </c>
      <c r="AO272" s="3">
        <v>45968</v>
      </c>
      <c r="AP272" s="3">
        <v>45964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266</v>
      </c>
      <c r="BD272" s="56">
        <v>701.79541403400003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331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 t="s">
        <v>58</v>
      </c>
      <c r="AG273" s="1" t="s">
        <v>112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266</v>
      </c>
      <c r="BD273" s="56">
        <v>0</v>
      </c>
    </row>
    <row r="274" spans="1:56" ht="27.75" customHeight="1" x14ac:dyDescent="0.45">
      <c r="A274" s="3">
        <v>45962</v>
      </c>
      <c r="B274" s="14" t="s">
        <v>533</v>
      </c>
      <c r="C274" s="9" t="s">
        <v>143</v>
      </c>
      <c r="D274" s="13" t="s">
        <v>144</v>
      </c>
      <c r="E274" s="9">
        <v>28</v>
      </c>
      <c r="F274" s="9">
        <v>41</v>
      </c>
      <c r="G274" s="9" t="s">
        <v>60</v>
      </c>
      <c r="H274" s="9">
        <v>0</v>
      </c>
      <c r="I274" s="9">
        <v>120</v>
      </c>
      <c r="J274" s="9" t="s">
        <v>78</v>
      </c>
      <c r="K274" s="9">
        <v>3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45971</v>
      </c>
      <c r="U274" s="11">
        <v>50000</v>
      </c>
      <c r="V274" s="10">
        <v>4528</v>
      </c>
      <c r="W274" s="10">
        <v>45472</v>
      </c>
      <c r="X274" s="10">
        <v>0</v>
      </c>
      <c r="Y274" s="10">
        <v>47745.599999999999</v>
      </c>
      <c r="Z274" s="9" t="s">
        <v>124</v>
      </c>
      <c r="AA274" s="8">
        <v>53995.7264</v>
      </c>
      <c r="AB274" s="8">
        <v>8018</v>
      </c>
      <c r="AC274" s="8">
        <v>45977.7264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45971</v>
      </c>
      <c r="AK274" s="3">
        <v>0</v>
      </c>
      <c r="AL274" s="3">
        <v>45962</v>
      </c>
      <c r="AM274" s="3">
        <v>45969</v>
      </c>
      <c r="AN274" s="3">
        <v>45970</v>
      </c>
      <c r="AO274" s="3">
        <v>45970</v>
      </c>
      <c r="AP274" s="3">
        <v>45966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 t="s">
        <v>513</v>
      </c>
      <c r="AZ274" s="2">
        <v>0</v>
      </c>
      <c r="BA274" s="2">
        <v>0</v>
      </c>
      <c r="BB274" s="2">
        <v>0</v>
      </c>
      <c r="BC274" s="1" t="s">
        <v>102</v>
      </c>
      <c r="BD274" s="56">
        <v>5167.3855837333331</v>
      </c>
    </row>
    <row r="275" spans="1:56" ht="27.75" customHeight="1" x14ac:dyDescent="0.45">
      <c r="A275" s="3" t="s">
        <v>131</v>
      </c>
      <c r="B275" s="14" t="s">
        <v>131</v>
      </c>
      <c r="C275" s="9" t="s">
        <v>106</v>
      </c>
      <c r="D275" s="13" t="s">
        <v>59</v>
      </c>
      <c r="E275" s="9">
        <v>28</v>
      </c>
      <c r="F275" s="9">
        <v>47</v>
      </c>
      <c r="G275" s="9" t="s">
        <v>60</v>
      </c>
      <c r="H275" s="9" t="s">
        <v>66</v>
      </c>
      <c r="I275" s="9">
        <v>180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0</v>
      </c>
      <c r="Z275" s="9" t="s">
        <v>124</v>
      </c>
      <c r="AA275" s="8">
        <v>6775.4500000000007</v>
      </c>
      <c r="AB275" s="8">
        <v>0</v>
      </c>
      <c r="AC275" s="8">
        <v>6775.4500000000007</v>
      </c>
      <c r="AD275" s="8">
        <v>0</v>
      </c>
      <c r="AE275" s="8">
        <v>6775.4500000000007</v>
      </c>
      <c r="AF275" s="8">
        <v>0</v>
      </c>
      <c r="AG275" s="1">
        <v>0</v>
      </c>
      <c r="AH275" s="1" t="s">
        <v>142</v>
      </c>
      <c r="AI275" s="1">
        <v>2</v>
      </c>
      <c r="AJ275" s="3" t="s">
        <v>63</v>
      </c>
      <c r="AK275" s="3" t="e">
        <v>#VALUE!</v>
      </c>
      <c r="AL275" s="3">
        <v>0</v>
      </c>
      <c r="AM275" s="3">
        <v>0</v>
      </c>
      <c r="AN275" s="3">
        <v>0</v>
      </c>
      <c r="AO275" s="3" t="e">
        <v>#VALUE!</v>
      </c>
      <c r="AP275" s="3" t="e">
        <v>#VALUE!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139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102</v>
      </c>
      <c r="BD275" s="56">
        <v>761.48529722222236</v>
      </c>
    </row>
    <row r="276" spans="1:56" ht="27.7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124</v>
      </c>
      <c r="AA276" s="8">
        <v>60771.176399999997</v>
      </c>
      <c r="AB276" s="8">
        <v>8018</v>
      </c>
      <c r="AC276" s="8">
        <v>52753.176399999997</v>
      </c>
      <c r="AD276" s="8">
        <v>0</v>
      </c>
      <c r="AE276" s="8">
        <v>6775.4500000000007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145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FF78-66A8-439D-9393-B82C7C2BED34}">
  <sheetPr>
    <tabColor rgb="FFFFFF00"/>
  </sheetPr>
  <dimension ref="A1:BD289"/>
  <sheetViews>
    <sheetView zoomScale="80" zoomScaleNormal="80" workbookViewId="0">
      <selection activeCell="P23" sqref="P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45964</v>
      </c>
      <c r="E3" s="85" t="s">
        <v>52</v>
      </c>
      <c r="F3" s="85"/>
      <c r="G3" s="86">
        <v>9.1199999999999992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142.38203781599998</v>
      </c>
      <c r="Q12" s="10">
        <v>0</v>
      </c>
      <c r="R12" s="10">
        <v>142.38203781599998</v>
      </c>
      <c r="S12" s="9" t="s">
        <v>120</v>
      </c>
      <c r="T12" s="12">
        <v>45966</v>
      </c>
      <c r="U12" s="11">
        <v>20000</v>
      </c>
      <c r="V12" s="10">
        <v>15000</v>
      </c>
      <c r="W12" s="10">
        <v>5000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45958</v>
      </c>
      <c r="B18" s="14" t="s">
        <v>467</v>
      </c>
      <c r="C18" s="9" t="s">
        <v>216</v>
      </c>
      <c r="D18" s="13" t="s">
        <v>468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45958</v>
      </c>
      <c r="B19" s="14" t="s">
        <v>467</v>
      </c>
      <c r="C19" s="9" t="s">
        <v>216</v>
      </c>
      <c r="D19" s="13" t="s">
        <v>469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45958</v>
      </c>
      <c r="B20" s="14" t="s">
        <v>467</v>
      </c>
      <c r="C20" s="9" t="s">
        <v>216</v>
      </c>
      <c r="D20" s="13" t="s">
        <v>470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460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164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506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461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164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506</v>
      </c>
      <c r="AZ22" s="2">
        <v>0</v>
      </c>
      <c r="BA22" s="2">
        <v>0</v>
      </c>
      <c r="BB22" s="2">
        <v>0</v>
      </c>
      <c r="BC22" s="1" t="s">
        <v>100</v>
      </c>
      <c r="BD22" s="56">
        <v>727.1650699973336</v>
      </c>
    </row>
    <row r="23" spans="1:56" ht="27.75" customHeight="1" x14ac:dyDescent="0.45">
      <c r="A23" s="3">
        <v>45952</v>
      </c>
      <c r="B23" s="14" t="s">
        <v>461</v>
      </c>
      <c r="C23" s="9" t="s">
        <v>132</v>
      </c>
      <c r="D23" s="13" t="s">
        <v>186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 t="s">
        <v>131</v>
      </c>
      <c r="B24" s="14" t="s">
        <v>131</v>
      </c>
      <c r="C24" s="9" t="s">
        <v>191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164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115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1343.6356095653334</v>
      </c>
    </row>
    <row r="25" spans="1:56" ht="27.75" customHeight="1" x14ac:dyDescent="0.45">
      <c r="A25" s="3" t="s">
        <v>131</v>
      </c>
      <c r="B25" s="14" t="s">
        <v>131</v>
      </c>
      <c r="C25" s="9" t="s">
        <v>216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144285.27531</v>
      </c>
      <c r="AB26" s="8">
        <v>45361.77807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112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45">
      <c r="A27" s="3">
        <v>45919</v>
      </c>
      <c r="B27" s="14" t="s">
        <v>299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264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300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45941</v>
      </c>
      <c r="B28" s="14" t="s">
        <v>352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264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414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415</v>
      </c>
      <c r="AG29" s="1" t="s">
        <v>112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416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415</v>
      </c>
      <c r="AG30" s="1" t="s">
        <v>114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45965</v>
      </c>
      <c r="U31" s="11">
        <v>5000</v>
      </c>
      <c r="V31" s="10">
        <v>4737</v>
      </c>
      <c r="W31" s="10">
        <v>263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415</v>
      </c>
      <c r="AG31" s="1" t="s">
        <v>112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112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418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900</v>
      </c>
      <c r="W33" s="10">
        <v>4100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419</v>
      </c>
      <c r="AG33" s="1" t="s">
        <v>112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417</v>
      </c>
      <c r="C34" s="9" t="s">
        <v>73</v>
      </c>
      <c r="D34" s="13" t="s">
        <v>420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5000</v>
      </c>
      <c r="W34" s="10">
        <v>0</v>
      </c>
      <c r="X34" s="10">
        <v>5492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419</v>
      </c>
      <c r="AG34" s="1" t="s">
        <v>112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417</v>
      </c>
      <c r="C35" s="9" t="s">
        <v>73</v>
      </c>
      <c r="D35" s="13" t="s">
        <v>421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5000</v>
      </c>
      <c r="W35" s="10">
        <v>0</v>
      </c>
      <c r="X35" s="10">
        <v>5411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419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313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 t="s">
        <v>348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422</v>
      </c>
      <c r="AG38" s="1" t="s">
        <v>113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422</v>
      </c>
      <c r="AG39" s="1" t="s">
        <v>113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413</v>
      </c>
      <c r="C40" s="9" t="s">
        <v>73</v>
      </c>
      <c r="D40" s="13" t="s">
        <v>350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422</v>
      </c>
      <c r="AG40" s="1" t="s">
        <v>113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112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423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424</v>
      </c>
      <c r="AG43" s="1" t="s">
        <v>113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71.027184888888939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268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167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424</v>
      </c>
      <c r="AG44" s="1" t="s">
        <v>113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424</v>
      </c>
      <c r="AG45" s="1" t="s">
        <v>113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236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705.02926755555563</v>
      </c>
    </row>
    <row r="47" spans="1:56" ht="27.75" customHeight="1" x14ac:dyDescent="0.45">
      <c r="A47" s="3">
        <v>45953</v>
      </c>
      <c r="B47" s="14" t="s">
        <v>417</v>
      </c>
      <c r="C47" s="9" t="s">
        <v>73</v>
      </c>
      <c r="D47" s="13" t="s">
        <v>236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425</v>
      </c>
      <c r="AG47" s="1" t="s">
        <v>114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45953</v>
      </c>
      <c r="B48" s="14" t="s">
        <v>417</v>
      </c>
      <c r="C48" s="9" t="s">
        <v>73</v>
      </c>
      <c r="D48" s="13" t="s">
        <v>234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425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45953</v>
      </c>
      <c r="B49" s="14" t="s">
        <v>417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425</v>
      </c>
      <c r="AG49" s="1" t="s">
        <v>112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167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425</v>
      </c>
      <c r="AG50" s="1" t="s">
        <v>112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0</v>
      </c>
    </row>
    <row r="51" spans="1:56" ht="27.75" customHeight="1" x14ac:dyDescent="0.45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167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15863.158520000001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167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45905</v>
      </c>
      <c r="B53" s="14" t="s">
        <v>269</v>
      </c>
      <c r="C53" s="9" t="s">
        <v>135</v>
      </c>
      <c r="D53" s="13" t="s">
        <v>265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178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179</v>
      </c>
      <c r="BD54" s="56">
        <v>0</v>
      </c>
    </row>
    <row r="55" spans="1:56" ht="27.75" customHeight="1" x14ac:dyDescent="0.45">
      <c r="A55" s="3">
        <v>45962</v>
      </c>
      <c r="B55" s="14" t="s">
        <v>125</v>
      </c>
      <c r="C55" s="9" t="s">
        <v>498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45967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134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112</v>
      </c>
      <c r="AH55" s="1" t="s">
        <v>77</v>
      </c>
      <c r="AI55" s="1">
        <v>1</v>
      </c>
      <c r="AJ55" s="3">
        <v>45967</v>
      </c>
      <c r="AK55" s="3">
        <v>0</v>
      </c>
      <c r="AL55" s="3">
        <v>0</v>
      </c>
      <c r="AM55" s="3">
        <v>0</v>
      </c>
      <c r="AN55" s="3">
        <v>0</v>
      </c>
      <c r="AO55" s="3">
        <v>45966</v>
      </c>
      <c r="AP55" s="3">
        <v>45962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540.28975000000003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134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45">
      <c r="A57" s="3">
        <v>45951</v>
      </c>
      <c r="B57" s="14" t="s">
        <v>431</v>
      </c>
      <c r="C57" s="9" t="s">
        <v>135</v>
      </c>
      <c r="D57" s="13" t="s">
        <v>141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304</v>
      </c>
      <c r="V57" s="10">
        <v>0</v>
      </c>
      <c r="W57" s="10">
        <v>304</v>
      </c>
      <c r="X57" s="10">
        <v>22300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496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399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45951</v>
      </c>
      <c r="B58" s="14" t="s">
        <v>432</v>
      </c>
      <c r="C58" s="9" t="s">
        <v>135</v>
      </c>
      <c r="D58" s="13" t="s">
        <v>127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45966</v>
      </c>
      <c r="U58" s="11">
        <v>2880</v>
      </c>
      <c r="V58" s="10">
        <v>2880</v>
      </c>
      <c r="W58" s="10">
        <v>0</v>
      </c>
      <c r="X58" s="10">
        <v>33609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496</v>
      </c>
      <c r="AG58" s="1" t="s">
        <v>116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400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953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45965</v>
      </c>
      <c r="U59" s="11">
        <v>5000</v>
      </c>
      <c r="V59" s="10">
        <v>5100</v>
      </c>
      <c r="W59" s="10">
        <v>0</v>
      </c>
      <c r="X59" s="10">
        <v>5482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45965</v>
      </c>
      <c r="AK59" s="3">
        <v>45961</v>
      </c>
      <c r="AL59" s="3">
        <v>45954</v>
      </c>
      <c r="AM59" s="3">
        <v>45962</v>
      </c>
      <c r="AN59" s="3">
        <v>45963</v>
      </c>
      <c r="AO59" s="3">
        <v>45964</v>
      </c>
      <c r="AP59" s="3">
        <v>45960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45965</v>
      </c>
      <c r="U60" s="11">
        <v>5000</v>
      </c>
      <c r="V60" s="10">
        <v>4900</v>
      </c>
      <c r="W60" s="10">
        <v>100</v>
      </c>
      <c r="X60" s="10">
        <v>5385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45965</v>
      </c>
      <c r="AK60" s="3">
        <v>45961</v>
      </c>
      <c r="AL60" s="3">
        <v>45954</v>
      </c>
      <c r="AM60" s="3">
        <v>45962</v>
      </c>
      <c r="AN60" s="3">
        <v>45963</v>
      </c>
      <c r="AO60" s="3">
        <v>45964</v>
      </c>
      <c r="AP60" s="3">
        <v>45960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 t="s">
        <v>281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45965</v>
      </c>
      <c r="U61" s="11">
        <v>5000</v>
      </c>
      <c r="V61" s="10">
        <v>3000</v>
      </c>
      <c r="W61" s="10">
        <v>2000</v>
      </c>
      <c r="X61" s="10">
        <v>4400</v>
      </c>
      <c r="Y61" s="10">
        <v>630</v>
      </c>
      <c r="Z61" s="9" t="s">
        <v>80</v>
      </c>
      <c r="AA61" s="8">
        <v>695.28689999999995</v>
      </c>
      <c r="AB61" s="8">
        <v>695.28689999999995</v>
      </c>
      <c r="AC61" s="8">
        <v>0</v>
      </c>
      <c r="AD61" s="8">
        <v>695.28689999999995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>
        <v>957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45965</v>
      </c>
      <c r="U62" s="11">
        <v>2500</v>
      </c>
      <c r="V62" s="10">
        <v>0</v>
      </c>
      <c r="W62" s="10">
        <v>2500</v>
      </c>
      <c r="X62" s="10">
        <v>0</v>
      </c>
      <c r="Y62" s="10">
        <v>2625</v>
      </c>
      <c r="Z62" s="9" t="s">
        <v>80</v>
      </c>
      <c r="AA62" s="8">
        <v>2759.0749999999998</v>
      </c>
      <c r="AB62" s="8">
        <v>2759.0749999999998</v>
      </c>
      <c r="AC62" s="8">
        <v>0</v>
      </c>
      <c r="AD62" s="8">
        <v>2759.0749999999998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45965</v>
      </c>
      <c r="U63" s="11">
        <v>2500</v>
      </c>
      <c r="V63" s="10">
        <v>4659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45966</v>
      </c>
      <c r="U64" s="11">
        <v>2500</v>
      </c>
      <c r="V64" s="10">
        <v>2700</v>
      </c>
      <c r="W64" s="10">
        <v>0</v>
      </c>
      <c r="X64" s="10">
        <v>2671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45966</v>
      </c>
      <c r="AK64" s="3">
        <v>45962</v>
      </c>
      <c r="AL64" s="3">
        <v>45955</v>
      </c>
      <c r="AM64" s="3">
        <v>45963</v>
      </c>
      <c r="AN64" s="3">
        <v>45964</v>
      </c>
      <c r="AO64" s="3">
        <v>45965</v>
      </c>
      <c r="AP64" s="3">
        <v>45961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 t="s">
        <v>281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45966</v>
      </c>
      <c r="U65" s="11">
        <v>7500</v>
      </c>
      <c r="V65" s="10">
        <v>7500</v>
      </c>
      <c r="W65" s="10">
        <v>0</v>
      </c>
      <c r="X65" s="10">
        <v>7600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45966</v>
      </c>
      <c r="AK65" s="3">
        <v>45962</v>
      </c>
      <c r="AL65" s="3">
        <v>45955</v>
      </c>
      <c r="AM65" s="3">
        <v>45963</v>
      </c>
      <c r="AN65" s="3">
        <v>45964</v>
      </c>
      <c r="AO65" s="3">
        <v>45965</v>
      </c>
      <c r="AP65" s="3">
        <v>45961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 t="s">
        <v>285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45966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45951</v>
      </c>
      <c r="B67" s="14" t="s">
        <v>431</v>
      </c>
      <c r="C67" s="9" t="s">
        <v>135</v>
      </c>
      <c r="D67" s="13" t="s">
        <v>241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10477.5</v>
      </c>
      <c r="AB67" s="8">
        <v>10477.5</v>
      </c>
      <c r="AC67" s="8">
        <v>0</v>
      </c>
      <c r="AD67" s="8">
        <v>0</v>
      </c>
      <c r="AE67" s="8">
        <v>10477.5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45967</v>
      </c>
      <c r="AK67" s="3">
        <v>45963</v>
      </c>
      <c r="AL67" s="3">
        <v>45956</v>
      </c>
      <c r="AM67" s="3">
        <v>45964</v>
      </c>
      <c r="AN67" s="3">
        <v>45965</v>
      </c>
      <c r="AO67" s="3">
        <v>45966</v>
      </c>
      <c r="AP67" s="3">
        <v>45962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45919</v>
      </c>
      <c r="B68" s="14" t="s">
        <v>301</v>
      </c>
      <c r="C68" s="9" t="s">
        <v>135</v>
      </c>
      <c r="D68" s="13" t="s">
        <v>241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45967</v>
      </c>
      <c r="U68" s="11">
        <v>928</v>
      </c>
      <c r="V68" s="10">
        <v>880</v>
      </c>
      <c r="W68" s="10">
        <v>48</v>
      </c>
      <c r="X68" s="10">
        <v>0</v>
      </c>
      <c r="Y68" s="10">
        <v>50.400000000000006</v>
      </c>
      <c r="Z68" s="9" t="s">
        <v>80</v>
      </c>
      <c r="AA68" s="8">
        <v>50.292000000000002</v>
      </c>
      <c r="AB68" s="8">
        <v>50.292000000000002</v>
      </c>
      <c r="AC68" s="8">
        <v>0</v>
      </c>
      <c r="AD68" s="8">
        <v>0</v>
      </c>
      <c r="AE68" s="8">
        <v>50.292000000000002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45967</v>
      </c>
      <c r="AK68" s="3">
        <v>45963</v>
      </c>
      <c r="AL68" s="3">
        <v>45956</v>
      </c>
      <c r="AM68" s="3">
        <v>45964</v>
      </c>
      <c r="AN68" s="3">
        <v>45965</v>
      </c>
      <c r="AO68" s="3">
        <v>45966</v>
      </c>
      <c r="AP68" s="3">
        <v>45962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318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45968</v>
      </c>
      <c r="U69" s="11">
        <v>5000</v>
      </c>
      <c r="V69" s="10">
        <v>5100</v>
      </c>
      <c r="W69" s="10">
        <v>0</v>
      </c>
      <c r="X69" s="10">
        <v>5250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45968</v>
      </c>
      <c r="AK69" s="3">
        <v>45964</v>
      </c>
      <c r="AL69" s="3">
        <v>45957</v>
      </c>
      <c r="AM69" s="3">
        <v>45965</v>
      </c>
      <c r="AN69" s="3">
        <v>45966</v>
      </c>
      <c r="AO69" s="3">
        <v>45967</v>
      </c>
      <c r="AP69" s="3">
        <v>45963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 t="s">
        <v>282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45971</v>
      </c>
      <c r="U70" s="11">
        <v>2500</v>
      </c>
      <c r="V70" s="10">
        <v>2500</v>
      </c>
      <c r="W70" s="10">
        <v>0</v>
      </c>
      <c r="X70" s="10">
        <v>2500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45971</v>
      </c>
      <c r="AK70" s="3">
        <v>45967</v>
      </c>
      <c r="AL70" s="3">
        <v>45960</v>
      </c>
      <c r="AM70" s="3">
        <v>45968</v>
      </c>
      <c r="AN70" s="3">
        <v>45969</v>
      </c>
      <c r="AO70" s="3">
        <v>45970</v>
      </c>
      <c r="AP70" s="3">
        <v>45966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 t="s">
        <v>285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45971</v>
      </c>
      <c r="U71" s="11">
        <v>2500</v>
      </c>
      <c r="V71" s="10">
        <v>929</v>
      </c>
      <c r="W71" s="10">
        <v>1571</v>
      </c>
      <c r="X71" s="10">
        <v>0</v>
      </c>
      <c r="Y71" s="10">
        <v>1649.5500000000002</v>
      </c>
      <c r="Z71" s="9" t="s">
        <v>80</v>
      </c>
      <c r="AA71" s="8">
        <v>1733.8027299999999</v>
      </c>
      <c r="AB71" s="8">
        <v>1733.8027299999999</v>
      </c>
      <c r="AC71" s="8">
        <v>0</v>
      </c>
      <c r="AD71" s="8">
        <v>1733.8027299999999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45971</v>
      </c>
      <c r="AK71" s="3">
        <v>45967</v>
      </c>
      <c r="AL71" s="3">
        <v>45960</v>
      </c>
      <c r="AM71" s="3">
        <v>45968</v>
      </c>
      <c r="AN71" s="3">
        <v>45969</v>
      </c>
      <c r="AO71" s="3">
        <v>45970</v>
      </c>
      <c r="AP71" s="3">
        <v>45966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45972</v>
      </c>
      <c r="U72" s="11">
        <v>2500</v>
      </c>
      <c r="V72" s="10">
        <v>2089</v>
      </c>
      <c r="W72" s="10">
        <v>411</v>
      </c>
      <c r="X72" s="10">
        <v>2741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>
        <v>953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45972</v>
      </c>
      <c r="AK73" s="3">
        <v>45968</v>
      </c>
      <c r="AL73" s="3">
        <v>45961</v>
      </c>
      <c r="AM73" s="3">
        <v>45969</v>
      </c>
      <c r="AN73" s="3">
        <v>45970</v>
      </c>
      <c r="AO73" s="3">
        <v>45971</v>
      </c>
      <c r="AP73" s="3">
        <v>45967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964</v>
      </c>
      <c r="E74" s="9">
        <v>20</v>
      </c>
      <c r="F74" s="9">
        <v>39</v>
      </c>
      <c r="G74" s="9" t="s">
        <v>60</v>
      </c>
      <c r="H74" s="9" t="s">
        <v>76</v>
      </c>
      <c r="I74" s="9">
        <v>102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45972</v>
      </c>
      <c r="U74" s="11">
        <v>3500</v>
      </c>
      <c r="V74" s="10">
        <v>0</v>
      </c>
      <c r="W74" s="10">
        <v>3500</v>
      </c>
      <c r="X74" s="10">
        <v>0</v>
      </c>
      <c r="Y74" s="10">
        <v>3675</v>
      </c>
      <c r="Z74" s="9" t="s">
        <v>80</v>
      </c>
      <c r="AA74" s="8">
        <v>3960.4950000000003</v>
      </c>
      <c r="AB74" s="8">
        <v>3960.4950000000003</v>
      </c>
      <c r="AC74" s="8">
        <v>0</v>
      </c>
      <c r="AD74" s="8">
        <v>0</v>
      </c>
      <c r="AE74" s="8">
        <v>3960.4950000000003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45923</v>
      </c>
      <c r="B77" s="14" t="s">
        <v>310</v>
      </c>
      <c r="C77" s="9" t="s">
        <v>79</v>
      </c>
      <c r="D77" s="13" t="s">
        <v>311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45972</v>
      </c>
      <c r="U77" s="11">
        <v>12000</v>
      </c>
      <c r="V77" s="10">
        <v>4900</v>
      </c>
      <c r="W77" s="10">
        <v>7100</v>
      </c>
      <c r="X77" s="10">
        <v>12440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45974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45974</v>
      </c>
      <c r="AK78" s="3">
        <v>45970</v>
      </c>
      <c r="AL78" s="3">
        <v>45963</v>
      </c>
      <c r="AM78" s="3">
        <v>45971</v>
      </c>
      <c r="AN78" s="3">
        <v>45972</v>
      </c>
      <c r="AO78" s="3">
        <v>45973</v>
      </c>
      <c r="AP78" s="3">
        <v>45969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45974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2759.0749999999998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45974</v>
      </c>
      <c r="AK79" s="3">
        <v>45970</v>
      </c>
      <c r="AL79" s="3">
        <v>45963</v>
      </c>
      <c r="AM79" s="3">
        <v>45971</v>
      </c>
      <c r="AN79" s="3">
        <v>45972</v>
      </c>
      <c r="AO79" s="3">
        <v>45973</v>
      </c>
      <c r="AP79" s="3">
        <v>45969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45941</v>
      </c>
      <c r="B80" s="14" t="s">
        <v>497</v>
      </c>
      <c r="C80" s="9" t="s">
        <v>104</v>
      </c>
      <c r="D80" s="13" t="s">
        <v>354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45975</v>
      </c>
      <c r="AK80" s="3">
        <v>45971</v>
      </c>
      <c r="AL80" s="3">
        <v>45964</v>
      </c>
      <c r="AM80" s="3">
        <v>45972</v>
      </c>
      <c r="AN80" s="3">
        <v>45973</v>
      </c>
      <c r="AO80" s="3">
        <v>45974</v>
      </c>
      <c r="AP80" s="3">
        <v>45970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45896</v>
      </c>
      <c r="B81" s="14" t="s">
        <v>256</v>
      </c>
      <c r="C81" s="9" t="s">
        <v>79</v>
      </c>
      <c r="D81" s="13" t="s">
        <v>257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45975</v>
      </c>
      <c r="U81" s="11">
        <v>3000</v>
      </c>
      <c r="V81" s="10">
        <v>3194</v>
      </c>
      <c r="W81" s="10">
        <v>0</v>
      </c>
      <c r="X81" s="10">
        <v>8100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45975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45970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45958</v>
      </c>
      <c r="B82" s="14" t="s">
        <v>481</v>
      </c>
      <c r="C82" s="9" t="s">
        <v>79</v>
      </c>
      <c r="D82" s="13" t="s">
        <v>482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45977</v>
      </c>
      <c r="AK82" s="3">
        <v>45973</v>
      </c>
      <c r="AL82" s="3">
        <v>45966</v>
      </c>
      <c r="AM82" s="3">
        <v>45974</v>
      </c>
      <c r="AN82" s="3">
        <v>45975</v>
      </c>
      <c r="AO82" s="3">
        <v>45976</v>
      </c>
      <c r="AP82" s="3">
        <v>45972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250.15613333333337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45978</v>
      </c>
      <c r="AK83" s="3">
        <v>45974</v>
      </c>
      <c r="AL83" s="3">
        <v>45967</v>
      </c>
      <c r="AM83" s="3">
        <v>45975</v>
      </c>
      <c r="AN83" s="3">
        <v>45976</v>
      </c>
      <c r="AO83" s="3">
        <v>45977</v>
      </c>
      <c r="AP83" s="3">
        <v>45973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45978</v>
      </c>
      <c r="AK84" s="3">
        <v>45974</v>
      </c>
      <c r="AL84" s="3">
        <v>45967</v>
      </c>
      <c r="AM84" s="3">
        <v>45975</v>
      </c>
      <c r="AN84" s="3">
        <v>45976</v>
      </c>
      <c r="AO84" s="3">
        <v>45977</v>
      </c>
      <c r="AP84" s="3">
        <v>45973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45948</v>
      </c>
      <c r="B85" s="14" t="s">
        <v>394</v>
      </c>
      <c r="C85" s="9" t="s">
        <v>104</v>
      </c>
      <c r="D85" s="13" t="s">
        <v>395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45978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6621.78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45978</v>
      </c>
      <c r="AK85" s="3">
        <v>45974</v>
      </c>
      <c r="AL85" s="3">
        <v>45967</v>
      </c>
      <c r="AM85" s="3">
        <v>45975</v>
      </c>
      <c r="AN85" s="3">
        <v>45976</v>
      </c>
      <c r="AO85" s="3">
        <v>45977</v>
      </c>
      <c r="AP85" s="3">
        <v>45973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45958</v>
      </c>
      <c r="B86" s="14" t="s">
        <v>483</v>
      </c>
      <c r="C86" s="9" t="s">
        <v>79</v>
      </c>
      <c r="D86" s="13" t="s">
        <v>484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45979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250.15613333333337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45979</v>
      </c>
      <c r="U87" s="11">
        <v>2500</v>
      </c>
      <c r="V87" s="10">
        <v>2500</v>
      </c>
      <c r="W87" s="10">
        <v>0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45979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45979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45979</v>
      </c>
      <c r="AK88" s="3">
        <v>45975</v>
      </c>
      <c r="AL88" s="3">
        <v>45968</v>
      </c>
      <c r="AM88" s="3">
        <v>45976</v>
      </c>
      <c r="AN88" s="3">
        <v>45977</v>
      </c>
      <c r="AO88" s="3">
        <v>45978</v>
      </c>
      <c r="AP88" s="3">
        <v>45974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45981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45981</v>
      </c>
      <c r="AK90" s="3">
        <v>45977</v>
      </c>
      <c r="AL90" s="3">
        <v>45970</v>
      </c>
      <c r="AM90" s="3">
        <v>45978</v>
      </c>
      <c r="AN90" s="3">
        <v>45979</v>
      </c>
      <c r="AO90" s="3">
        <v>45980</v>
      </c>
      <c r="AP90" s="3">
        <v>45976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 t="s">
        <v>281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45982</v>
      </c>
      <c r="AK91" s="3">
        <v>45978</v>
      </c>
      <c r="AL91" s="3">
        <v>45971</v>
      </c>
      <c r="AM91" s="3">
        <v>45979</v>
      </c>
      <c r="AN91" s="3">
        <v>45980</v>
      </c>
      <c r="AO91" s="3">
        <v>45981</v>
      </c>
      <c r="AP91" s="3">
        <v>45977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>
        <v>575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45982</v>
      </c>
      <c r="U92" s="11">
        <v>3500</v>
      </c>
      <c r="V92" s="10">
        <v>0</v>
      </c>
      <c r="W92" s="10">
        <v>3500</v>
      </c>
      <c r="X92" s="10">
        <v>0</v>
      </c>
      <c r="Y92" s="10">
        <v>3675</v>
      </c>
      <c r="Z92" s="9" t="s">
        <v>80</v>
      </c>
      <c r="AA92" s="8">
        <v>3862.7049999999999</v>
      </c>
      <c r="AB92" s="8">
        <v>0</v>
      </c>
      <c r="AC92" s="8">
        <v>3862.7049999999999</v>
      </c>
      <c r="AD92" s="8">
        <v>0</v>
      </c>
      <c r="AE92" s="8">
        <v>3862.7049999999999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45982</v>
      </c>
      <c r="AK92" s="3">
        <v>45978</v>
      </c>
      <c r="AL92" s="3">
        <v>45971</v>
      </c>
      <c r="AM92" s="3">
        <v>45979</v>
      </c>
      <c r="AN92" s="3">
        <v>45980</v>
      </c>
      <c r="AO92" s="3">
        <v>45981</v>
      </c>
      <c r="AP92" s="3">
        <v>45977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291.84882222222222</v>
      </c>
    </row>
    <row r="93" spans="1:56" ht="27.75" customHeight="1" x14ac:dyDescent="0.45">
      <c r="A93" s="3">
        <v>45933</v>
      </c>
      <c r="B93" s="14" t="s">
        <v>338</v>
      </c>
      <c r="C93" s="9" t="s">
        <v>104</v>
      </c>
      <c r="D93" s="13" t="s">
        <v>326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45985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45985</v>
      </c>
      <c r="AK93" s="3">
        <v>45981</v>
      </c>
      <c r="AL93" s="3">
        <v>45974</v>
      </c>
      <c r="AM93" s="3">
        <v>45982</v>
      </c>
      <c r="AN93" s="3">
        <v>45983</v>
      </c>
      <c r="AO93" s="3">
        <v>45984</v>
      </c>
      <c r="AP93" s="3">
        <v>45980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255</v>
      </c>
      <c r="C94" s="9" t="s">
        <v>79</v>
      </c>
      <c r="D94" s="13" t="s">
        <v>242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45985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45985</v>
      </c>
      <c r="AK94" s="3">
        <v>45980</v>
      </c>
      <c r="AL94" s="3">
        <v>45973</v>
      </c>
      <c r="AM94" s="3">
        <v>45981</v>
      </c>
      <c r="AN94" s="3">
        <v>45982</v>
      </c>
      <c r="AO94" s="3">
        <v>45983</v>
      </c>
      <c r="AP94" s="3">
        <v>45980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45909</v>
      </c>
      <c r="B95" s="14" t="s">
        <v>274</v>
      </c>
      <c r="C95" s="9" t="s">
        <v>79</v>
      </c>
      <c r="D95" s="13" t="s">
        <v>271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45986</v>
      </c>
      <c r="U95" s="11">
        <v>3179</v>
      </c>
      <c r="V95" s="10">
        <v>2531</v>
      </c>
      <c r="W95" s="10">
        <v>648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45986</v>
      </c>
      <c r="AK97" s="3">
        <v>45982</v>
      </c>
      <c r="AL97" s="3">
        <v>45975</v>
      </c>
      <c r="AM97" s="3">
        <v>45983</v>
      </c>
      <c r="AN97" s="3">
        <v>45984</v>
      </c>
      <c r="AO97" s="3">
        <v>45985</v>
      </c>
      <c r="AP97" s="3">
        <v>45981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 t="s">
        <v>282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45933</v>
      </c>
      <c r="B100" s="14" t="s">
        <v>336</v>
      </c>
      <c r="C100" s="9" t="s">
        <v>104</v>
      </c>
      <c r="D100" s="13" t="s">
        <v>324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45987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3310.89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45987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45933</v>
      </c>
      <c r="B101" s="14" t="s">
        <v>339</v>
      </c>
      <c r="C101" s="9" t="s">
        <v>104</v>
      </c>
      <c r="D101" s="13" t="s">
        <v>327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45987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45987</v>
      </c>
      <c r="AK101" s="3">
        <v>45983</v>
      </c>
      <c r="AL101" s="3">
        <v>45976</v>
      </c>
      <c r="AM101" s="3">
        <v>45984</v>
      </c>
      <c r="AN101" s="3">
        <v>45985</v>
      </c>
      <c r="AO101" s="3">
        <v>45986</v>
      </c>
      <c r="AP101" s="3">
        <v>45982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45891</v>
      </c>
      <c r="B102" s="14" t="s">
        <v>251</v>
      </c>
      <c r="C102" s="9" t="s">
        <v>79</v>
      </c>
      <c r="D102" s="13" t="s">
        <v>252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45988</v>
      </c>
      <c r="U102" s="11">
        <v>3000</v>
      </c>
      <c r="V102" s="10">
        <v>3000</v>
      </c>
      <c r="W102" s="10">
        <v>0</v>
      </c>
      <c r="X102" s="10">
        <v>9150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>
        <v>45988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8447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45916</v>
      </c>
      <c r="B103" s="14" t="s">
        <v>295</v>
      </c>
      <c r="C103" s="9" t="s">
        <v>229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45989</v>
      </c>
      <c r="U103" s="11">
        <v>2500</v>
      </c>
      <c r="V103" s="10">
        <v>1671</v>
      </c>
      <c r="W103" s="10">
        <v>829</v>
      </c>
      <c r="X103" s="10">
        <v>2600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45916</v>
      </c>
      <c r="B104" s="14" t="s">
        <v>295</v>
      </c>
      <c r="C104" s="9" t="s">
        <v>229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 t="s">
        <v>285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45989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45989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957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45989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2759.0749999999998</v>
      </c>
      <c r="AC106" s="8">
        <v>0</v>
      </c>
      <c r="AD106" s="8">
        <v>2759.0749999999998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45891</v>
      </c>
      <c r="B107" s="14" t="s">
        <v>253</v>
      </c>
      <c r="C107" s="9" t="s">
        <v>79</v>
      </c>
      <c r="D107" s="13" t="s">
        <v>254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45990</v>
      </c>
      <c r="U107" s="11">
        <v>3000</v>
      </c>
      <c r="V107" s="10">
        <v>2500</v>
      </c>
      <c r="W107" s="10">
        <v>500</v>
      </c>
      <c r="X107" s="10">
        <v>9455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5</v>
      </c>
      <c r="AJ107" s="3">
        <v>45990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45951</v>
      </c>
      <c r="B108" s="14" t="s">
        <v>429</v>
      </c>
      <c r="C108" s="9" t="s">
        <v>135</v>
      </c>
      <c r="D108" s="13" t="s">
        <v>247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229</v>
      </c>
      <c r="V108" s="10">
        <v>0</v>
      </c>
      <c r="W108" s="10">
        <v>229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45892</v>
      </c>
      <c r="B109" s="14" t="s">
        <v>249</v>
      </c>
      <c r="C109" s="9" t="s">
        <v>79</v>
      </c>
      <c r="D109" s="13" t="s">
        <v>202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3000</v>
      </c>
      <c r="W109" s="10">
        <v>0</v>
      </c>
      <c r="X109" s="10">
        <v>6100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3000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45951</v>
      </c>
      <c r="B110" s="14" t="s">
        <v>429</v>
      </c>
      <c r="C110" s="9" t="s">
        <v>135</v>
      </c>
      <c r="D110" s="13" t="s">
        <v>267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183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886</v>
      </c>
      <c r="V110" s="10">
        <v>0</v>
      </c>
      <c r="W110" s="10">
        <v>886</v>
      </c>
      <c r="X110" s="10">
        <v>21560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398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45958</v>
      </c>
      <c r="B111" s="14" t="s">
        <v>485</v>
      </c>
      <c r="C111" s="9" t="s">
        <v>79</v>
      </c>
      <c r="D111" s="13" t="s">
        <v>486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3227.07</v>
      </c>
      <c r="AB111" s="8">
        <v>0</v>
      </c>
      <c r="AC111" s="8">
        <v>3227.07</v>
      </c>
      <c r="AD111" s="8">
        <v>0</v>
      </c>
      <c r="AE111" s="8">
        <v>3227.07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243.82306666666665</v>
      </c>
    </row>
    <row r="112" spans="1:56" ht="27.75" customHeight="1" x14ac:dyDescent="0.45">
      <c r="A112" s="3">
        <v>45958</v>
      </c>
      <c r="B112" s="14" t="s">
        <v>471</v>
      </c>
      <c r="C112" s="9" t="s">
        <v>104</v>
      </c>
      <c r="D112" s="13" t="s">
        <v>472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250.15613333333337</v>
      </c>
    </row>
    <row r="113" spans="1:56" ht="27.75" customHeight="1" x14ac:dyDescent="0.45">
      <c r="A113" s="3">
        <v>45891</v>
      </c>
      <c r="B113" s="14" t="s">
        <v>251</v>
      </c>
      <c r="C113" s="9" t="s">
        <v>79</v>
      </c>
      <c r="D113" s="13" t="s">
        <v>252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2447</v>
      </c>
      <c r="W113" s="10">
        <v>553</v>
      </c>
      <c r="X113" s="10">
        <v>3000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5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8447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 t="s">
        <v>131</v>
      </c>
      <c r="B114" s="14" t="s">
        <v>131</v>
      </c>
      <c r="C114" s="9" t="s">
        <v>135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100000</v>
      </c>
      <c r="V114" s="10">
        <v>0</v>
      </c>
      <c r="W114" s="10">
        <v>100000</v>
      </c>
      <c r="X114" s="10">
        <v>0</v>
      </c>
      <c r="Y114" s="10">
        <v>105000</v>
      </c>
      <c r="Z114" s="9" t="s">
        <v>80</v>
      </c>
      <c r="AA114" s="8">
        <v>104775.00000000001</v>
      </c>
      <c r="AB114" s="8">
        <v>0</v>
      </c>
      <c r="AC114" s="8">
        <v>104775.00000000001</v>
      </c>
      <c r="AD114" s="8">
        <v>0</v>
      </c>
      <c r="AE114" s="8">
        <v>104775.00000000001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7916.333333333333</v>
      </c>
    </row>
    <row r="115" spans="1:56" ht="27.75" customHeight="1" x14ac:dyDescent="0.45">
      <c r="A115" s="3">
        <v>45933</v>
      </c>
      <c r="B115" s="14" t="s">
        <v>337</v>
      </c>
      <c r="C115" s="9" t="s">
        <v>79</v>
      </c>
      <c r="D115" s="13" t="s">
        <v>325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45">
      <c r="A116" s="3" t="s">
        <v>131</v>
      </c>
      <c r="B116" s="14" t="s">
        <v>131</v>
      </c>
      <c r="C116" s="9" t="s">
        <v>79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1667.7075555555555</v>
      </c>
    </row>
    <row r="117" spans="1:56" ht="27.75" customHeight="1" x14ac:dyDescent="0.45">
      <c r="A117" s="3" t="s">
        <v>131</v>
      </c>
      <c r="B117" s="14" t="s">
        <v>131</v>
      </c>
      <c r="C117" s="9" t="s">
        <v>95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80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1625.4871111111113</v>
      </c>
    </row>
    <row r="118" spans="1:56" ht="27.75" customHeight="1" x14ac:dyDescent="0.45">
      <c r="A118" s="3" t="s">
        <v>131</v>
      </c>
      <c r="B118" s="14" t="s">
        <v>131</v>
      </c>
      <c r="C118" s="9" t="s">
        <v>229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0</v>
      </c>
      <c r="AC118" s="8">
        <v>336607.14999999997</v>
      </c>
      <c r="AD118" s="8">
        <v>0</v>
      </c>
      <c r="AE118" s="8">
        <v>336607.14999999997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25432.540222222222</v>
      </c>
    </row>
    <row r="119" spans="1:56" ht="27.75" customHeight="1" x14ac:dyDescent="0.45">
      <c r="A119" s="3">
        <v>45933</v>
      </c>
      <c r="B119" s="14" t="s">
        <v>335</v>
      </c>
      <c r="C119" s="9" t="s">
        <v>104</v>
      </c>
      <c r="D119" s="13" t="s">
        <v>201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45919</v>
      </c>
      <c r="B120" s="14" t="s">
        <v>302</v>
      </c>
      <c r="C120" s="9" t="s">
        <v>135</v>
      </c>
      <c r="D120" s="13" t="s">
        <v>206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183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105</v>
      </c>
      <c r="T120" s="12" t="s">
        <v>63</v>
      </c>
      <c r="U120" s="11">
        <v>1172</v>
      </c>
      <c r="V120" s="10">
        <v>0</v>
      </c>
      <c r="W120" s="10">
        <v>1172</v>
      </c>
      <c r="X120" s="10">
        <v>21290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297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45923</v>
      </c>
      <c r="B121" s="14" t="s">
        <v>310</v>
      </c>
      <c r="C121" s="9" t="s">
        <v>79</v>
      </c>
      <c r="D121" s="13" t="s">
        <v>311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13000</v>
      </c>
      <c r="V121" s="10">
        <v>0</v>
      </c>
      <c r="W121" s="10">
        <v>13000</v>
      </c>
      <c r="X121" s="10">
        <v>0</v>
      </c>
      <c r="Y121" s="10">
        <v>13650</v>
      </c>
      <c r="Z121" s="9" t="s">
        <v>80</v>
      </c>
      <c r="AA121" s="8">
        <v>14347.189999999999</v>
      </c>
      <c r="AB121" s="8">
        <v>14347.189999999999</v>
      </c>
      <c r="AC121" s="8">
        <v>0</v>
      </c>
      <c r="AD121" s="8">
        <v>14347.189999999999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45877</v>
      </c>
      <c r="B122" s="14" t="s">
        <v>245</v>
      </c>
      <c r="C122" s="9" t="s">
        <v>79</v>
      </c>
      <c r="D122" s="13" t="s">
        <v>246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3500</v>
      </c>
      <c r="V122" s="10">
        <v>1217</v>
      </c>
      <c r="W122" s="10">
        <v>2283</v>
      </c>
      <c r="X122" s="10">
        <v>0</v>
      </c>
      <c r="Y122" s="10">
        <v>2397.15</v>
      </c>
      <c r="Z122" s="9" t="s">
        <v>80</v>
      </c>
      <c r="AA122" s="8">
        <v>2519.5872899999999</v>
      </c>
      <c r="AB122" s="8">
        <v>2519.5872899999999</v>
      </c>
      <c r="AC122" s="8">
        <v>0</v>
      </c>
      <c r="AD122" s="8">
        <v>2519.5872899999999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45796</v>
      </c>
      <c r="B123" s="14" t="s">
        <v>221</v>
      </c>
      <c r="C123" s="9" t="s">
        <v>135</v>
      </c>
      <c r="D123" s="13" t="s">
        <v>220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45674</v>
      </c>
      <c r="B124" s="14" t="s">
        <v>208</v>
      </c>
      <c r="C124" s="9" t="s">
        <v>135</v>
      </c>
      <c r="D124" s="13" t="s">
        <v>207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215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45611</v>
      </c>
      <c r="B125" s="14" t="s">
        <v>182</v>
      </c>
      <c r="C125" s="9" t="s">
        <v>135</v>
      </c>
      <c r="D125" s="13" t="s">
        <v>181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45523</v>
      </c>
      <c r="B126" s="14" t="s">
        <v>172</v>
      </c>
      <c r="C126" s="9" t="s">
        <v>135</v>
      </c>
      <c r="D126" s="13" t="s">
        <v>171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45911</v>
      </c>
      <c r="B127" s="14" t="s">
        <v>275</v>
      </c>
      <c r="C127" s="9" t="s">
        <v>104</v>
      </c>
      <c r="D127" s="13" t="s">
        <v>276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128</v>
      </c>
      <c r="U127" s="11">
        <v>3000</v>
      </c>
      <c r="V127" s="10">
        <v>2477</v>
      </c>
      <c r="W127" s="10">
        <v>523</v>
      </c>
      <c r="X127" s="10">
        <v>8465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45908</v>
      </c>
      <c r="B128" s="14" t="s">
        <v>273</v>
      </c>
      <c r="C128" s="9" t="s">
        <v>222</v>
      </c>
      <c r="D128" s="13" t="s">
        <v>223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128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45908</v>
      </c>
      <c r="B129" s="14" t="s">
        <v>273</v>
      </c>
      <c r="C129" s="9" t="s">
        <v>222</v>
      </c>
      <c r="D129" s="13" t="s">
        <v>248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128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45799</v>
      </c>
      <c r="B130" s="14" t="s">
        <v>225</v>
      </c>
      <c r="C130" s="9" t="s">
        <v>222</v>
      </c>
      <c r="D130" s="13" t="s">
        <v>223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128</v>
      </c>
      <c r="U130" s="11">
        <v>4000</v>
      </c>
      <c r="V130" s="10">
        <v>3975</v>
      </c>
      <c r="W130" s="10">
        <v>25</v>
      </c>
      <c r="X130" s="10">
        <v>4140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196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45799</v>
      </c>
      <c r="B131" s="14" t="s">
        <v>225</v>
      </c>
      <c r="C131" s="9" t="s">
        <v>222</v>
      </c>
      <c r="D131" s="13" t="s">
        <v>248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4056</v>
      </c>
      <c r="W131" s="10">
        <v>0</v>
      </c>
      <c r="X131" s="10">
        <v>4404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196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45541</v>
      </c>
      <c r="B132" s="14" t="s">
        <v>174</v>
      </c>
      <c r="C132" s="9" t="s">
        <v>104</v>
      </c>
      <c r="D132" s="13" t="s">
        <v>175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128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176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 t="s">
        <v>204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660485.33892000001</v>
      </c>
      <c r="AB133" s="8">
        <v>77929.35391999998</v>
      </c>
      <c r="AC133" s="8">
        <v>582555.98499999999</v>
      </c>
      <c r="AD133" s="8">
        <v>57922.916919999996</v>
      </c>
      <c r="AE133" s="8">
        <v>602562.42200000002</v>
      </c>
      <c r="AF133" s="8" t="s">
        <v>58</v>
      </c>
      <c r="AG133" s="1" t="s">
        <v>112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293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45980</v>
      </c>
      <c r="U134" s="11">
        <v>5000</v>
      </c>
      <c r="V134" s="10">
        <v>5000</v>
      </c>
      <c r="W134" s="10">
        <v>0</v>
      </c>
      <c r="X134" s="10">
        <v>5140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45980</v>
      </c>
      <c r="AK134" s="3">
        <v>0</v>
      </c>
      <c r="AL134" s="3">
        <v>45971</v>
      </c>
      <c r="AM134" s="3">
        <v>45978</v>
      </c>
      <c r="AN134" s="3">
        <v>45979</v>
      </c>
      <c r="AO134" s="3">
        <v>45979</v>
      </c>
      <c r="AP134" s="3">
        <v>45975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287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45965</v>
      </c>
      <c r="U135" s="11">
        <v>5000</v>
      </c>
      <c r="V135" s="10">
        <v>5000</v>
      </c>
      <c r="W135" s="10">
        <v>0</v>
      </c>
      <c r="X135" s="10">
        <v>5100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45965</v>
      </c>
      <c r="AK135" s="3">
        <v>0</v>
      </c>
      <c r="AL135" s="3">
        <v>45956</v>
      </c>
      <c r="AM135" s="3">
        <v>45963</v>
      </c>
      <c r="AN135" s="3">
        <v>45964</v>
      </c>
      <c r="AO135" s="3">
        <v>45964</v>
      </c>
      <c r="AP135" s="3">
        <v>45960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294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45965</v>
      </c>
      <c r="U136" s="11">
        <v>5000</v>
      </c>
      <c r="V136" s="10">
        <v>4666</v>
      </c>
      <c r="W136" s="10">
        <v>334</v>
      </c>
      <c r="X136" s="10">
        <v>5300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45965</v>
      </c>
      <c r="AK136" s="3">
        <v>0</v>
      </c>
      <c r="AL136" s="3">
        <v>45956</v>
      </c>
      <c r="AM136" s="3">
        <v>45963</v>
      </c>
      <c r="AN136" s="3">
        <v>45964</v>
      </c>
      <c r="AO136" s="3">
        <v>45964</v>
      </c>
      <c r="AP136" s="3">
        <v>45960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379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45965</v>
      </c>
      <c r="U137" s="11">
        <v>3500</v>
      </c>
      <c r="V137" s="10">
        <v>3500</v>
      </c>
      <c r="W137" s="10">
        <v>0</v>
      </c>
      <c r="X137" s="10">
        <v>3790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45965</v>
      </c>
      <c r="AK137" s="3">
        <v>0</v>
      </c>
      <c r="AL137" s="3">
        <v>45956</v>
      </c>
      <c r="AM137" s="3">
        <v>45963</v>
      </c>
      <c r="AN137" s="3">
        <v>45964</v>
      </c>
      <c r="AO137" s="3">
        <v>45964</v>
      </c>
      <c r="AP137" s="3">
        <v>45960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286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45966</v>
      </c>
      <c r="U138" s="11">
        <v>5000</v>
      </c>
      <c r="V138" s="10">
        <v>5100</v>
      </c>
      <c r="W138" s="10">
        <v>0</v>
      </c>
      <c r="X138" s="10">
        <v>5280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45966</v>
      </c>
      <c r="AK138" s="3">
        <v>0</v>
      </c>
      <c r="AL138" s="3">
        <v>45957</v>
      </c>
      <c r="AM138" s="3">
        <v>45964</v>
      </c>
      <c r="AN138" s="3">
        <v>45965</v>
      </c>
      <c r="AO138" s="3">
        <v>45965</v>
      </c>
      <c r="AP138" s="3">
        <v>45961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291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45966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230</v>
      </c>
      <c r="AA139" s="8">
        <v>8067.6750000000011</v>
      </c>
      <c r="AB139" s="8">
        <v>0</v>
      </c>
      <c r="AC139" s="8">
        <v>8067.6750000000011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45966</v>
      </c>
      <c r="AK139" s="3">
        <v>0</v>
      </c>
      <c r="AL139" s="3">
        <v>45957</v>
      </c>
      <c r="AM139" s="3">
        <v>45964</v>
      </c>
      <c r="AN139" s="3">
        <v>45965</v>
      </c>
      <c r="AO139" s="3">
        <v>45965</v>
      </c>
      <c r="AP139" s="3">
        <v>45961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635.55350833333341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312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45966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45966</v>
      </c>
      <c r="AK140" s="3">
        <v>0</v>
      </c>
      <c r="AL140" s="3">
        <v>45957</v>
      </c>
      <c r="AM140" s="3">
        <v>45964</v>
      </c>
      <c r="AN140" s="3">
        <v>45965</v>
      </c>
      <c r="AO140" s="3">
        <v>45965</v>
      </c>
      <c r="AP140" s="3">
        <v>45961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45966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45966</v>
      </c>
      <c r="AK141" s="3">
        <v>0</v>
      </c>
      <c r="AL141" s="3">
        <v>45957</v>
      </c>
      <c r="AM141" s="3">
        <v>45964</v>
      </c>
      <c r="AN141" s="3">
        <v>45965</v>
      </c>
      <c r="AO141" s="3">
        <v>45965</v>
      </c>
      <c r="AP141" s="3">
        <v>45961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45966</v>
      </c>
      <c r="U142" s="11">
        <v>5000</v>
      </c>
      <c r="V142" s="10">
        <v>3707</v>
      </c>
      <c r="W142" s="10">
        <v>1293</v>
      </c>
      <c r="X142" s="10">
        <v>2235</v>
      </c>
      <c r="Y142" s="10">
        <v>1357.65</v>
      </c>
      <c r="Z142" s="9" t="s">
        <v>230</v>
      </c>
      <c r="AA142" s="8">
        <v>1463.1200100000001</v>
      </c>
      <c r="AB142" s="8">
        <v>0</v>
      </c>
      <c r="AC142" s="8">
        <v>1463.1200100000001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45966</v>
      </c>
      <c r="AK142" s="3">
        <v>0</v>
      </c>
      <c r="AL142" s="3">
        <v>45957</v>
      </c>
      <c r="AM142" s="3">
        <v>45964</v>
      </c>
      <c r="AN142" s="3">
        <v>45965</v>
      </c>
      <c r="AO142" s="3">
        <v>45965</v>
      </c>
      <c r="AP142" s="3">
        <v>45961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115.26134301000003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45968</v>
      </c>
      <c r="U143" s="11">
        <v>2500</v>
      </c>
      <c r="V143" s="10">
        <v>2700</v>
      </c>
      <c r="W143" s="10">
        <v>0</v>
      </c>
      <c r="X143" s="10">
        <v>2687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45968</v>
      </c>
      <c r="AK143" s="3">
        <v>0</v>
      </c>
      <c r="AL143" s="3">
        <v>45959</v>
      </c>
      <c r="AM143" s="3">
        <v>45966</v>
      </c>
      <c r="AN143" s="3">
        <v>45967</v>
      </c>
      <c r="AO143" s="3">
        <v>45967</v>
      </c>
      <c r="AP143" s="3">
        <v>45963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45968</v>
      </c>
      <c r="U144" s="11">
        <v>5000</v>
      </c>
      <c r="V144" s="10">
        <v>5584</v>
      </c>
      <c r="W144" s="10">
        <v>0</v>
      </c>
      <c r="X144" s="10">
        <v>5200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45968</v>
      </c>
      <c r="AK144" s="3">
        <v>0</v>
      </c>
      <c r="AL144" s="3">
        <v>45959</v>
      </c>
      <c r="AM144" s="3">
        <v>45966</v>
      </c>
      <c r="AN144" s="3">
        <v>45967</v>
      </c>
      <c r="AO144" s="3">
        <v>45967</v>
      </c>
      <c r="AP144" s="3">
        <v>45963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45968</v>
      </c>
      <c r="U145" s="11">
        <v>10000</v>
      </c>
      <c r="V145" s="10">
        <v>10000</v>
      </c>
      <c r="W145" s="10">
        <v>0</v>
      </c>
      <c r="X145" s="10">
        <v>10200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45968</v>
      </c>
      <c r="AK145" s="3">
        <v>0</v>
      </c>
      <c r="AL145" s="3">
        <v>45959</v>
      </c>
      <c r="AM145" s="3">
        <v>45966</v>
      </c>
      <c r="AN145" s="3">
        <v>45967</v>
      </c>
      <c r="AO145" s="3">
        <v>45967</v>
      </c>
      <c r="AP145" s="3">
        <v>45963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45968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230</v>
      </c>
      <c r="AA146" s="8">
        <v>11315.7</v>
      </c>
      <c r="AB146" s="8">
        <v>0</v>
      </c>
      <c r="AC146" s="8">
        <v>11315.7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45968</v>
      </c>
      <c r="AK146" s="3">
        <v>0</v>
      </c>
      <c r="AL146" s="3">
        <v>45959</v>
      </c>
      <c r="AM146" s="3">
        <v>45966</v>
      </c>
      <c r="AN146" s="3">
        <v>45967</v>
      </c>
      <c r="AO146" s="3">
        <v>45967</v>
      </c>
      <c r="AP146" s="3">
        <v>45963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891.42570000000023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287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45968</v>
      </c>
      <c r="U147" s="11">
        <v>7500</v>
      </c>
      <c r="V147" s="10">
        <v>4040</v>
      </c>
      <c r="W147" s="10">
        <v>3460</v>
      </c>
      <c r="X147" s="10">
        <v>5997</v>
      </c>
      <c r="Y147" s="10">
        <v>1578.15</v>
      </c>
      <c r="Z147" s="9" t="s">
        <v>230</v>
      </c>
      <c r="AA147" s="8">
        <v>1785.7871955000003</v>
      </c>
      <c r="AB147" s="8">
        <v>0</v>
      </c>
      <c r="AC147" s="8">
        <v>1785.7871955000003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45968</v>
      </c>
      <c r="AK147" s="3">
        <v>0</v>
      </c>
      <c r="AL147" s="3">
        <v>45959</v>
      </c>
      <c r="AM147" s="3">
        <v>45966</v>
      </c>
      <c r="AN147" s="3">
        <v>45967</v>
      </c>
      <c r="AO147" s="3">
        <v>45967</v>
      </c>
      <c r="AP147" s="3">
        <v>45963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140.68034684550003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45968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45968</v>
      </c>
      <c r="AK148" s="3">
        <v>0</v>
      </c>
      <c r="AL148" s="3">
        <v>45959</v>
      </c>
      <c r="AM148" s="3">
        <v>45966</v>
      </c>
      <c r="AN148" s="3">
        <v>45967</v>
      </c>
      <c r="AO148" s="3">
        <v>45967</v>
      </c>
      <c r="AP148" s="3">
        <v>45963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217.3537972222222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45971</v>
      </c>
      <c r="U150" s="11">
        <v>5000</v>
      </c>
      <c r="V150" s="10">
        <v>5000</v>
      </c>
      <c r="W150" s="10">
        <v>0</v>
      </c>
      <c r="X150" s="10">
        <v>5100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45971</v>
      </c>
      <c r="AK150" s="3">
        <v>0</v>
      </c>
      <c r="AL150" s="3">
        <v>45962</v>
      </c>
      <c r="AM150" s="3">
        <v>45969</v>
      </c>
      <c r="AN150" s="3">
        <v>45970</v>
      </c>
      <c r="AO150" s="3">
        <v>45970</v>
      </c>
      <c r="AP150" s="3">
        <v>45966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932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45971</v>
      </c>
      <c r="U152" s="11">
        <v>5000</v>
      </c>
      <c r="V152" s="10">
        <v>5000</v>
      </c>
      <c r="W152" s="10">
        <v>0</v>
      </c>
      <c r="X152" s="10">
        <v>5100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45971</v>
      </c>
      <c r="AK152" s="3">
        <v>0</v>
      </c>
      <c r="AL152" s="3">
        <v>45962</v>
      </c>
      <c r="AM152" s="3">
        <v>45969</v>
      </c>
      <c r="AN152" s="3">
        <v>45970</v>
      </c>
      <c r="AO152" s="3">
        <v>45970</v>
      </c>
      <c r="AP152" s="3">
        <v>45966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45971</v>
      </c>
      <c r="U153" s="11">
        <v>2500</v>
      </c>
      <c r="V153" s="10">
        <v>1915</v>
      </c>
      <c r="W153" s="10">
        <v>585</v>
      </c>
      <c r="X153" s="10">
        <v>2550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45971</v>
      </c>
      <c r="AK153" s="3">
        <v>0</v>
      </c>
      <c r="AL153" s="3">
        <v>45962</v>
      </c>
      <c r="AM153" s="3">
        <v>45969</v>
      </c>
      <c r="AN153" s="3">
        <v>45970</v>
      </c>
      <c r="AO153" s="3">
        <v>45970</v>
      </c>
      <c r="AP153" s="3">
        <v>45966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294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45971</v>
      </c>
      <c r="AK155" s="3">
        <v>0</v>
      </c>
      <c r="AL155" s="3">
        <v>45962</v>
      </c>
      <c r="AM155" s="3">
        <v>45969</v>
      </c>
      <c r="AN155" s="3">
        <v>45970</v>
      </c>
      <c r="AO155" s="3">
        <v>45970</v>
      </c>
      <c r="AP155" s="3">
        <v>45966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45971</v>
      </c>
      <c r="U156" s="11">
        <v>5000</v>
      </c>
      <c r="V156" s="10">
        <v>5000</v>
      </c>
      <c r="W156" s="10">
        <v>0</v>
      </c>
      <c r="X156" s="10">
        <v>5050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45971</v>
      </c>
      <c r="AK156" s="3">
        <v>0</v>
      </c>
      <c r="AL156" s="3">
        <v>45962</v>
      </c>
      <c r="AM156" s="3">
        <v>45969</v>
      </c>
      <c r="AN156" s="3">
        <v>45970</v>
      </c>
      <c r="AO156" s="3">
        <v>45970</v>
      </c>
      <c r="AP156" s="3">
        <v>45966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286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45971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230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45971</v>
      </c>
      <c r="AK157" s="3">
        <v>0</v>
      </c>
      <c r="AL157" s="3">
        <v>45962</v>
      </c>
      <c r="AM157" s="3">
        <v>45969</v>
      </c>
      <c r="AN157" s="3">
        <v>45970</v>
      </c>
      <c r="AO157" s="3">
        <v>45970</v>
      </c>
      <c r="AP157" s="3">
        <v>45966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891.42570000000023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287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45971</v>
      </c>
      <c r="U159" s="11">
        <v>2500</v>
      </c>
      <c r="V159" s="10">
        <v>2026</v>
      </c>
      <c r="W159" s="10">
        <v>474</v>
      </c>
      <c r="X159" s="10">
        <v>2550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45972</v>
      </c>
      <c r="U160" s="11">
        <v>5000</v>
      </c>
      <c r="V160" s="10">
        <v>5100</v>
      </c>
      <c r="W160" s="10">
        <v>0</v>
      </c>
      <c r="X160" s="10">
        <v>5373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45972</v>
      </c>
      <c r="AK160" s="3">
        <v>0</v>
      </c>
      <c r="AL160" s="3">
        <v>45963</v>
      </c>
      <c r="AM160" s="3">
        <v>45970</v>
      </c>
      <c r="AN160" s="3">
        <v>45971</v>
      </c>
      <c r="AO160" s="3">
        <v>45971</v>
      </c>
      <c r="AP160" s="3">
        <v>45967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>
        <v>931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45972</v>
      </c>
      <c r="U161" s="11">
        <v>2500</v>
      </c>
      <c r="V161" s="10">
        <v>2500</v>
      </c>
      <c r="W161" s="10">
        <v>0</v>
      </c>
      <c r="X161" s="10">
        <v>2555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45972</v>
      </c>
      <c r="AK161" s="3">
        <v>0</v>
      </c>
      <c r="AL161" s="3">
        <v>45963</v>
      </c>
      <c r="AM161" s="3">
        <v>45970</v>
      </c>
      <c r="AN161" s="3">
        <v>45971</v>
      </c>
      <c r="AO161" s="3">
        <v>45971</v>
      </c>
      <c r="AP161" s="3">
        <v>45967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45972</v>
      </c>
      <c r="AK162" s="3">
        <v>0</v>
      </c>
      <c r="AL162" s="3">
        <v>45963</v>
      </c>
      <c r="AM162" s="3">
        <v>45970</v>
      </c>
      <c r="AN162" s="3">
        <v>45971</v>
      </c>
      <c r="AO162" s="3">
        <v>45971</v>
      </c>
      <c r="AP162" s="3">
        <v>45967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423.7023388888889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45972</v>
      </c>
      <c r="U163" s="11">
        <v>5000</v>
      </c>
      <c r="V163" s="10">
        <v>5000</v>
      </c>
      <c r="W163" s="10">
        <v>0</v>
      </c>
      <c r="X163" s="10">
        <v>5050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45972</v>
      </c>
      <c r="AK163" s="3">
        <v>0</v>
      </c>
      <c r="AL163" s="3">
        <v>45963</v>
      </c>
      <c r="AM163" s="3">
        <v>45970</v>
      </c>
      <c r="AN163" s="3">
        <v>45971</v>
      </c>
      <c r="AO163" s="3">
        <v>45971</v>
      </c>
      <c r="AP163" s="3">
        <v>45967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380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45972</v>
      </c>
      <c r="U164" s="11">
        <v>3500</v>
      </c>
      <c r="V164" s="10">
        <v>0</v>
      </c>
      <c r="W164" s="10">
        <v>3500</v>
      </c>
      <c r="X164" s="10">
        <v>0</v>
      </c>
      <c r="Y164" s="10">
        <v>3675</v>
      </c>
      <c r="Z164" s="9" t="s">
        <v>230</v>
      </c>
      <c r="AA164" s="8">
        <v>3862.7049999999999</v>
      </c>
      <c r="AB164" s="8">
        <v>0</v>
      </c>
      <c r="AC164" s="8">
        <v>3862.7049999999999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45972</v>
      </c>
      <c r="AK164" s="3">
        <v>0</v>
      </c>
      <c r="AL164" s="3">
        <v>45963</v>
      </c>
      <c r="AM164" s="3">
        <v>45970</v>
      </c>
      <c r="AN164" s="3">
        <v>45971</v>
      </c>
      <c r="AO164" s="3">
        <v>45971</v>
      </c>
      <c r="AP164" s="3">
        <v>45967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304.29531611111116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312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45974</v>
      </c>
      <c r="U165" s="11">
        <v>2500</v>
      </c>
      <c r="V165" s="10">
        <v>2500</v>
      </c>
      <c r="W165" s="10">
        <v>0</v>
      </c>
      <c r="X165" s="10">
        <v>2600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45974</v>
      </c>
      <c r="AK165" s="3">
        <v>0</v>
      </c>
      <c r="AL165" s="3">
        <v>45965</v>
      </c>
      <c r="AM165" s="3">
        <v>45972</v>
      </c>
      <c r="AN165" s="3">
        <v>45973</v>
      </c>
      <c r="AO165" s="3">
        <v>45973</v>
      </c>
      <c r="AP165" s="3">
        <v>45969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312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45974</v>
      </c>
      <c r="U166" s="11">
        <v>2500</v>
      </c>
      <c r="V166" s="10">
        <v>2500</v>
      </c>
      <c r="W166" s="10">
        <v>0</v>
      </c>
      <c r="X166" s="10">
        <v>2600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45974</v>
      </c>
      <c r="AK166" s="3">
        <v>0</v>
      </c>
      <c r="AL166" s="3">
        <v>45965</v>
      </c>
      <c r="AM166" s="3">
        <v>45972</v>
      </c>
      <c r="AN166" s="3">
        <v>45973</v>
      </c>
      <c r="AO166" s="3">
        <v>45973</v>
      </c>
      <c r="AP166" s="3">
        <v>45969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382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45974</v>
      </c>
      <c r="U167" s="11">
        <v>2500</v>
      </c>
      <c r="V167" s="10">
        <v>0</v>
      </c>
      <c r="W167" s="10">
        <v>2500</v>
      </c>
      <c r="X167" s="10">
        <v>2550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45974</v>
      </c>
      <c r="AK167" s="3">
        <v>0</v>
      </c>
      <c r="AL167" s="3">
        <v>45965</v>
      </c>
      <c r="AM167" s="3">
        <v>45972</v>
      </c>
      <c r="AN167" s="3">
        <v>45973</v>
      </c>
      <c r="AO167" s="3">
        <v>45973</v>
      </c>
      <c r="AP167" s="3">
        <v>45969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230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45974</v>
      </c>
      <c r="AK168" s="3">
        <v>0</v>
      </c>
      <c r="AL168" s="3">
        <v>45965</v>
      </c>
      <c r="AM168" s="3">
        <v>45972</v>
      </c>
      <c r="AN168" s="3">
        <v>45973</v>
      </c>
      <c r="AO168" s="3">
        <v>45973</v>
      </c>
      <c r="AP168" s="3">
        <v>45969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847.40467777777781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45974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230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45974</v>
      </c>
      <c r="AK169" s="3">
        <v>0</v>
      </c>
      <c r="AL169" s="3">
        <v>45965</v>
      </c>
      <c r="AM169" s="3">
        <v>45972</v>
      </c>
      <c r="AN169" s="3">
        <v>45973</v>
      </c>
      <c r="AO169" s="3">
        <v>45973</v>
      </c>
      <c r="AP169" s="3">
        <v>45969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222.85642500000006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45974</v>
      </c>
      <c r="U170" s="11">
        <v>2500</v>
      </c>
      <c r="V170" s="10">
        <v>0</v>
      </c>
      <c r="W170" s="10">
        <v>2500</v>
      </c>
      <c r="X170" s="10">
        <v>2575</v>
      </c>
      <c r="Y170" s="10">
        <v>0</v>
      </c>
      <c r="Z170" s="9" t="s">
        <v>230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45974</v>
      </c>
      <c r="AK170" s="3">
        <v>0</v>
      </c>
      <c r="AL170" s="3">
        <v>45965</v>
      </c>
      <c r="AM170" s="3">
        <v>45972</v>
      </c>
      <c r="AN170" s="3">
        <v>45973</v>
      </c>
      <c r="AO170" s="3">
        <v>45973</v>
      </c>
      <c r="AP170" s="3">
        <v>45969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0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45975</v>
      </c>
      <c r="AK171" s="3">
        <v>0</v>
      </c>
      <c r="AL171" s="3">
        <v>45966</v>
      </c>
      <c r="AM171" s="3">
        <v>45973</v>
      </c>
      <c r="AN171" s="3">
        <v>45974</v>
      </c>
      <c r="AO171" s="3">
        <v>45974</v>
      </c>
      <c r="AP171" s="3">
        <v>45970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45975</v>
      </c>
      <c r="U172" s="11">
        <v>5000</v>
      </c>
      <c r="V172" s="10">
        <v>5000</v>
      </c>
      <c r="W172" s="10">
        <v>0</v>
      </c>
      <c r="X172" s="10">
        <v>6400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45975</v>
      </c>
      <c r="AK172" s="3">
        <v>0</v>
      </c>
      <c r="AL172" s="3">
        <v>45966</v>
      </c>
      <c r="AM172" s="3">
        <v>45973</v>
      </c>
      <c r="AN172" s="3">
        <v>45974</v>
      </c>
      <c r="AO172" s="3">
        <v>45974</v>
      </c>
      <c r="AP172" s="3">
        <v>45970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290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45975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45975</v>
      </c>
      <c r="AK173" s="3">
        <v>0</v>
      </c>
      <c r="AL173" s="3">
        <v>45966</v>
      </c>
      <c r="AM173" s="3">
        <v>45973</v>
      </c>
      <c r="AN173" s="3">
        <v>45974</v>
      </c>
      <c r="AO173" s="3">
        <v>45974</v>
      </c>
      <c r="AP173" s="3">
        <v>45970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45975</v>
      </c>
      <c r="AK174" s="3">
        <v>0</v>
      </c>
      <c r="AL174" s="3">
        <v>45966</v>
      </c>
      <c r="AM174" s="3">
        <v>45973</v>
      </c>
      <c r="AN174" s="3">
        <v>45974</v>
      </c>
      <c r="AO174" s="3">
        <v>45974</v>
      </c>
      <c r="AP174" s="3">
        <v>45970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287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45975</v>
      </c>
      <c r="U175" s="11">
        <v>7500</v>
      </c>
      <c r="V175" s="10">
        <v>0</v>
      </c>
      <c r="W175" s="10">
        <v>7500</v>
      </c>
      <c r="X175" s="10">
        <v>0</v>
      </c>
      <c r="Y175" s="10">
        <v>7875</v>
      </c>
      <c r="Z175" s="9" t="s">
        <v>230</v>
      </c>
      <c r="AA175" s="8">
        <v>8486.7750000000015</v>
      </c>
      <c r="AB175" s="8">
        <v>0</v>
      </c>
      <c r="AC175" s="8">
        <v>8486.7750000000015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45975</v>
      </c>
      <c r="AK175" s="3">
        <v>0</v>
      </c>
      <c r="AL175" s="3">
        <v>45966</v>
      </c>
      <c r="AM175" s="3">
        <v>45973</v>
      </c>
      <c r="AN175" s="3">
        <v>45974</v>
      </c>
      <c r="AO175" s="3">
        <v>45974</v>
      </c>
      <c r="AP175" s="3">
        <v>45970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668.56927500000018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45978</v>
      </c>
      <c r="AK176" s="3">
        <v>0</v>
      </c>
      <c r="AL176" s="3">
        <v>45969</v>
      </c>
      <c r="AM176" s="3">
        <v>45976</v>
      </c>
      <c r="AN176" s="3">
        <v>45977</v>
      </c>
      <c r="AO176" s="3">
        <v>45977</v>
      </c>
      <c r="AP176" s="3">
        <v>45973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45978</v>
      </c>
      <c r="AK177" s="3">
        <v>0</v>
      </c>
      <c r="AL177" s="3">
        <v>45969</v>
      </c>
      <c r="AM177" s="3">
        <v>45976</v>
      </c>
      <c r="AN177" s="3">
        <v>45977</v>
      </c>
      <c r="AO177" s="3">
        <v>45977</v>
      </c>
      <c r="AP177" s="3">
        <v>45973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45978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230</v>
      </c>
      <c r="AA178" s="8">
        <v>2759.0749999999998</v>
      </c>
      <c r="AB178" s="8">
        <v>0</v>
      </c>
      <c r="AC178" s="8">
        <v>2759.0749999999998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45978</v>
      </c>
      <c r="AK178" s="3">
        <v>0</v>
      </c>
      <c r="AL178" s="3">
        <v>45969</v>
      </c>
      <c r="AM178" s="3">
        <v>45976</v>
      </c>
      <c r="AN178" s="3">
        <v>45977</v>
      </c>
      <c r="AO178" s="3">
        <v>45977</v>
      </c>
      <c r="AP178" s="3">
        <v>45973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217.3537972222222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45978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45978</v>
      </c>
      <c r="AK179" s="3">
        <v>0</v>
      </c>
      <c r="AL179" s="3">
        <v>45969</v>
      </c>
      <c r="AM179" s="3">
        <v>45976</v>
      </c>
      <c r="AN179" s="3">
        <v>45977</v>
      </c>
      <c r="AO179" s="3">
        <v>45977</v>
      </c>
      <c r="AP179" s="3">
        <v>45973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891.42570000000023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45978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45978</v>
      </c>
      <c r="AK180" s="3">
        <v>0</v>
      </c>
      <c r="AL180" s="3">
        <v>45969</v>
      </c>
      <c r="AM180" s="3">
        <v>45976</v>
      </c>
      <c r="AN180" s="3">
        <v>45977</v>
      </c>
      <c r="AO180" s="3">
        <v>45977</v>
      </c>
      <c r="AP180" s="3">
        <v>45973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45978</v>
      </c>
      <c r="U181" s="11">
        <v>2500</v>
      </c>
      <c r="V181" s="10">
        <v>2500</v>
      </c>
      <c r="W181" s="10">
        <v>0</v>
      </c>
      <c r="X181" s="10">
        <v>2600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45978</v>
      </c>
      <c r="AK181" s="3">
        <v>0</v>
      </c>
      <c r="AL181" s="3">
        <v>45969</v>
      </c>
      <c r="AM181" s="3">
        <v>45976</v>
      </c>
      <c r="AN181" s="3">
        <v>45977</v>
      </c>
      <c r="AO181" s="3">
        <v>45977</v>
      </c>
      <c r="AP181" s="3">
        <v>45973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292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45978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230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45978</v>
      </c>
      <c r="AK182" s="3">
        <v>0</v>
      </c>
      <c r="AL182" s="3">
        <v>45969</v>
      </c>
      <c r="AM182" s="3">
        <v>45976</v>
      </c>
      <c r="AN182" s="3">
        <v>45977</v>
      </c>
      <c r="AO182" s="3">
        <v>45977</v>
      </c>
      <c r="AP182" s="3">
        <v>45973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222.85642500000006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45979</v>
      </c>
      <c r="U183" s="11">
        <v>2500</v>
      </c>
      <c r="V183" s="10">
        <v>2270</v>
      </c>
      <c r="W183" s="10">
        <v>230</v>
      </c>
      <c r="X183" s="10">
        <v>2555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45979</v>
      </c>
      <c r="AK183" s="3">
        <v>0</v>
      </c>
      <c r="AL183" s="3">
        <v>45970</v>
      </c>
      <c r="AM183" s="3">
        <v>45977</v>
      </c>
      <c r="AN183" s="3">
        <v>45978</v>
      </c>
      <c r="AO183" s="3">
        <v>45978</v>
      </c>
      <c r="AP183" s="3">
        <v>45974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45979</v>
      </c>
      <c r="AK184" s="3">
        <v>0</v>
      </c>
      <c r="AL184" s="3">
        <v>45970</v>
      </c>
      <c r="AM184" s="3">
        <v>45977</v>
      </c>
      <c r="AN184" s="3">
        <v>45978</v>
      </c>
      <c r="AO184" s="3">
        <v>45978</v>
      </c>
      <c r="AP184" s="3">
        <v>45974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291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45979</v>
      </c>
      <c r="AK185" s="3">
        <v>0</v>
      </c>
      <c r="AL185" s="3">
        <v>45970</v>
      </c>
      <c r="AM185" s="3">
        <v>45977</v>
      </c>
      <c r="AN185" s="3">
        <v>45978</v>
      </c>
      <c r="AO185" s="3">
        <v>45978</v>
      </c>
      <c r="AP185" s="3">
        <v>45974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45979</v>
      </c>
      <c r="U186" s="11">
        <v>2500</v>
      </c>
      <c r="V186" s="10">
        <v>0</v>
      </c>
      <c r="W186" s="10">
        <v>2500</v>
      </c>
      <c r="X186" s="10">
        <v>2575</v>
      </c>
      <c r="Y186" s="10">
        <v>0</v>
      </c>
      <c r="Z186" s="9" t="s">
        <v>230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45979</v>
      </c>
      <c r="AK186" s="3">
        <v>0</v>
      </c>
      <c r="AL186" s="3">
        <v>45970</v>
      </c>
      <c r="AM186" s="3">
        <v>45977</v>
      </c>
      <c r="AN186" s="3">
        <v>45978</v>
      </c>
      <c r="AO186" s="3">
        <v>45978</v>
      </c>
      <c r="AP186" s="3">
        <v>45974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312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45980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230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45980</v>
      </c>
      <c r="AK187" s="3">
        <v>0</v>
      </c>
      <c r="AL187" s="3">
        <v>45971</v>
      </c>
      <c r="AM187" s="3">
        <v>45978</v>
      </c>
      <c r="AN187" s="3">
        <v>45979</v>
      </c>
      <c r="AO187" s="3">
        <v>45979</v>
      </c>
      <c r="AP187" s="3">
        <v>45975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0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45980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230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45980</v>
      </c>
      <c r="AK188" s="3">
        <v>0</v>
      </c>
      <c r="AL188" s="3">
        <v>45971</v>
      </c>
      <c r="AM188" s="3">
        <v>45978</v>
      </c>
      <c r="AN188" s="3">
        <v>45979</v>
      </c>
      <c r="AO188" s="3">
        <v>45979</v>
      </c>
      <c r="AP188" s="3">
        <v>45975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847.40467777777781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293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45980</v>
      </c>
      <c r="AK189" s="3">
        <v>0</v>
      </c>
      <c r="AL189" s="3">
        <v>45971</v>
      </c>
      <c r="AM189" s="3">
        <v>45978</v>
      </c>
      <c r="AN189" s="3">
        <v>45979</v>
      </c>
      <c r="AO189" s="3">
        <v>45979</v>
      </c>
      <c r="AP189" s="3">
        <v>45975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434.7075944444444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45980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45980</v>
      </c>
      <c r="AK190" s="3">
        <v>0</v>
      </c>
      <c r="AL190" s="3">
        <v>45971</v>
      </c>
      <c r="AM190" s="3">
        <v>45978</v>
      </c>
      <c r="AN190" s="3">
        <v>45979</v>
      </c>
      <c r="AO190" s="3">
        <v>45979</v>
      </c>
      <c r="AP190" s="3">
        <v>45975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382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45981</v>
      </c>
      <c r="U191" s="11">
        <v>2500</v>
      </c>
      <c r="V191" s="10">
        <v>0</v>
      </c>
      <c r="W191" s="10">
        <v>2500</v>
      </c>
      <c r="X191" s="10">
        <v>2550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230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45981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230</v>
      </c>
      <c r="AA193" s="8">
        <v>2759.0749999999998</v>
      </c>
      <c r="AB193" s="8">
        <v>0</v>
      </c>
      <c r="AC193" s="8">
        <v>2759.0749999999998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45981</v>
      </c>
      <c r="AK193" s="3">
        <v>0</v>
      </c>
      <c r="AL193" s="3">
        <v>45972</v>
      </c>
      <c r="AM193" s="3">
        <v>45979</v>
      </c>
      <c r="AN193" s="3">
        <v>45980</v>
      </c>
      <c r="AO193" s="3">
        <v>45980</v>
      </c>
      <c r="AP193" s="3">
        <v>45976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217.3537972222222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45981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230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45981</v>
      </c>
      <c r="AK194" s="3">
        <v>0</v>
      </c>
      <c r="AL194" s="3">
        <v>45972</v>
      </c>
      <c r="AM194" s="3">
        <v>45979</v>
      </c>
      <c r="AN194" s="3">
        <v>45980</v>
      </c>
      <c r="AO194" s="3">
        <v>45980</v>
      </c>
      <c r="AP194" s="3">
        <v>45976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668.56927500000018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45982</v>
      </c>
      <c r="U195" s="11">
        <v>2500</v>
      </c>
      <c r="V195" s="10">
        <v>1907</v>
      </c>
      <c r="W195" s="10">
        <v>593</v>
      </c>
      <c r="X195" s="10">
        <v>2686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45982</v>
      </c>
      <c r="AK195" s="3">
        <v>0</v>
      </c>
      <c r="AL195" s="3">
        <v>45973</v>
      </c>
      <c r="AM195" s="3">
        <v>45980</v>
      </c>
      <c r="AN195" s="3">
        <v>45981</v>
      </c>
      <c r="AO195" s="3">
        <v>45981</v>
      </c>
      <c r="AP195" s="3">
        <v>45977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291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45982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45982</v>
      </c>
      <c r="AK196" s="3">
        <v>0</v>
      </c>
      <c r="AL196" s="3">
        <v>45973</v>
      </c>
      <c r="AM196" s="3">
        <v>45980</v>
      </c>
      <c r="AN196" s="3">
        <v>45981</v>
      </c>
      <c r="AO196" s="3">
        <v>45981</v>
      </c>
      <c r="AP196" s="3">
        <v>45977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45982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45982</v>
      </c>
      <c r="AK197" s="3">
        <v>0</v>
      </c>
      <c r="AL197" s="3">
        <v>45973</v>
      </c>
      <c r="AM197" s="3">
        <v>45980</v>
      </c>
      <c r="AN197" s="3">
        <v>45981</v>
      </c>
      <c r="AO197" s="3">
        <v>45981</v>
      </c>
      <c r="AP197" s="3">
        <v>45977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423.7023388888889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45982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45982</v>
      </c>
      <c r="AK198" s="3">
        <v>0</v>
      </c>
      <c r="AL198" s="3">
        <v>45973</v>
      </c>
      <c r="AM198" s="3">
        <v>45980</v>
      </c>
      <c r="AN198" s="3">
        <v>45981</v>
      </c>
      <c r="AO198" s="3">
        <v>45981</v>
      </c>
      <c r="AP198" s="3">
        <v>45977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294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230</v>
      </c>
      <c r="AA199" s="8">
        <v>4526.2800000000007</v>
      </c>
      <c r="AB199" s="8">
        <v>0</v>
      </c>
      <c r="AC199" s="8">
        <v>4526.2800000000007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45985</v>
      </c>
      <c r="AK199" s="3">
        <v>0</v>
      </c>
      <c r="AL199" s="3">
        <v>45976</v>
      </c>
      <c r="AM199" s="3">
        <v>45983</v>
      </c>
      <c r="AN199" s="3">
        <v>45984</v>
      </c>
      <c r="AO199" s="3">
        <v>45984</v>
      </c>
      <c r="AP199" s="3">
        <v>45980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356.57028000000008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289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45985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45985</v>
      </c>
      <c r="AK200" s="3">
        <v>0</v>
      </c>
      <c r="AL200" s="3">
        <v>45976</v>
      </c>
      <c r="AM200" s="3">
        <v>45983</v>
      </c>
      <c r="AN200" s="3">
        <v>45984</v>
      </c>
      <c r="AO200" s="3">
        <v>45984</v>
      </c>
      <c r="AP200" s="3">
        <v>45980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45985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45985</v>
      </c>
      <c r="AK201" s="3">
        <v>0</v>
      </c>
      <c r="AL201" s="3">
        <v>45976</v>
      </c>
      <c r="AM201" s="3">
        <v>45983</v>
      </c>
      <c r="AN201" s="3">
        <v>45984</v>
      </c>
      <c r="AO201" s="3">
        <v>45984</v>
      </c>
      <c r="AP201" s="3">
        <v>45980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217.3537972222222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230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45985</v>
      </c>
      <c r="AK202" s="3">
        <v>0</v>
      </c>
      <c r="AL202" s="3">
        <v>45976</v>
      </c>
      <c r="AM202" s="3">
        <v>45983</v>
      </c>
      <c r="AN202" s="3">
        <v>45984</v>
      </c>
      <c r="AO202" s="3">
        <v>45984</v>
      </c>
      <c r="AP202" s="3">
        <v>45980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287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45985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230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45985</v>
      </c>
      <c r="AK203" s="3">
        <v>0</v>
      </c>
      <c r="AL203" s="3">
        <v>45976</v>
      </c>
      <c r="AM203" s="3">
        <v>45983</v>
      </c>
      <c r="AN203" s="3">
        <v>45984</v>
      </c>
      <c r="AO203" s="3">
        <v>45984</v>
      </c>
      <c r="AP203" s="3">
        <v>45980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445.71285000000012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230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45986</v>
      </c>
      <c r="AK204" s="3">
        <v>0</v>
      </c>
      <c r="AL204" s="3">
        <v>45977</v>
      </c>
      <c r="AM204" s="3">
        <v>45984</v>
      </c>
      <c r="AN204" s="3">
        <v>45985</v>
      </c>
      <c r="AO204" s="3">
        <v>45985</v>
      </c>
      <c r="AP204" s="3">
        <v>45981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45986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45986</v>
      </c>
      <c r="AK205" s="3">
        <v>0</v>
      </c>
      <c r="AL205" s="3">
        <v>45977</v>
      </c>
      <c r="AM205" s="3">
        <v>45984</v>
      </c>
      <c r="AN205" s="3">
        <v>45985</v>
      </c>
      <c r="AO205" s="3">
        <v>45985</v>
      </c>
      <c r="AP205" s="3">
        <v>45981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382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45987</v>
      </c>
      <c r="U206" s="11">
        <v>5000</v>
      </c>
      <c r="V206" s="10">
        <v>0</v>
      </c>
      <c r="W206" s="10">
        <v>5000</v>
      </c>
      <c r="X206" s="10">
        <v>5100</v>
      </c>
      <c r="Y206" s="10">
        <v>0</v>
      </c>
      <c r="Z206" s="9" t="s">
        <v>230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318</v>
      </c>
      <c r="AZ206" s="2">
        <v>0</v>
      </c>
      <c r="BA206" s="2">
        <v>0</v>
      </c>
      <c r="BB206" s="2">
        <v>0</v>
      </c>
      <c r="BC206" s="1" t="s">
        <v>231</v>
      </c>
      <c r="BD206" s="56">
        <v>0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312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45987</v>
      </c>
      <c r="U207" s="11">
        <v>5000</v>
      </c>
      <c r="V207" s="10">
        <v>4400</v>
      </c>
      <c r="W207" s="10">
        <v>600</v>
      </c>
      <c r="X207" s="10">
        <v>5100</v>
      </c>
      <c r="Y207" s="10">
        <v>0</v>
      </c>
      <c r="Z207" s="9" t="s">
        <v>230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0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 t="s">
        <v>291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45987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230</v>
      </c>
      <c r="AA209" s="8">
        <v>8067.6750000000011</v>
      </c>
      <c r="AB209" s="8">
        <v>0</v>
      </c>
      <c r="AC209" s="8">
        <v>8067.6750000000011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45987</v>
      </c>
      <c r="AK209" s="3">
        <v>0</v>
      </c>
      <c r="AL209" s="3">
        <v>45978</v>
      </c>
      <c r="AM209" s="3">
        <v>45985</v>
      </c>
      <c r="AN209" s="3">
        <v>45986</v>
      </c>
      <c r="AO209" s="3">
        <v>45986</v>
      </c>
      <c r="AP209" s="3">
        <v>45982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635.55350833333341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230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45987</v>
      </c>
      <c r="AK210" s="3">
        <v>0</v>
      </c>
      <c r="AL210" s="3">
        <v>45978</v>
      </c>
      <c r="AM210" s="3">
        <v>45985</v>
      </c>
      <c r="AN210" s="3">
        <v>45986</v>
      </c>
      <c r="AO210" s="3">
        <v>45986</v>
      </c>
      <c r="AP210" s="3">
        <v>45982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286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230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45987</v>
      </c>
      <c r="AK211" s="3">
        <v>0</v>
      </c>
      <c r="AL211" s="3">
        <v>45978</v>
      </c>
      <c r="AM211" s="3">
        <v>45985</v>
      </c>
      <c r="AN211" s="3">
        <v>45986</v>
      </c>
      <c r="AO211" s="3">
        <v>45986</v>
      </c>
      <c r="AP211" s="3">
        <v>45982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891.42570000000023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284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45987</v>
      </c>
      <c r="U212" s="11">
        <v>2500</v>
      </c>
      <c r="V212" s="10">
        <v>0</v>
      </c>
      <c r="W212" s="10">
        <v>2500</v>
      </c>
      <c r="X212" s="10">
        <v>2575</v>
      </c>
      <c r="Y212" s="10">
        <v>0</v>
      </c>
      <c r="Z212" s="9" t="s">
        <v>230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45987</v>
      </c>
      <c r="AK212" s="3">
        <v>0</v>
      </c>
      <c r="AL212" s="3">
        <v>45978</v>
      </c>
      <c r="AM212" s="3">
        <v>45985</v>
      </c>
      <c r="AN212" s="3">
        <v>45986</v>
      </c>
      <c r="AO212" s="3">
        <v>45986</v>
      </c>
      <c r="AP212" s="3">
        <v>45982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0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>
        <v>21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230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222.85642500000006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230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423.7023388888889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289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45989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230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45989</v>
      </c>
      <c r="AK215" s="3">
        <v>0</v>
      </c>
      <c r="AL215" s="3">
        <v>45980</v>
      </c>
      <c r="AM215" s="3">
        <v>45987</v>
      </c>
      <c r="AN215" s="3">
        <v>45988</v>
      </c>
      <c r="AO215" s="3">
        <v>45988</v>
      </c>
      <c r="AP215" s="3">
        <v>45984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423.7023388888889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290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45989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45989</v>
      </c>
      <c r="AK216" s="3">
        <v>0</v>
      </c>
      <c r="AL216" s="3">
        <v>45980</v>
      </c>
      <c r="AM216" s="3">
        <v>45987</v>
      </c>
      <c r="AN216" s="3">
        <v>45988</v>
      </c>
      <c r="AO216" s="3">
        <v>45988</v>
      </c>
      <c r="AP216" s="3">
        <v>45984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434.7075944444444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 t="s">
        <v>286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45989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230</v>
      </c>
      <c r="AA217" s="8">
        <v>5657.85</v>
      </c>
      <c r="AB217" s="8">
        <v>0</v>
      </c>
      <c r="AC217" s="8">
        <v>5657.85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45989</v>
      </c>
      <c r="AK217" s="3">
        <v>0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445.71285000000012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287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45989</v>
      </c>
      <c r="AK218" s="3">
        <v>0</v>
      </c>
      <c r="AL218" s="3">
        <v>45980</v>
      </c>
      <c r="AM218" s="3">
        <v>45987</v>
      </c>
      <c r="AN218" s="3">
        <v>45988</v>
      </c>
      <c r="AO218" s="3">
        <v>45988</v>
      </c>
      <c r="AP218" s="3">
        <v>45984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>
        <v>331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45989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230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74</v>
      </c>
      <c r="AI219" s="1">
        <v>2</v>
      </c>
      <c r="AJ219" s="3">
        <v>45989</v>
      </c>
      <c r="AK219" s="3">
        <v>0</v>
      </c>
      <c r="AL219" s="3">
        <v>45980</v>
      </c>
      <c r="AM219" s="3">
        <v>45987</v>
      </c>
      <c r="AN219" s="3">
        <v>45988</v>
      </c>
      <c r="AO219" s="3">
        <v>45988</v>
      </c>
      <c r="AP219" s="3">
        <v>45984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222.85642500000006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45989</v>
      </c>
      <c r="U220" s="11">
        <v>2500</v>
      </c>
      <c r="V220" s="10">
        <v>2500</v>
      </c>
      <c r="W220" s="10">
        <v>0</v>
      </c>
      <c r="X220" s="10">
        <v>2535</v>
      </c>
      <c r="Y220" s="10">
        <v>0</v>
      </c>
      <c r="Z220" s="9" t="s">
        <v>230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45989</v>
      </c>
      <c r="AK220" s="3">
        <v>0</v>
      </c>
      <c r="AL220" s="3">
        <v>45980</v>
      </c>
      <c r="AM220" s="3">
        <v>45987</v>
      </c>
      <c r="AN220" s="3">
        <v>45988</v>
      </c>
      <c r="AO220" s="3">
        <v>45988</v>
      </c>
      <c r="AP220" s="3">
        <v>45984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0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 t="s">
        <v>292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230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222.85642500000006</v>
      </c>
    </row>
    <row r="222" spans="1:56" ht="27.75" customHeight="1" x14ac:dyDescent="0.45">
      <c r="A222" s="3" t="s">
        <v>131</v>
      </c>
      <c r="B222" s="14" t="s">
        <v>131</v>
      </c>
      <c r="C222" s="9" t="s">
        <v>229</v>
      </c>
      <c r="D222" s="13" t="s">
        <v>61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 t="s">
        <v>63</v>
      </c>
      <c r="U222" s="11">
        <v>1267500</v>
      </c>
      <c r="V222" s="10">
        <v>0</v>
      </c>
      <c r="W222" s="10">
        <v>1267500</v>
      </c>
      <c r="X222" s="10">
        <v>0</v>
      </c>
      <c r="Y222" s="10">
        <v>1330875</v>
      </c>
      <c r="Z222" s="9" t="s">
        <v>230</v>
      </c>
      <c r="AA222" s="8">
        <v>1434264.9750000001</v>
      </c>
      <c r="AB222" s="8">
        <v>0</v>
      </c>
      <c r="AC222" s="8">
        <v>1434264.9750000001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112988.20747500002</v>
      </c>
    </row>
    <row r="223" spans="1:56" ht="27.7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38</v>
      </c>
      <c r="G223" s="9">
        <v>0</v>
      </c>
      <c r="H223" s="9">
        <v>0</v>
      </c>
      <c r="I223" s="9">
        <v>82</v>
      </c>
      <c r="J223" s="9" t="s">
        <v>78</v>
      </c>
      <c r="K223" s="9">
        <v>2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230</v>
      </c>
      <c r="AA223" s="8">
        <v>1741333.4422055001</v>
      </c>
      <c r="AB223" s="8">
        <v>0</v>
      </c>
      <c r="AC223" s="8">
        <v>1741333.4422055001</v>
      </c>
      <c r="AD223" s="8">
        <v>0</v>
      </c>
      <c r="AE223" s="8">
        <v>0</v>
      </c>
      <c r="AF223" s="8" t="s">
        <v>58</v>
      </c>
      <c r="AG223" s="1" t="s">
        <v>61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232</v>
      </c>
      <c r="BD223" s="56">
        <v>0</v>
      </c>
    </row>
    <row r="224" spans="1:56" ht="27.75" customHeight="1" x14ac:dyDescent="0.45">
      <c r="A224" s="3">
        <v>45951</v>
      </c>
      <c r="B224" s="14" t="s">
        <v>434</v>
      </c>
      <c r="C224" s="9" t="s">
        <v>135</v>
      </c>
      <c r="D224" s="13" t="s">
        <v>228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183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105</v>
      </c>
      <c r="T224" s="12">
        <v>45966</v>
      </c>
      <c r="U224" s="11">
        <v>40960</v>
      </c>
      <c r="V224" s="10">
        <v>31880</v>
      </c>
      <c r="W224" s="10">
        <v>9080</v>
      </c>
      <c r="X224" s="10">
        <v>97591</v>
      </c>
      <c r="Y224" s="10">
        <v>0</v>
      </c>
      <c r="Z224" s="9" t="s">
        <v>81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196</v>
      </c>
      <c r="AG224" s="1" t="s">
        <v>112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402</v>
      </c>
      <c r="AZ224" s="2">
        <v>0</v>
      </c>
      <c r="BA224" s="2">
        <v>0</v>
      </c>
      <c r="BB224" s="2">
        <v>0</v>
      </c>
      <c r="BC224" s="1" t="s">
        <v>100</v>
      </c>
      <c r="BD224" s="56">
        <v>0</v>
      </c>
    </row>
    <row r="225" spans="1:56" ht="27.75" customHeight="1" x14ac:dyDescent="0.45">
      <c r="A225" s="3" t="s">
        <v>131</v>
      </c>
      <c r="B225" s="14" t="s">
        <v>131</v>
      </c>
      <c r="C225" s="9" t="s">
        <v>135</v>
      </c>
      <c r="D225" s="13" t="s">
        <v>61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183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105</v>
      </c>
      <c r="T225" s="12" t="s">
        <v>63</v>
      </c>
      <c r="U225" s="11">
        <v>290000</v>
      </c>
      <c r="V225" s="10">
        <v>0</v>
      </c>
      <c r="W225" s="10">
        <v>290000</v>
      </c>
      <c r="X225" s="10">
        <v>0</v>
      </c>
      <c r="Y225" s="10">
        <v>304500</v>
      </c>
      <c r="Z225" s="9" t="s">
        <v>81</v>
      </c>
      <c r="AA225" s="8">
        <v>303847.5</v>
      </c>
      <c r="AB225" s="8">
        <v>18955</v>
      </c>
      <c r="AC225" s="8">
        <v>284892.5</v>
      </c>
      <c r="AD225" s="8">
        <v>0</v>
      </c>
      <c r="AE225" s="8">
        <v>0</v>
      </c>
      <c r="AF225" s="8" t="s">
        <v>196</v>
      </c>
      <c r="AG225" s="1" t="s">
        <v>112</v>
      </c>
      <c r="AH225" s="1" t="s">
        <v>74</v>
      </c>
      <c r="AI225" s="1">
        <v>2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100</v>
      </c>
      <c r="BD225" s="56">
        <v>21778.448888888888</v>
      </c>
    </row>
    <row r="226" spans="1:56" ht="27.7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20</v>
      </c>
      <c r="F226" s="9">
        <v>37</v>
      </c>
      <c r="G226" s="9">
        <v>0</v>
      </c>
      <c r="H226" s="9">
        <v>0</v>
      </c>
      <c r="I226" s="9">
        <v>80</v>
      </c>
      <c r="J226" s="9" t="s">
        <v>57</v>
      </c>
      <c r="K226" s="9">
        <v>3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81</v>
      </c>
      <c r="AA226" s="8">
        <v>303847.5</v>
      </c>
      <c r="AB226" s="8">
        <v>18955</v>
      </c>
      <c r="AC226" s="8">
        <v>284892.5</v>
      </c>
      <c r="AD226" s="8">
        <v>0</v>
      </c>
      <c r="AE226" s="8">
        <v>0</v>
      </c>
      <c r="AF226" s="8" t="s">
        <v>58</v>
      </c>
      <c r="AG226" s="1" t="s">
        <v>112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100</v>
      </c>
      <c r="BD226" s="56">
        <v>0</v>
      </c>
    </row>
    <row r="227" spans="1:56" ht="27.75" customHeight="1" x14ac:dyDescent="0.45">
      <c r="A227" s="3">
        <v>45933</v>
      </c>
      <c r="B227" s="14" t="s">
        <v>328</v>
      </c>
      <c r="C227" s="9" t="s">
        <v>319</v>
      </c>
      <c r="D227" s="13" t="s">
        <v>320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45966</v>
      </c>
      <c r="U227" s="11">
        <v>5000</v>
      </c>
      <c r="V227" s="10">
        <v>4737</v>
      </c>
      <c r="W227" s="10">
        <v>263</v>
      </c>
      <c r="X227" s="10">
        <v>5200</v>
      </c>
      <c r="Y227" s="10">
        <v>0</v>
      </c>
      <c r="Z227" s="9" t="s">
        <v>117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45966</v>
      </c>
      <c r="AK227" s="3">
        <v>45962</v>
      </c>
      <c r="AL227" s="3">
        <v>45956</v>
      </c>
      <c r="AM227" s="3">
        <v>45963</v>
      </c>
      <c r="AN227" s="3">
        <v>45964</v>
      </c>
      <c r="AO227" s="3">
        <v>45964</v>
      </c>
      <c r="AP227" s="3">
        <v>45961</v>
      </c>
      <c r="AQ227" s="3">
        <v>45965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508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45953</v>
      </c>
      <c r="B228" s="14" t="s">
        <v>462</v>
      </c>
      <c r="C228" s="9" t="s">
        <v>319</v>
      </c>
      <c r="D228" s="13" t="s">
        <v>454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45966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117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45966</v>
      </c>
      <c r="AK228" s="3">
        <v>45962</v>
      </c>
      <c r="AL228" s="3">
        <v>45956</v>
      </c>
      <c r="AM228" s="3">
        <v>45963</v>
      </c>
      <c r="AN228" s="3">
        <v>45964</v>
      </c>
      <c r="AO228" s="3">
        <v>45964</v>
      </c>
      <c r="AP228" s="3">
        <v>45961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45953</v>
      </c>
      <c r="B229" s="14" t="s">
        <v>464</v>
      </c>
      <c r="C229" s="9" t="s">
        <v>227</v>
      </c>
      <c r="D229" s="13" t="s">
        <v>449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45966</v>
      </c>
      <c r="U229" s="11">
        <v>30000</v>
      </c>
      <c r="V229" s="10">
        <v>30000</v>
      </c>
      <c r="W229" s="10">
        <v>0</v>
      </c>
      <c r="X229" s="10">
        <v>30500</v>
      </c>
      <c r="Y229" s="10">
        <v>0</v>
      </c>
      <c r="Z229" s="9" t="s">
        <v>117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45966</v>
      </c>
      <c r="AK229" s="3">
        <v>45962</v>
      </c>
      <c r="AL229" s="3">
        <v>45956</v>
      </c>
      <c r="AM229" s="3">
        <v>45963</v>
      </c>
      <c r="AN229" s="3">
        <v>45964</v>
      </c>
      <c r="AO229" s="3">
        <v>45964</v>
      </c>
      <c r="AP229" s="3">
        <v>45961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45953</v>
      </c>
      <c r="B230" s="14" t="s">
        <v>463</v>
      </c>
      <c r="C230" s="9" t="s">
        <v>227</v>
      </c>
      <c r="D230" s="13" t="s">
        <v>437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45967</v>
      </c>
      <c r="U230" s="11">
        <v>10000</v>
      </c>
      <c r="V230" s="10">
        <v>9160</v>
      </c>
      <c r="W230" s="10">
        <v>840</v>
      </c>
      <c r="X230" s="10">
        <v>10100</v>
      </c>
      <c r="Y230" s="10">
        <v>0</v>
      </c>
      <c r="Z230" s="9" t="s">
        <v>117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45967</v>
      </c>
      <c r="AK230" s="3">
        <v>45963</v>
      </c>
      <c r="AL230" s="3">
        <v>45957</v>
      </c>
      <c r="AM230" s="3">
        <v>45964</v>
      </c>
      <c r="AN230" s="3">
        <v>45965</v>
      </c>
      <c r="AO230" s="3">
        <v>45965</v>
      </c>
      <c r="AP230" s="3">
        <v>45962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45953</v>
      </c>
      <c r="B231" s="14" t="s">
        <v>463</v>
      </c>
      <c r="C231" s="9" t="s">
        <v>227</v>
      </c>
      <c r="D231" s="13" t="s">
        <v>438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45967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117</v>
      </c>
      <c r="AA231" s="8">
        <v>10756.900000000001</v>
      </c>
      <c r="AB231" s="8">
        <v>10756.900000000001</v>
      </c>
      <c r="AC231" s="8">
        <v>0</v>
      </c>
      <c r="AD231" s="8">
        <v>10756.900000000001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45967</v>
      </c>
      <c r="AK231" s="3">
        <v>45963</v>
      </c>
      <c r="AL231" s="3">
        <v>45957</v>
      </c>
      <c r="AM231" s="3">
        <v>45964</v>
      </c>
      <c r="AN231" s="3">
        <v>45965</v>
      </c>
      <c r="AO231" s="3">
        <v>45965</v>
      </c>
      <c r="AP231" s="3">
        <v>45962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45953</v>
      </c>
      <c r="B232" s="14" t="s">
        <v>464</v>
      </c>
      <c r="C232" s="9" t="s">
        <v>227</v>
      </c>
      <c r="D232" s="13" t="s">
        <v>448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45972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117</v>
      </c>
      <c r="AA232" s="8">
        <v>32270.700000000004</v>
      </c>
      <c r="AB232" s="8">
        <v>32270.700000000004</v>
      </c>
      <c r="AC232" s="8">
        <v>0</v>
      </c>
      <c r="AD232" s="8">
        <v>32270.700000000004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45972</v>
      </c>
      <c r="AK232" s="3">
        <v>45968</v>
      </c>
      <c r="AL232" s="3">
        <v>45962</v>
      </c>
      <c r="AM232" s="3">
        <v>45969</v>
      </c>
      <c r="AN232" s="3">
        <v>45970</v>
      </c>
      <c r="AO232" s="3">
        <v>45970</v>
      </c>
      <c r="AP232" s="3">
        <v>45967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45953</v>
      </c>
      <c r="B233" s="14" t="s">
        <v>465</v>
      </c>
      <c r="C233" s="9" t="s">
        <v>227</v>
      </c>
      <c r="D233" s="13" t="s">
        <v>450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45976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117</v>
      </c>
      <c r="AA233" s="8">
        <v>5378.4500000000007</v>
      </c>
      <c r="AB233" s="8">
        <v>5378.4500000000007</v>
      </c>
      <c r="AC233" s="8">
        <v>0</v>
      </c>
      <c r="AD233" s="8">
        <v>5378.4500000000007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>
        <v>45976</v>
      </c>
      <c r="AK233" s="3">
        <v>45972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customHeight="1" x14ac:dyDescent="0.45">
      <c r="A234" s="3">
        <v>45953</v>
      </c>
      <c r="B234" s="14" t="s">
        <v>465</v>
      </c>
      <c r="C234" s="9" t="s">
        <v>227</v>
      </c>
      <c r="D234" s="13" t="s">
        <v>451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45976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45976</v>
      </c>
      <c r="AK234" s="3">
        <v>45972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7.75" customHeight="1" x14ac:dyDescent="0.45">
      <c r="A235" s="3">
        <v>45953</v>
      </c>
      <c r="B235" s="14" t="s">
        <v>464</v>
      </c>
      <c r="C235" s="9" t="s">
        <v>227</v>
      </c>
      <c r="D235" s="13" t="s">
        <v>447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45980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117</v>
      </c>
      <c r="AA235" s="8">
        <v>5378.4500000000007</v>
      </c>
      <c r="AB235" s="8">
        <v>5378.4500000000007</v>
      </c>
      <c r="AC235" s="8">
        <v>0</v>
      </c>
      <c r="AD235" s="8">
        <v>5378.4500000000007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>
        <v>45980</v>
      </c>
      <c r="AK235" s="3">
        <v>45976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7.75" customHeight="1" x14ac:dyDescent="0.45">
      <c r="A236" s="3">
        <v>45953</v>
      </c>
      <c r="B236" s="14" t="s">
        <v>466</v>
      </c>
      <c r="C236" s="9" t="s">
        <v>227</v>
      </c>
      <c r="D236" s="13" t="s">
        <v>452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45980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117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>
        <v>45980</v>
      </c>
      <c r="AK236" s="3">
        <v>45976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45953</v>
      </c>
      <c r="B237" s="14" t="s">
        <v>466</v>
      </c>
      <c r="C237" s="9" t="s">
        <v>227</v>
      </c>
      <c r="D237" s="13" t="s">
        <v>453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45980</v>
      </c>
      <c r="U237" s="11">
        <v>10000</v>
      </c>
      <c r="V237" s="10">
        <v>0</v>
      </c>
      <c r="W237" s="10">
        <v>10000</v>
      </c>
      <c r="X237" s="10">
        <v>10065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>
        <v>45980</v>
      </c>
      <c r="AK237" s="3">
        <v>45976</v>
      </c>
      <c r="AL237" s="3">
        <v>45970</v>
      </c>
      <c r="AM237" s="3">
        <v>45977</v>
      </c>
      <c r="AN237" s="3">
        <v>45978</v>
      </c>
      <c r="AO237" s="3">
        <v>45978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489</v>
      </c>
      <c r="C238" s="9" t="s">
        <v>79</v>
      </c>
      <c r="D238" s="13" t="s">
        <v>490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45990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>
        <v>45990</v>
      </c>
      <c r="AK238" s="3">
        <v>45986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45985</v>
      </c>
      <c r="AQ238" s="3">
        <v>45989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45962</v>
      </c>
      <c r="B239" s="14" t="s">
        <v>125</v>
      </c>
      <c r="C239" s="9" t="s">
        <v>104</v>
      </c>
      <c r="D239" s="13" t="s">
        <v>509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60</v>
      </c>
      <c r="P239" s="10">
        <v>97.696836863999991</v>
      </c>
      <c r="Q239" s="10">
        <v>0</v>
      </c>
      <c r="R239" s="10">
        <v>97.696836863999991</v>
      </c>
      <c r="S239" s="9" t="s">
        <v>67</v>
      </c>
      <c r="T239" s="12">
        <v>45968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117</v>
      </c>
      <c r="AA239" s="8">
        <v>3310.89</v>
      </c>
      <c r="AB239" s="8">
        <v>3310.89</v>
      </c>
      <c r="AC239" s="8">
        <v>0</v>
      </c>
      <c r="AD239" s="8">
        <v>3310.89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45968</v>
      </c>
      <c r="AK239" s="3">
        <v>45964</v>
      </c>
      <c r="AL239" s="3">
        <v>45958</v>
      </c>
      <c r="AM239" s="3">
        <v>45965</v>
      </c>
      <c r="AN239" s="3">
        <v>45966</v>
      </c>
      <c r="AO239" s="3">
        <v>45966</v>
      </c>
      <c r="AP239" s="3">
        <v>45963</v>
      </c>
      <c r="AQ239" s="3">
        <v>45967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45962</v>
      </c>
      <c r="B240" s="14" t="s">
        <v>125</v>
      </c>
      <c r="C240" s="9" t="s">
        <v>104</v>
      </c>
      <c r="D240" s="13" t="s">
        <v>510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60</v>
      </c>
      <c r="P240" s="10">
        <v>97.696836863999991</v>
      </c>
      <c r="Q240" s="10">
        <v>0</v>
      </c>
      <c r="R240" s="10">
        <v>97.696836863999991</v>
      </c>
      <c r="S240" s="9" t="s">
        <v>67</v>
      </c>
      <c r="T240" s="12">
        <v>45968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117</v>
      </c>
      <c r="AA240" s="8">
        <v>3310.89</v>
      </c>
      <c r="AB240" s="8">
        <v>3310.89</v>
      </c>
      <c r="AC240" s="8">
        <v>0</v>
      </c>
      <c r="AD240" s="8">
        <v>3310.89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45968</v>
      </c>
      <c r="AK240" s="3">
        <v>45964</v>
      </c>
      <c r="AL240" s="3">
        <v>45958</v>
      </c>
      <c r="AM240" s="3">
        <v>45965</v>
      </c>
      <c r="AN240" s="3">
        <v>45966</v>
      </c>
      <c r="AO240" s="3">
        <v>45966</v>
      </c>
      <c r="AP240" s="3">
        <v>45963</v>
      </c>
      <c r="AQ240" s="3">
        <v>45967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0</v>
      </c>
      <c r="B241" s="14" t="s">
        <v>125</v>
      </c>
      <c r="C241" s="9" t="s">
        <v>498</v>
      </c>
      <c r="D241" s="13" t="s">
        <v>499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71</v>
      </c>
      <c r="T241" s="12">
        <v>45979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3227.07</v>
      </c>
      <c r="AB241" s="8">
        <v>3227.07</v>
      </c>
      <c r="AC241" s="8">
        <v>0</v>
      </c>
      <c r="AD241" s="8">
        <v>3227.07</v>
      </c>
      <c r="AE241" s="8">
        <v>0</v>
      </c>
      <c r="AF241" s="8">
        <v>0</v>
      </c>
      <c r="AG241" s="1" t="s">
        <v>113</v>
      </c>
      <c r="AH241" s="1" t="s">
        <v>68</v>
      </c>
      <c r="AI241" s="1">
        <v>4</v>
      </c>
      <c r="AJ241" s="3">
        <v>45979</v>
      </c>
      <c r="AK241" s="3">
        <v>45975</v>
      </c>
      <c r="AL241" s="3">
        <v>45969</v>
      </c>
      <c r="AM241" s="3">
        <v>45976</v>
      </c>
      <c r="AN241" s="3">
        <v>45977</v>
      </c>
      <c r="AO241" s="3">
        <v>45977</v>
      </c>
      <c r="AP241" s="3">
        <v>45974</v>
      </c>
      <c r="AQ241" s="3">
        <v>45978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45962</v>
      </c>
      <c r="B242" s="14" t="s">
        <v>125</v>
      </c>
      <c r="C242" s="9" t="s">
        <v>498</v>
      </c>
      <c r="D242" s="13" t="s">
        <v>500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45979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117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113</v>
      </c>
      <c r="AH242" s="1" t="s">
        <v>68</v>
      </c>
      <c r="AI242" s="1">
        <v>4</v>
      </c>
      <c r="AJ242" s="3">
        <v>45979</v>
      </c>
      <c r="AK242" s="3">
        <v>45975</v>
      </c>
      <c r="AL242" s="3">
        <v>45969</v>
      </c>
      <c r="AM242" s="3">
        <v>45976</v>
      </c>
      <c r="AN242" s="3">
        <v>45977</v>
      </c>
      <c r="AO242" s="3">
        <v>45977</v>
      </c>
      <c r="AP242" s="3">
        <v>45974</v>
      </c>
      <c r="AQ242" s="3">
        <v>45978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45962</v>
      </c>
      <c r="B243" s="14" t="s">
        <v>125</v>
      </c>
      <c r="C243" s="9" t="s">
        <v>498</v>
      </c>
      <c r="D243" s="13" t="s">
        <v>501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45979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117</v>
      </c>
      <c r="AA243" s="8">
        <v>5378.4500000000007</v>
      </c>
      <c r="AB243" s="8">
        <v>5378.4500000000007</v>
      </c>
      <c r="AC243" s="8">
        <v>0</v>
      </c>
      <c r="AD243" s="8">
        <v>5378.4500000000007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45979</v>
      </c>
      <c r="AK243" s="3">
        <v>45975</v>
      </c>
      <c r="AL243" s="3">
        <v>45969</v>
      </c>
      <c r="AM243" s="3">
        <v>45976</v>
      </c>
      <c r="AN243" s="3">
        <v>45977</v>
      </c>
      <c r="AO243" s="3">
        <v>45977</v>
      </c>
      <c r="AP243" s="3">
        <v>45974</v>
      </c>
      <c r="AQ243" s="3">
        <v>45978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>
        <v>45962</v>
      </c>
      <c r="B244" s="14" t="s">
        <v>125</v>
      </c>
      <c r="C244" s="9" t="s">
        <v>108</v>
      </c>
      <c r="D244" s="13" t="s">
        <v>355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45971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117</v>
      </c>
      <c r="AA244" s="8">
        <v>10756.900000000001</v>
      </c>
      <c r="AB244" s="8">
        <v>10756.900000000001</v>
      </c>
      <c r="AC244" s="8">
        <v>0</v>
      </c>
      <c r="AD244" s="8">
        <v>10756.900000000001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>
        <v>45971</v>
      </c>
      <c r="AK244" s="3">
        <v>45967</v>
      </c>
      <c r="AL244" s="3">
        <v>45961</v>
      </c>
      <c r="AM244" s="3">
        <v>45968</v>
      </c>
      <c r="AN244" s="3">
        <v>45969</v>
      </c>
      <c r="AO244" s="3">
        <v>45969</v>
      </c>
      <c r="AP244" s="3">
        <v>45966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 t="s">
        <v>511</v>
      </c>
      <c r="AZ244" s="2">
        <v>0</v>
      </c>
      <c r="BA244" s="2">
        <v>0</v>
      </c>
      <c r="BB244" s="2">
        <v>0</v>
      </c>
      <c r="BC244" s="1" t="s">
        <v>118</v>
      </c>
      <c r="BD244" s="56">
        <v>0</v>
      </c>
    </row>
    <row r="245" spans="1:56" ht="27.75" customHeight="1" x14ac:dyDescent="0.45">
      <c r="A245" s="3">
        <v>45962</v>
      </c>
      <c r="B245" s="14" t="s">
        <v>125</v>
      </c>
      <c r="C245" s="9" t="s">
        <v>108</v>
      </c>
      <c r="D245" s="13" t="s">
        <v>356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117</v>
      </c>
      <c r="AA245" s="8">
        <v>10756.900000000001</v>
      </c>
      <c r="AB245" s="8">
        <v>10756.900000000001</v>
      </c>
      <c r="AC245" s="8">
        <v>0</v>
      </c>
      <c r="AD245" s="8">
        <v>10756.900000000001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>
        <v>45971</v>
      </c>
      <c r="AK245" s="3">
        <v>45967</v>
      </c>
      <c r="AL245" s="3">
        <v>45961</v>
      </c>
      <c r="AM245" s="3">
        <v>45968</v>
      </c>
      <c r="AN245" s="3">
        <v>45969</v>
      </c>
      <c r="AO245" s="3">
        <v>45969</v>
      </c>
      <c r="AP245" s="3">
        <v>45966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 t="s">
        <v>511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45962</v>
      </c>
      <c r="B246" s="14" t="s">
        <v>125</v>
      </c>
      <c r="C246" s="9" t="s">
        <v>108</v>
      </c>
      <c r="D246" s="13" t="s">
        <v>491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45971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117</v>
      </c>
      <c r="AA246" s="8">
        <v>10756.900000000001</v>
      </c>
      <c r="AB246" s="8">
        <v>10756.900000000001</v>
      </c>
      <c r="AC246" s="8">
        <v>0</v>
      </c>
      <c r="AD246" s="8">
        <v>10756.900000000001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45971</v>
      </c>
      <c r="AK246" s="3">
        <v>45967</v>
      </c>
      <c r="AL246" s="3">
        <v>45961</v>
      </c>
      <c r="AM246" s="3">
        <v>45968</v>
      </c>
      <c r="AN246" s="3">
        <v>45969</v>
      </c>
      <c r="AO246" s="3">
        <v>45969</v>
      </c>
      <c r="AP246" s="3">
        <v>45966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 t="s">
        <v>511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45962</v>
      </c>
      <c r="B247" s="14" t="s">
        <v>125</v>
      </c>
      <c r="C247" s="9" t="s">
        <v>108</v>
      </c>
      <c r="D247" s="13" t="s">
        <v>341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45971</v>
      </c>
      <c r="U247" s="11">
        <v>20000</v>
      </c>
      <c r="V247" s="10">
        <v>0</v>
      </c>
      <c r="W247" s="10">
        <v>20000</v>
      </c>
      <c r="X247" s="10">
        <v>0</v>
      </c>
      <c r="Y247" s="10">
        <v>21000</v>
      </c>
      <c r="Z247" s="9" t="s">
        <v>117</v>
      </c>
      <c r="AA247" s="8">
        <v>21513.800000000003</v>
      </c>
      <c r="AB247" s="8">
        <v>21513.800000000003</v>
      </c>
      <c r="AC247" s="8">
        <v>0</v>
      </c>
      <c r="AD247" s="8">
        <v>21513.800000000003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45971</v>
      </c>
      <c r="AK247" s="3">
        <v>45967</v>
      </c>
      <c r="AL247" s="3">
        <v>45961</v>
      </c>
      <c r="AM247" s="3">
        <v>45968</v>
      </c>
      <c r="AN247" s="3">
        <v>45969</v>
      </c>
      <c r="AO247" s="3">
        <v>45969</v>
      </c>
      <c r="AP247" s="3">
        <v>45966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 t="s">
        <v>511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45962</v>
      </c>
      <c r="B248" s="14" t="s">
        <v>125</v>
      </c>
      <c r="C248" s="9" t="s">
        <v>108</v>
      </c>
      <c r="D248" s="13" t="s">
        <v>492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45971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117</v>
      </c>
      <c r="AA248" s="8">
        <v>5378.4500000000007</v>
      </c>
      <c r="AB248" s="8">
        <v>5378.4500000000007</v>
      </c>
      <c r="AC248" s="8">
        <v>0</v>
      </c>
      <c r="AD248" s="8">
        <v>5378.4500000000007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45971</v>
      </c>
      <c r="AK248" s="3">
        <v>45967</v>
      </c>
      <c r="AL248" s="3">
        <v>45961</v>
      </c>
      <c r="AM248" s="3">
        <v>45968</v>
      </c>
      <c r="AN248" s="3">
        <v>45969</v>
      </c>
      <c r="AO248" s="3">
        <v>45969</v>
      </c>
      <c r="AP248" s="3">
        <v>45966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 t="s">
        <v>511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45962</v>
      </c>
      <c r="B249" s="14" t="s">
        <v>125</v>
      </c>
      <c r="C249" s="9" t="s">
        <v>108</v>
      </c>
      <c r="D249" s="13" t="s">
        <v>493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45971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117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45971</v>
      </c>
      <c r="AK249" s="3">
        <v>45967</v>
      </c>
      <c r="AL249" s="3">
        <v>45961</v>
      </c>
      <c r="AM249" s="3">
        <v>45968</v>
      </c>
      <c r="AN249" s="3">
        <v>45969</v>
      </c>
      <c r="AO249" s="3">
        <v>45969</v>
      </c>
      <c r="AP249" s="3">
        <v>45966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 t="s">
        <v>511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45962</v>
      </c>
      <c r="B250" s="14" t="s">
        <v>125</v>
      </c>
      <c r="C250" s="9" t="s">
        <v>104</v>
      </c>
      <c r="D250" s="13" t="s">
        <v>280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89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61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238.09713619999999</v>
      </c>
    </row>
    <row r="251" spans="1:56" ht="27.75" customHeight="1" x14ac:dyDescent="0.45">
      <c r="A251" s="3">
        <v>45962</v>
      </c>
      <c r="B251" s="14" t="s">
        <v>125</v>
      </c>
      <c r="C251" s="9" t="s">
        <v>104</v>
      </c>
      <c r="D251" s="13" t="s">
        <v>262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113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238.09713619999999</v>
      </c>
    </row>
    <row r="252" spans="1:56" ht="27.75" customHeight="1" x14ac:dyDescent="0.45">
      <c r="A252" s="3">
        <v>45962</v>
      </c>
      <c r="B252" s="14" t="s">
        <v>125</v>
      </c>
      <c r="C252" s="9" t="s">
        <v>104</v>
      </c>
      <c r="D252" s="13" t="s">
        <v>244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88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238.09713619999999</v>
      </c>
    </row>
    <row r="253" spans="1:56" ht="27.75" customHeight="1" x14ac:dyDescent="0.45">
      <c r="A253" s="3" t="s">
        <v>131</v>
      </c>
      <c r="B253" s="14" t="s">
        <v>131</v>
      </c>
      <c r="C253" s="9" t="s">
        <v>108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 t="s">
        <v>63</v>
      </c>
      <c r="U253" s="11">
        <v>100000</v>
      </c>
      <c r="V253" s="10">
        <v>0</v>
      </c>
      <c r="W253" s="10">
        <v>100000</v>
      </c>
      <c r="X253" s="10">
        <v>0</v>
      </c>
      <c r="Y253" s="10">
        <v>105000</v>
      </c>
      <c r="Z253" s="9" t="s">
        <v>117</v>
      </c>
      <c r="AA253" s="8">
        <v>107569.00000000001</v>
      </c>
      <c r="AB253" s="8">
        <v>0</v>
      </c>
      <c r="AC253" s="8">
        <v>107569.00000000001</v>
      </c>
      <c r="AD253" s="8">
        <v>0</v>
      </c>
      <c r="AE253" s="8">
        <v>107569.00000000001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7735.6453533333333</v>
      </c>
    </row>
    <row r="254" spans="1:56" ht="27.75" customHeight="1" x14ac:dyDescent="0.45">
      <c r="A254" s="3">
        <v>45958</v>
      </c>
      <c r="B254" s="14" t="s">
        <v>476</v>
      </c>
      <c r="C254" s="9" t="s">
        <v>104</v>
      </c>
      <c r="D254" s="13" t="s">
        <v>477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117</v>
      </c>
      <c r="AA254" s="8">
        <v>3310.89</v>
      </c>
      <c r="AB254" s="8">
        <v>3310.89</v>
      </c>
      <c r="AC254" s="8">
        <v>0</v>
      </c>
      <c r="AD254" s="8">
        <v>3310.89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45958</v>
      </c>
      <c r="B255" s="14" t="s">
        <v>478</v>
      </c>
      <c r="C255" s="9" t="s">
        <v>104</v>
      </c>
      <c r="D255" s="13" t="s">
        <v>479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183</v>
      </c>
      <c r="M255" s="10">
        <v>22</v>
      </c>
      <c r="N255" s="9">
        <v>40</v>
      </c>
      <c r="O255" s="9">
        <v>60</v>
      </c>
      <c r="P255" s="10">
        <v>97.696836863999991</v>
      </c>
      <c r="Q255" s="10">
        <v>0</v>
      </c>
      <c r="R255" s="10">
        <v>97.696836863999991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117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45631</v>
      </c>
      <c r="B256" s="14" t="s">
        <v>189</v>
      </c>
      <c r="C256" s="9" t="s">
        <v>106</v>
      </c>
      <c r="D256" s="13" t="s">
        <v>140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 t="s">
        <v>63</v>
      </c>
      <c r="U256" s="11">
        <v>9000</v>
      </c>
      <c r="V256" s="10">
        <v>1182</v>
      </c>
      <c r="W256" s="10">
        <v>7818</v>
      </c>
      <c r="X256" s="10">
        <v>0</v>
      </c>
      <c r="Y256" s="10">
        <v>8208.9</v>
      </c>
      <c r="Z256" s="9" t="s">
        <v>117</v>
      </c>
      <c r="AA256" s="8">
        <v>8409.7444200000009</v>
      </c>
      <c r="AB256" s="8">
        <v>0</v>
      </c>
      <c r="AC256" s="8">
        <v>8409.7444200000009</v>
      </c>
      <c r="AD256" s="8">
        <v>0</v>
      </c>
      <c r="AE256" s="8">
        <v>8409.7444200000009</v>
      </c>
      <c r="AF256" s="8">
        <v>0</v>
      </c>
      <c r="AG256" s="1" t="s">
        <v>113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 t="s">
        <v>199</v>
      </c>
      <c r="AZ256" s="2">
        <v>0</v>
      </c>
      <c r="BA256" s="2">
        <v>0</v>
      </c>
      <c r="BB256" s="2">
        <v>0</v>
      </c>
      <c r="BC256" s="1" t="s">
        <v>118</v>
      </c>
      <c r="BD256" s="56">
        <v>604.77275372359998</v>
      </c>
    </row>
    <row r="257" spans="1:56" ht="27.75" customHeight="1" x14ac:dyDescent="0.45">
      <c r="A257" s="3">
        <v>45896</v>
      </c>
      <c r="B257" s="14" t="s">
        <v>258</v>
      </c>
      <c r="C257" s="9" t="s">
        <v>104</v>
      </c>
      <c r="D257" s="13" t="s">
        <v>259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117</v>
      </c>
      <c r="AA257" s="8">
        <v>3310.89</v>
      </c>
      <c r="AB257" s="8">
        <v>0</v>
      </c>
      <c r="AC257" s="8">
        <v>3310.89</v>
      </c>
      <c r="AD257" s="8">
        <v>0</v>
      </c>
      <c r="AE257" s="8">
        <v>3310.89</v>
      </c>
      <c r="AF257" s="8">
        <v>0</v>
      </c>
      <c r="AG257" s="1" t="s">
        <v>113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238.09713619999999</v>
      </c>
    </row>
    <row r="258" spans="1:56" ht="27.75" customHeight="1" x14ac:dyDescent="0.45">
      <c r="A258" s="3">
        <v>45896</v>
      </c>
      <c r="B258" s="14" t="s">
        <v>260</v>
      </c>
      <c r="C258" s="9" t="s">
        <v>104</v>
      </c>
      <c r="D258" s="13" t="s">
        <v>244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67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117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5518.15</v>
      </c>
      <c r="AF258" s="8">
        <v>0</v>
      </c>
      <c r="AG258" s="1" t="s">
        <v>113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396.82856033333326</v>
      </c>
    </row>
    <row r="259" spans="1:56" ht="27.75" customHeight="1" x14ac:dyDescent="0.45">
      <c r="A259" s="3">
        <v>45896</v>
      </c>
      <c r="B259" s="14" t="s">
        <v>261</v>
      </c>
      <c r="C259" s="9" t="s">
        <v>104</v>
      </c>
      <c r="D259" s="13" t="s">
        <v>262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88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117</v>
      </c>
      <c r="AA259" s="8">
        <v>3310.89</v>
      </c>
      <c r="AB259" s="8">
        <v>0</v>
      </c>
      <c r="AC259" s="8">
        <v>3310.89</v>
      </c>
      <c r="AD259" s="8">
        <v>0</v>
      </c>
      <c r="AE259" s="8">
        <v>3310.89</v>
      </c>
      <c r="AF259" s="8">
        <v>0</v>
      </c>
      <c r="AG259" s="1" t="s">
        <v>113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238.09713619999999</v>
      </c>
    </row>
    <row r="260" spans="1:56" ht="27.75" customHeight="1" x14ac:dyDescent="0.45">
      <c r="A260" s="3">
        <v>45911</v>
      </c>
      <c r="B260" s="14" t="s">
        <v>279</v>
      </c>
      <c r="C260" s="9" t="s">
        <v>104</v>
      </c>
      <c r="D260" s="13" t="s">
        <v>280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40</v>
      </c>
      <c r="P260" s="10">
        <v>65.13122457599998</v>
      </c>
      <c r="Q260" s="10">
        <v>0</v>
      </c>
      <c r="R260" s="10">
        <v>65.13122457599998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117</v>
      </c>
      <c r="AA260" s="8">
        <v>3310.89</v>
      </c>
      <c r="AB260" s="8">
        <v>0</v>
      </c>
      <c r="AC260" s="8">
        <v>3310.89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238.09713619999999</v>
      </c>
    </row>
    <row r="261" spans="1:56" ht="27.75" customHeight="1" x14ac:dyDescent="0.45">
      <c r="A261" s="3" t="s">
        <v>131</v>
      </c>
      <c r="B261" s="14" t="s">
        <v>131</v>
      </c>
      <c r="C261" s="9" t="s">
        <v>106</v>
      </c>
      <c r="D261" s="13" t="s">
        <v>140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117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1" t="s">
        <v>113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773.56453533333331</v>
      </c>
    </row>
    <row r="262" spans="1:56" ht="27.75" customHeight="1" x14ac:dyDescent="0.45">
      <c r="A262" s="3">
        <v>45854</v>
      </c>
      <c r="B262" s="14" t="s">
        <v>238</v>
      </c>
      <c r="C262" s="9" t="s">
        <v>79</v>
      </c>
      <c r="D262" s="13" t="s">
        <v>239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89</v>
      </c>
      <c r="M262" s="10">
        <v>22</v>
      </c>
      <c r="N262" s="9">
        <v>40</v>
      </c>
      <c r="O262" s="9">
        <v>40</v>
      </c>
      <c r="P262" s="10">
        <v>65.13122457599998</v>
      </c>
      <c r="Q262" s="10">
        <v>0</v>
      </c>
      <c r="R262" s="10">
        <v>65.13122457599998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3000</v>
      </c>
      <c r="X262" s="10">
        <v>0</v>
      </c>
      <c r="Y262" s="10">
        <v>3150</v>
      </c>
      <c r="Z262" s="9" t="s">
        <v>117</v>
      </c>
      <c r="AA262" s="8">
        <v>3310.89</v>
      </c>
      <c r="AB262" s="8">
        <v>0</v>
      </c>
      <c r="AC262" s="8">
        <v>3310.89</v>
      </c>
      <c r="AD262" s="8">
        <v>0</v>
      </c>
      <c r="AE262" s="8">
        <v>3310.89</v>
      </c>
      <c r="AF262" s="8">
        <v>0</v>
      </c>
      <c r="AG262" s="1" t="s">
        <v>112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238.09713619999999</v>
      </c>
    </row>
    <row r="263" spans="1:56" ht="27.75" customHeight="1" x14ac:dyDescent="0.45">
      <c r="A263" s="3">
        <v>45826</v>
      </c>
      <c r="B263" s="14" t="s">
        <v>233</v>
      </c>
      <c r="C263" s="9" t="s">
        <v>104</v>
      </c>
      <c r="D263" s="13" t="s">
        <v>224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89</v>
      </c>
      <c r="M263" s="10">
        <v>22</v>
      </c>
      <c r="N263" s="9">
        <v>40</v>
      </c>
      <c r="O263" s="9">
        <v>40</v>
      </c>
      <c r="P263" s="10">
        <v>163.47937368575995</v>
      </c>
      <c r="Q263" s="10">
        <v>0</v>
      </c>
      <c r="R263" s="10">
        <v>163.47937368575995</v>
      </c>
      <c r="S263" s="9" t="s">
        <v>67</v>
      </c>
      <c r="T263" s="12" t="s">
        <v>63</v>
      </c>
      <c r="U263" s="11">
        <v>8000</v>
      </c>
      <c r="V263" s="10">
        <v>470</v>
      </c>
      <c r="W263" s="10">
        <v>7530</v>
      </c>
      <c r="X263" s="10">
        <v>0</v>
      </c>
      <c r="Y263" s="10">
        <v>7906.5</v>
      </c>
      <c r="Z263" s="9" t="s">
        <v>117</v>
      </c>
      <c r="AA263" s="8">
        <v>8310.3338999999996</v>
      </c>
      <c r="AB263" s="8">
        <v>0</v>
      </c>
      <c r="AC263" s="8">
        <v>8310.3338999999996</v>
      </c>
      <c r="AD263" s="8">
        <v>0</v>
      </c>
      <c r="AE263" s="8">
        <v>8310.3338999999996</v>
      </c>
      <c r="AF263" s="8">
        <v>0</v>
      </c>
      <c r="AG263" s="1" t="s">
        <v>112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597.62381186199991</v>
      </c>
    </row>
    <row r="264" spans="1:56" ht="27.75" customHeight="1" x14ac:dyDescent="0.45">
      <c r="A264" s="3">
        <v>45066</v>
      </c>
      <c r="B264" s="14" t="s">
        <v>123</v>
      </c>
      <c r="C264" s="9" t="s">
        <v>79</v>
      </c>
      <c r="D264" s="13" t="s">
        <v>122</v>
      </c>
      <c r="E264" s="9">
        <v>21</v>
      </c>
      <c r="F264" s="9">
        <v>38</v>
      </c>
      <c r="G264" s="9" t="s">
        <v>60</v>
      </c>
      <c r="H264" s="9" t="s">
        <v>76</v>
      </c>
      <c r="I264" s="9">
        <v>102</v>
      </c>
      <c r="J264" s="9" t="s">
        <v>57</v>
      </c>
      <c r="K264" s="9">
        <v>5</v>
      </c>
      <c r="L264" s="9" t="s">
        <v>89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67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117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5518.15</v>
      </c>
      <c r="AF264" s="8">
        <v>0</v>
      </c>
      <c r="AG264" s="1" t="s">
        <v>113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396.82856033333326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21</v>
      </c>
      <c r="F265" s="9">
        <v>37</v>
      </c>
      <c r="G265" s="9">
        <v>0</v>
      </c>
      <c r="H265" s="9">
        <v>0</v>
      </c>
      <c r="I265" s="9">
        <v>74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 t="s">
        <v>82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117</v>
      </c>
      <c r="AA265" s="8">
        <v>339636.62832000025</v>
      </c>
      <c r="AB265" s="8">
        <v>170378.12000000005</v>
      </c>
      <c r="AC265" s="8">
        <v>169258.50832000005</v>
      </c>
      <c r="AD265" s="8">
        <v>170378.12000000005</v>
      </c>
      <c r="AE265" s="8">
        <v>169258.50832000005</v>
      </c>
      <c r="AF265" s="8" t="s">
        <v>58</v>
      </c>
      <c r="AG265" s="1" t="s">
        <v>61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119</v>
      </c>
      <c r="BD265" s="56">
        <v>0</v>
      </c>
    </row>
    <row r="266" spans="1:56" ht="27.75" customHeight="1" x14ac:dyDescent="0.45">
      <c r="A266" s="3" t="s">
        <v>131</v>
      </c>
      <c r="B266" s="14" t="s">
        <v>131</v>
      </c>
      <c r="C266" s="9" t="s">
        <v>198</v>
      </c>
      <c r="D266" s="13" t="s">
        <v>198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45991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83</v>
      </c>
      <c r="AA266" s="8">
        <v>29756.100000000002</v>
      </c>
      <c r="AB266" s="8">
        <v>29756.100000000002</v>
      </c>
      <c r="AC266" s="8">
        <v>0</v>
      </c>
      <c r="AD266" s="8">
        <v>0</v>
      </c>
      <c r="AE266" s="8">
        <v>0</v>
      </c>
      <c r="AF266" s="8">
        <v>0</v>
      </c>
      <c r="AG266" s="1" t="s">
        <v>114</v>
      </c>
      <c r="AH266" s="1" t="s">
        <v>74</v>
      </c>
      <c r="AI266" s="1">
        <v>2</v>
      </c>
      <c r="AJ266" s="3">
        <v>45991</v>
      </c>
      <c r="AK266" s="3">
        <v>0</v>
      </c>
      <c r="AL266" s="3">
        <v>45982</v>
      </c>
      <c r="AM266" s="3">
        <v>45989</v>
      </c>
      <c r="AN266" s="3">
        <v>45990</v>
      </c>
      <c r="AO266" s="3">
        <v>45990</v>
      </c>
      <c r="AP266" s="3">
        <v>45986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101</v>
      </c>
      <c r="BD266" s="56">
        <v>0</v>
      </c>
    </row>
    <row r="267" spans="1:56" ht="27.75" customHeight="1" x14ac:dyDescent="0.45">
      <c r="A267" s="3" t="s">
        <v>131</v>
      </c>
      <c r="B267" s="14" t="s">
        <v>131</v>
      </c>
      <c r="C267" s="9" t="s">
        <v>203</v>
      </c>
      <c r="D267" s="13" t="s">
        <v>61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90</v>
      </c>
      <c r="M267" s="10">
        <v>24</v>
      </c>
      <c r="N267" s="9">
        <v>37</v>
      </c>
      <c r="O267" s="9">
        <v>50</v>
      </c>
      <c r="P267" s="10">
        <v>821.54158271999995</v>
      </c>
      <c r="Q267" s="10">
        <v>0</v>
      </c>
      <c r="R267" s="10">
        <v>821.54158271999995</v>
      </c>
      <c r="S267" s="9" t="s">
        <v>120</v>
      </c>
      <c r="T267" s="12">
        <v>45991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83</v>
      </c>
      <c r="AA267" s="8">
        <v>29756.100000000002</v>
      </c>
      <c r="AB267" s="8">
        <v>4911</v>
      </c>
      <c r="AC267" s="8">
        <v>24845.100000000002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72</v>
      </c>
      <c r="AI267" s="1">
        <v>3</v>
      </c>
      <c r="AJ267" s="3">
        <v>45991</v>
      </c>
      <c r="AK267" s="3">
        <v>0</v>
      </c>
      <c r="AL267" s="3">
        <v>45981</v>
      </c>
      <c r="AM267" s="3">
        <v>45988</v>
      </c>
      <c r="AN267" s="3">
        <v>45989</v>
      </c>
      <c r="AO267" s="3">
        <v>45989</v>
      </c>
      <c r="AP267" s="3">
        <v>45986</v>
      </c>
      <c r="AQ267" s="3">
        <v>45990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101</v>
      </c>
      <c r="BD267" s="56">
        <v>1857.1712249999998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83</v>
      </c>
      <c r="AA268" s="8">
        <v>59512.200000000004</v>
      </c>
      <c r="AB268" s="8">
        <v>34667.100000000006</v>
      </c>
      <c r="AC268" s="8">
        <v>24845.100000000002</v>
      </c>
      <c r="AD268" s="8">
        <v>0</v>
      </c>
      <c r="AE268" s="8">
        <v>0</v>
      </c>
      <c r="AF268" s="8" t="s">
        <v>58</v>
      </c>
      <c r="AG268" s="1" t="s">
        <v>114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7.75" customHeight="1" x14ac:dyDescent="0.45">
      <c r="A269" s="3">
        <v>45944</v>
      </c>
      <c r="B269" s="14" t="s">
        <v>371</v>
      </c>
      <c r="C269" s="9" t="s">
        <v>362</v>
      </c>
      <c r="D269" s="13" t="s">
        <v>363</v>
      </c>
      <c r="E269" s="9">
        <v>23</v>
      </c>
      <c r="F269" s="9">
        <v>34</v>
      </c>
      <c r="G269" s="9" t="s">
        <v>360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5045</v>
      </c>
      <c r="Y269" s="10">
        <v>0</v>
      </c>
      <c r="Z269" s="9" t="s">
        <v>364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114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361</v>
      </c>
      <c r="BD269" s="56">
        <v>0</v>
      </c>
    </row>
    <row r="270" spans="1:56" ht="27.7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34</v>
      </c>
      <c r="G270" s="9" t="s">
        <v>360</v>
      </c>
      <c r="H270" s="9">
        <v>0</v>
      </c>
      <c r="I270" s="9">
        <v>68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364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114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361</v>
      </c>
      <c r="BD270" s="56">
        <v>0</v>
      </c>
    </row>
    <row r="271" spans="1:56" ht="27.75" customHeight="1" x14ac:dyDescent="0.45">
      <c r="A271" s="3">
        <v>45944</v>
      </c>
      <c r="B271" s="14" t="s">
        <v>372</v>
      </c>
      <c r="C271" s="9" t="s">
        <v>362</v>
      </c>
      <c r="D271" s="13" t="s">
        <v>365</v>
      </c>
      <c r="E271" s="9">
        <v>23</v>
      </c>
      <c r="F271" s="9">
        <v>34</v>
      </c>
      <c r="G271" s="9" t="s">
        <v>366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5350</v>
      </c>
      <c r="Y271" s="10">
        <v>0</v>
      </c>
      <c r="Z271" s="9" t="s">
        <v>367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361</v>
      </c>
      <c r="BD271" s="56">
        <v>0</v>
      </c>
    </row>
    <row r="272" spans="1:56" ht="27.75" customHeight="1" x14ac:dyDescent="0.45">
      <c r="A272" s="3">
        <v>45944</v>
      </c>
      <c r="B272" s="14" t="s">
        <v>372</v>
      </c>
      <c r="C272" s="9" t="s">
        <v>362</v>
      </c>
      <c r="D272" s="13" t="s">
        <v>368</v>
      </c>
      <c r="E272" s="9">
        <v>23</v>
      </c>
      <c r="F272" s="9">
        <v>34</v>
      </c>
      <c r="G272" s="9" t="s">
        <v>366</v>
      </c>
      <c r="H272" s="9">
        <v>0</v>
      </c>
      <c r="I272" s="9">
        <v>68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45975</v>
      </c>
      <c r="U272" s="11">
        <v>3000</v>
      </c>
      <c r="V272" s="10">
        <v>0</v>
      </c>
      <c r="W272" s="10">
        <v>3000</v>
      </c>
      <c r="X272" s="10">
        <v>3200</v>
      </c>
      <c r="Y272" s="10">
        <v>0</v>
      </c>
      <c r="Z272" s="9" t="s">
        <v>367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45975</v>
      </c>
      <c r="AK272" s="3">
        <v>0</v>
      </c>
      <c r="AL272" s="3">
        <v>45966</v>
      </c>
      <c r="AM272" s="3">
        <v>45973</v>
      </c>
      <c r="AN272" s="3">
        <v>45974</v>
      </c>
      <c r="AO272" s="3">
        <v>45974</v>
      </c>
      <c r="AP272" s="3">
        <v>45970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361</v>
      </c>
      <c r="BD272" s="56">
        <v>0</v>
      </c>
    </row>
    <row r="273" spans="1:56" ht="27.75" customHeight="1" x14ac:dyDescent="0.45">
      <c r="A273" s="3">
        <v>45944</v>
      </c>
      <c r="B273" s="14" t="s">
        <v>372</v>
      </c>
      <c r="C273" s="9" t="s">
        <v>362</v>
      </c>
      <c r="D273" s="13" t="s">
        <v>369</v>
      </c>
      <c r="E273" s="9">
        <v>23</v>
      </c>
      <c r="F273" s="9">
        <v>34</v>
      </c>
      <c r="G273" s="9" t="s">
        <v>366</v>
      </c>
      <c r="H273" s="9">
        <v>0</v>
      </c>
      <c r="I273" s="9">
        <v>68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45975</v>
      </c>
      <c r="U273" s="11">
        <v>5000</v>
      </c>
      <c r="V273" s="10">
        <v>0</v>
      </c>
      <c r="W273" s="10">
        <v>5000</v>
      </c>
      <c r="X273" s="10">
        <v>5400</v>
      </c>
      <c r="Y273" s="10">
        <v>0</v>
      </c>
      <c r="Z273" s="9" t="s">
        <v>367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113</v>
      </c>
      <c r="AH273" s="1" t="s">
        <v>74</v>
      </c>
      <c r="AI273" s="1">
        <v>2</v>
      </c>
      <c r="AJ273" s="3">
        <v>45975</v>
      </c>
      <c r="AK273" s="3">
        <v>0</v>
      </c>
      <c r="AL273" s="3">
        <v>45966</v>
      </c>
      <c r="AM273" s="3">
        <v>45973</v>
      </c>
      <c r="AN273" s="3">
        <v>45974</v>
      </c>
      <c r="AO273" s="3">
        <v>45974</v>
      </c>
      <c r="AP273" s="3">
        <v>45970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361</v>
      </c>
      <c r="BD273" s="56">
        <v>0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34</v>
      </c>
      <c r="G274" s="9" t="s">
        <v>366</v>
      </c>
      <c r="H274" s="9">
        <v>0</v>
      </c>
      <c r="I274" s="9">
        <v>68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367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113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361</v>
      </c>
      <c r="BD274" s="56">
        <v>0</v>
      </c>
    </row>
    <row r="275" spans="1:56" ht="27.75" customHeight="1" x14ac:dyDescent="0.45">
      <c r="A275" s="3">
        <v>45951</v>
      </c>
      <c r="B275" s="14" t="s">
        <v>404</v>
      </c>
      <c r="C275" s="9" t="s">
        <v>405</v>
      </c>
      <c r="D275" s="13" t="s">
        <v>406</v>
      </c>
      <c r="E275" s="9">
        <v>23</v>
      </c>
      <c r="F275" s="9">
        <v>37</v>
      </c>
      <c r="G275" s="9" t="s">
        <v>60</v>
      </c>
      <c r="H275" s="9">
        <v>0</v>
      </c>
      <c r="I275" s="9">
        <v>85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45966</v>
      </c>
      <c r="U275" s="11">
        <v>2000</v>
      </c>
      <c r="V275" s="10">
        <v>0</v>
      </c>
      <c r="W275" s="10">
        <v>2000</v>
      </c>
      <c r="X275" s="10">
        <v>0</v>
      </c>
      <c r="Y275" s="10">
        <v>2100</v>
      </c>
      <c r="Z275" s="9" t="s">
        <v>321</v>
      </c>
      <c r="AA275" s="8">
        <v>2151.38</v>
      </c>
      <c r="AB275" s="8">
        <v>2151.38</v>
      </c>
      <c r="AC275" s="8">
        <v>0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45966</v>
      </c>
      <c r="AK275" s="3">
        <v>0</v>
      </c>
      <c r="AL275" s="3">
        <v>45957</v>
      </c>
      <c r="AM275" s="3">
        <v>45964</v>
      </c>
      <c r="AN275" s="3">
        <v>45965</v>
      </c>
      <c r="AO275" s="3">
        <v>45965</v>
      </c>
      <c r="AP275" s="3">
        <v>45961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502</v>
      </c>
      <c r="AZ275" s="2">
        <v>0</v>
      </c>
      <c r="BA275" s="2">
        <v>0</v>
      </c>
      <c r="BB275" s="2">
        <v>0</v>
      </c>
      <c r="BC275" s="1" t="s">
        <v>322</v>
      </c>
      <c r="BD275" s="56">
        <v>0</v>
      </c>
    </row>
    <row r="276" spans="1:56" ht="27.75" customHeight="1" x14ac:dyDescent="0.45">
      <c r="A276" s="3">
        <v>45960</v>
      </c>
      <c r="B276" s="14" t="s">
        <v>503</v>
      </c>
      <c r="C276" s="9" t="s">
        <v>405</v>
      </c>
      <c r="D276" s="13" t="s">
        <v>406</v>
      </c>
      <c r="E276" s="9">
        <v>23</v>
      </c>
      <c r="F276" s="9">
        <v>37</v>
      </c>
      <c r="G276" s="9" t="s">
        <v>60</v>
      </c>
      <c r="H276" s="9">
        <v>0</v>
      </c>
      <c r="I276" s="9">
        <v>85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45966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321</v>
      </c>
      <c r="AA276" s="8">
        <v>5378.4500000000007</v>
      </c>
      <c r="AB276" s="8">
        <v>3849</v>
      </c>
      <c r="AC276" s="8">
        <v>1529.4500000000007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45966</v>
      </c>
      <c r="AK276" s="3">
        <v>0</v>
      </c>
      <c r="AL276" s="3">
        <v>45957</v>
      </c>
      <c r="AM276" s="3">
        <v>45964</v>
      </c>
      <c r="AN276" s="3">
        <v>45965</v>
      </c>
      <c r="AO276" s="3">
        <v>45965</v>
      </c>
      <c r="AP276" s="3">
        <v>45961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502</v>
      </c>
      <c r="AZ276" s="2">
        <v>0</v>
      </c>
      <c r="BA276" s="2">
        <v>0</v>
      </c>
      <c r="BB276" s="2">
        <v>0</v>
      </c>
      <c r="BC276" s="1" t="s">
        <v>322</v>
      </c>
      <c r="BD276" s="56">
        <v>134.84650833333336</v>
      </c>
    </row>
    <row r="277" spans="1:56" ht="27.75" customHeight="1" x14ac:dyDescent="0.45">
      <c r="A277" s="3">
        <v>45951</v>
      </c>
      <c r="B277" s="14" t="s">
        <v>408</v>
      </c>
      <c r="C277" s="9" t="s">
        <v>409</v>
      </c>
      <c r="D277" s="13" t="s">
        <v>410</v>
      </c>
      <c r="E277" s="9">
        <v>23</v>
      </c>
      <c r="F277" s="9">
        <v>37</v>
      </c>
      <c r="G277" s="9" t="s">
        <v>60</v>
      </c>
      <c r="H277" s="9">
        <v>0</v>
      </c>
      <c r="I277" s="9">
        <v>85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45966</v>
      </c>
      <c r="U277" s="11">
        <v>5000</v>
      </c>
      <c r="V277" s="10">
        <v>0</v>
      </c>
      <c r="W277" s="10">
        <v>5000</v>
      </c>
      <c r="X277" s="10">
        <v>5400</v>
      </c>
      <c r="Y277" s="10">
        <v>0</v>
      </c>
      <c r="Z277" s="9" t="s">
        <v>321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45966</v>
      </c>
      <c r="AK277" s="3">
        <v>0</v>
      </c>
      <c r="AL277" s="3">
        <v>45957</v>
      </c>
      <c r="AM277" s="3">
        <v>45964</v>
      </c>
      <c r="AN277" s="3">
        <v>45965</v>
      </c>
      <c r="AO277" s="3">
        <v>45965</v>
      </c>
      <c r="AP277" s="3">
        <v>45961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 t="s">
        <v>407</v>
      </c>
      <c r="AZ277" s="2">
        <v>0</v>
      </c>
      <c r="BA277" s="2">
        <v>0</v>
      </c>
      <c r="BB277" s="2">
        <v>0</v>
      </c>
      <c r="BC277" s="1" t="s">
        <v>322</v>
      </c>
      <c r="BD277" s="56">
        <v>0</v>
      </c>
    </row>
    <row r="278" spans="1:56" ht="27.7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85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321</v>
      </c>
      <c r="AA278" s="8">
        <v>7529.8300000000008</v>
      </c>
      <c r="AB278" s="8">
        <v>6000.38</v>
      </c>
      <c r="AC278" s="8">
        <v>1529.4500000000007</v>
      </c>
      <c r="AD278" s="8">
        <v>0</v>
      </c>
      <c r="AE278" s="8">
        <v>0</v>
      </c>
      <c r="AF278" s="8" t="s">
        <v>58</v>
      </c>
      <c r="AG278" s="1" t="s">
        <v>113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323</v>
      </c>
      <c r="BD278" s="56">
        <v>0</v>
      </c>
    </row>
    <row r="279" spans="1:56" ht="27.75" customHeight="1" x14ac:dyDescent="0.45">
      <c r="A279" s="3">
        <v>45953</v>
      </c>
      <c r="B279" s="14" t="s">
        <v>455</v>
      </c>
      <c r="C279" s="9" t="s">
        <v>439</v>
      </c>
      <c r="D279" s="13" t="s">
        <v>456</v>
      </c>
      <c r="E279" s="9">
        <v>23</v>
      </c>
      <c r="F279" s="9">
        <v>37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45966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440</v>
      </c>
      <c r="AA279" s="8">
        <v>10756.900000000001</v>
      </c>
      <c r="AB279" s="8">
        <v>7670</v>
      </c>
      <c r="AC279" s="8">
        <v>3086.9000000000015</v>
      </c>
      <c r="AD279" s="8">
        <v>0</v>
      </c>
      <c r="AE279" s="8">
        <v>0</v>
      </c>
      <c r="AF279" s="8" t="s">
        <v>457</v>
      </c>
      <c r="AG279" s="1" t="s">
        <v>112</v>
      </c>
      <c r="AH279" s="1" t="s">
        <v>74</v>
      </c>
      <c r="AI279" s="1">
        <v>2</v>
      </c>
      <c r="AJ279" s="3">
        <v>45966</v>
      </c>
      <c r="AK279" s="3">
        <v>0</v>
      </c>
      <c r="AL279" s="3">
        <v>45957</v>
      </c>
      <c r="AM279" s="3">
        <v>45964</v>
      </c>
      <c r="AN279" s="3">
        <v>45965</v>
      </c>
      <c r="AO279" s="3">
        <v>45965</v>
      </c>
      <c r="AP279" s="3">
        <v>45961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441</v>
      </c>
      <c r="BD279" s="56">
        <v>379.11333613888905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120</v>
      </c>
      <c r="J280" s="9" t="s">
        <v>78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440</v>
      </c>
      <c r="AA280" s="8">
        <v>10756.900000000001</v>
      </c>
      <c r="AB280" s="8">
        <v>7670</v>
      </c>
      <c r="AC280" s="8">
        <v>3086.9000000000015</v>
      </c>
      <c r="AD280" s="8">
        <v>0</v>
      </c>
      <c r="AE280" s="8">
        <v>0</v>
      </c>
      <c r="AF280" s="8" t="s">
        <v>58</v>
      </c>
      <c r="AG280" s="1" t="s">
        <v>113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442</v>
      </c>
      <c r="BD280" s="56">
        <v>0</v>
      </c>
    </row>
    <row r="281" spans="1:56" ht="27.75" customHeight="1" x14ac:dyDescent="0.45">
      <c r="A281" s="3">
        <v>45601</v>
      </c>
      <c r="B281" s="14" t="s">
        <v>180</v>
      </c>
      <c r="C281" s="9" t="s">
        <v>91</v>
      </c>
      <c r="D281" s="13" t="s">
        <v>138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89</v>
      </c>
      <c r="M281" s="10">
        <v>24</v>
      </c>
      <c r="N281" s="9">
        <v>40</v>
      </c>
      <c r="O281" s="9">
        <v>55</v>
      </c>
      <c r="P281" s="10">
        <v>1709.6946451199997</v>
      </c>
      <c r="Q281" s="10">
        <v>0</v>
      </c>
      <c r="R281" s="10">
        <v>1709.6946451199997</v>
      </c>
      <c r="S281" s="9" t="s">
        <v>512</v>
      </c>
      <c r="T281" s="12">
        <v>45981</v>
      </c>
      <c r="U281" s="11">
        <v>54000</v>
      </c>
      <c r="V281" s="10">
        <v>1500</v>
      </c>
      <c r="W281" s="10">
        <v>52500</v>
      </c>
      <c r="X281" s="10">
        <v>0</v>
      </c>
      <c r="Y281" s="10">
        <v>55125</v>
      </c>
      <c r="Z281" s="9" t="s">
        <v>97</v>
      </c>
      <c r="AA281" s="8">
        <v>56473.725000000006</v>
      </c>
      <c r="AB281" s="8">
        <v>19362</v>
      </c>
      <c r="AC281" s="8">
        <v>37111.725000000006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72</v>
      </c>
      <c r="AI281" s="1">
        <v>3</v>
      </c>
      <c r="AJ281" s="3">
        <v>45981</v>
      </c>
      <c r="AK281" s="3">
        <v>0</v>
      </c>
      <c r="AL281" s="3">
        <v>45971</v>
      </c>
      <c r="AM281" s="3">
        <v>45978</v>
      </c>
      <c r="AN281" s="3">
        <v>45979</v>
      </c>
      <c r="AO281" s="3">
        <v>45979</v>
      </c>
      <c r="AP281" s="3">
        <v>45976</v>
      </c>
      <c r="AQ281" s="3">
        <v>45980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110</v>
      </c>
      <c r="BD281" s="56">
        <v>4754.1459870625004</v>
      </c>
    </row>
    <row r="282" spans="1:56" ht="27.75" customHeight="1" x14ac:dyDescent="0.45">
      <c r="A282" s="3">
        <v>45601</v>
      </c>
      <c r="B282" s="14" t="s">
        <v>180</v>
      </c>
      <c r="C282" s="9" t="s">
        <v>91</v>
      </c>
      <c r="D282" s="13" t="s">
        <v>138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89</v>
      </c>
      <c r="M282" s="10">
        <v>24</v>
      </c>
      <c r="N282" s="9">
        <v>40</v>
      </c>
      <c r="O282" s="9">
        <v>55</v>
      </c>
      <c r="P282" s="10">
        <v>5275.629190656</v>
      </c>
      <c r="Q282" s="10">
        <v>0</v>
      </c>
      <c r="R282" s="10">
        <v>5275.629190656</v>
      </c>
      <c r="S282" s="9" t="s">
        <v>512</v>
      </c>
      <c r="T282" s="12">
        <v>46011</v>
      </c>
      <c r="U282" s="11">
        <v>162000</v>
      </c>
      <c r="V282" s="10">
        <v>0</v>
      </c>
      <c r="W282" s="10">
        <v>162000</v>
      </c>
      <c r="X282" s="10">
        <v>0</v>
      </c>
      <c r="Y282" s="10">
        <v>170100</v>
      </c>
      <c r="Z282" s="9" t="s">
        <v>97</v>
      </c>
      <c r="AA282" s="8">
        <v>174261.78</v>
      </c>
      <c r="AB282" s="8">
        <v>0</v>
      </c>
      <c r="AC282" s="8">
        <v>174261.78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46011</v>
      </c>
      <c r="AK282" s="3">
        <v>0</v>
      </c>
      <c r="AL282" s="3">
        <v>46001</v>
      </c>
      <c r="AM282" s="3">
        <v>46008</v>
      </c>
      <c r="AN282" s="3">
        <v>46009</v>
      </c>
      <c r="AO282" s="3">
        <v>46009</v>
      </c>
      <c r="AP282" s="3">
        <v>46006</v>
      </c>
      <c r="AQ282" s="3">
        <v>46010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110</v>
      </c>
      <c r="BD282" s="56">
        <v>22323.563296650002</v>
      </c>
    </row>
    <row r="283" spans="1:56" ht="27.75" customHeight="1" x14ac:dyDescent="0.45">
      <c r="A283" s="3">
        <v>45601</v>
      </c>
      <c r="B283" s="14" t="s">
        <v>180</v>
      </c>
      <c r="C283" s="9" t="s">
        <v>91</v>
      </c>
      <c r="D283" s="13" t="s">
        <v>138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89</v>
      </c>
      <c r="M283" s="10">
        <v>24</v>
      </c>
      <c r="N283" s="9">
        <v>40</v>
      </c>
      <c r="O283" s="9">
        <v>55</v>
      </c>
      <c r="P283" s="10">
        <v>7225.5929232368635</v>
      </c>
      <c r="Q283" s="10">
        <v>0</v>
      </c>
      <c r="R283" s="10">
        <v>7225.5929232368635</v>
      </c>
      <c r="S283" s="9" t="s">
        <v>240</v>
      </c>
      <c r="T283" s="12" t="s">
        <v>63</v>
      </c>
      <c r="U283" s="11">
        <v>221878</v>
      </c>
      <c r="V283" s="10">
        <v>0</v>
      </c>
      <c r="W283" s="10">
        <v>221878</v>
      </c>
      <c r="X283" s="10">
        <v>0</v>
      </c>
      <c r="Y283" s="10">
        <v>232971.90000000002</v>
      </c>
      <c r="Z283" s="9" t="s">
        <v>97</v>
      </c>
      <c r="AA283" s="8">
        <v>238671.94582000002</v>
      </c>
      <c r="AB283" s="8">
        <v>0</v>
      </c>
      <c r="AC283" s="8">
        <v>238671.94582000002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72</v>
      </c>
      <c r="AI283" s="1">
        <v>3</v>
      </c>
      <c r="AJ283" s="3" t="s">
        <v>63</v>
      </c>
      <c r="AK283" s="3">
        <v>0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110</v>
      </c>
      <c r="BD283" s="56">
        <v>30574.738130457463</v>
      </c>
    </row>
    <row r="284" spans="1:56" ht="27.7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37</v>
      </c>
      <c r="G284" s="9">
        <v>0</v>
      </c>
      <c r="H284" s="9">
        <v>0</v>
      </c>
      <c r="I284" s="9">
        <v>128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97</v>
      </c>
      <c r="AA284" s="8">
        <v>469407.45082000003</v>
      </c>
      <c r="AB284" s="8">
        <v>19362</v>
      </c>
      <c r="AC284" s="8">
        <v>450045.45082000003</v>
      </c>
      <c r="AD284" s="8">
        <v>0</v>
      </c>
      <c r="AE284" s="8">
        <v>0</v>
      </c>
      <c r="AF284" s="8" t="s">
        <v>58</v>
      </c>
      <c r="AG284" s="1" t="s">
        <v>112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111</v>
      </c>
      <c r="BD284" s="56">
        <v>0</v>
      </c>
    </row>
    <row r="285" spans="1:56" ht="27.75" customHeight="1" x14ac:dyDescent="0.45">
      <c r="A285" s="3">
        <v>45958</v>
      </c>
      <c r="B285" s="14" t="s">
        <v>495</v>
      </c>
      <c r="C285" s="9" t="s">
        <v>133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120</v>
      </c>
      <c r="T285" s="12">
        <v>45965</v>
      </c>
      <c r="U285" s="11">
        <v>10000</v>
      </c>
      <c r="V285" s="10">
        <v>3000</v>
      </c>
      <c r="W285" s="10">
        <v>7000</v>
      </c>
      <c r="X285" s="10">
        <v>0</v>
      </c>
      <c r="Y285" s="10">
        <v>0</v>
      </c>
      <c r="Z285" s="9" t="s">
        <v>331</v>
      </c>
      <c r="AA285" s="8">
        <v>7920.9900000000007</v>
      </c>
      <c r="AB285" s="8">
        <v>0</v>
      </c>
      <c r="AC285" s="8">
        <v>7920.9900000000007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77</v>
      </c>
      <c r="AI285" s="1">
        <v>1</v>
      </c>
      <c r="AJ285" s="3">
        <v>45965</v>
      </c>
      <c r="AK285" s="3">
        <v>0</v>
      </c>
      <c r="AL285" s="3">
        <v>0</v>
      </c>
      <c r="AM285" s="3">
        <v>0</v>
      </c>
      <c r="AN285" s="3">
        <v>0</v>
      </c>
      <c r="AO285" s="3">
        <v>45964</v>
      </c>
      <c r="AP285" s="3">
        <v>45960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266</v>
      </c>
      <c r="BD285" s="56">
        <v>711.65694599999995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100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331</v>
      </c>
      <c r="AA286" s="8">
        <v>7920.9900000000007</v>
      </c>
      <c r="AB286" s="8">
        <v>0</v>
      </c>
      <c r="AC286" s="8">
        <v>7920.9900000000007</v>
      </c>
      <c r="AD286" s="8">
        <v>0</v>
      </c>
      <c r="AE286" s="8">
        <v>0</v>
      </c>
      <c r="AF286" s="8" t="s">
        <v>58</v>
      </c>
      <c r="AG286" s="1" t="s">
        <v>112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266</v>
      </c>
      <c r="BD286" s="56">
        <v>0</v>
      </c>
    </row>
    <row r="287" spans="1:56" ht="27.75" customHeight="1" x14ac:dyDescent="0.45">
      <c r="A287" s="3">
        <v>45962</v>
      </c>
      <c r="B287" s="14" t="s">
        <v>125</v>
      </c>
      <c r="C287" s="9" t="s">
        <v>143</v>
      </c>
      <c r="D287" s="13" t="s">
        <v>144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124</v>
      </c>
      <c r="AA287" s="8">
        <v>53995.7264</v>
      </c>
      <c r="AB287" s="8">
        <v>8018</v>
      </c>
      <c r="AC287" s="8">
        <v>45977.7264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513</v>
      </c>
      <c r="AZ287" s="2">
        <v>0</v>
      </c>
      <c r="BA287" s="2">
        <v>0</v>
      </c>
      <c r="BB287" s="2">
        <v>0</v>
      </c>
      <c r="BC287" s="1" t="s">
        <v>102</v>
      </c>
      <c r="BD287" s="56">
        <v>5167.3855837333331</v>
      </c>
    </row>
    <row r="288" spans="1:56" ht="27.75" customHeight="1" x14ac:dyDescent="0.45">
      <c r="A288" s="3" t="s">
        <v>131</v>
      </c>
      <c r="B288" s="14" t="s">
        <v>131</v>
      </c>
      <c r="C288" s="9" t="s">
        <v>106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124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142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761.48529722222236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124</v>
      </c>
      <c r="AA289" s="8">
        <v>60771.176399999997</v>
      </c>
      <c r="AB289" s="8">
        <v>8018</v>
      </c>
      <c r="AC289" s="8">
        <v>52753.176399999997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145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3803-EAB1-448F-94A6-B4E14FFA7FC7}">
  <sheetPr>
    <tabColor rgb="FFFFFF00"/>
  </sheetPr>
  <dimension ref="A1:BD300"/>
  <sheetViews>
    <sheetView zoomScale="80" zoomScaleNormal="80" workbookViewId="0">
      <selection activeCell="H19" sqref="H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45962</v>
      </c>
      <c r="E3" s="85" t="s">
        <v>52</v>
      </c>
      <c r="F3" s="85"/>
      <c r="G3" s="86">
        <v>10.07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120</v>
      </c>
      <c r="T12" s="12">
        <v>45966</v>
      </c>
      <c r="U12" s="11">
        <v>20000</v>
      </c>
      <c r="V12" s="10">
        <v>0</v>
      </c>
      <c r="W12" s="10">
        <v>20000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114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45958</v>
      </c>
      <c r="B18" s="14" t="s">
        <v>467</v>
      </c>
      <c r="C18" s="9" t="s">
        <v>216</v>
      </c>
      <c r="D18" s="13" t="s">
        <v>468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45958</v>
      </c>
      <c r="B19" s="14" t="s">
        <v>467</v>
      </c>
      <c r="C19" s="9" t="s">
        <v>216</v>
      </c>
      <c r="D19" s="13" t="s">
        <v>469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1189</v>
      </c>
      <c r="W19" s="10">
        <v>3811</v>
      </c>
      <c r="X19" s="10">
        <v>5400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45958</v>
      </c>
      <c r="B20" s="14" t="s">
        <v>467</v>
      </c>
      <c r="C20" s="9" t="s">
        <v>216</v>
      </c>
      <c r="D20" s="13" t="s">
        <v>470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164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460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164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506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461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164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506</v>
      </c>
      <c r="AZ22" s="2">
        <v>0</v>
      </c>
      <c r="BA22" s="2">
        <v>0</v>
      </c>
      <c r="BB22" s="2">
        <v>0</v>
      </c>
      <c r="BC22" s="1" t="s">
        <v>100</v>
      </c>
      <c r="BD22" s="56">
        <v>727.1650699973336</v>
      </c>
    </row>
    <row r="23" spans="1:56" ht="27.75" customHeight="1" x14ac:dyDescent="0.45">
      <c r="A23" s="3">
        <v>45952</v>
      </c>
      <c r="B23" s="14" t="s">
        <v>461</v>
      </c>
      <c r="C23" s="9" t="s">
        <v>132</v>
      </c>
      <c r="D23" s="13" t="s">
        <v>186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 t="s">
        <v>131</v>
      </c>
      <c r="B24" s="14" t="s">
        <v>131</v>
      </c>
      <c r="C24" s="9" t="s">
        <v>191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164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115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1343.6356095653334</v>
      </c>
    </row>
    <row r="25" spans="1:56" ht="27.75" customHeight="1" x14ac:dyDescent="0.45">
      <c r="A25" s="3" t="s">
        <v>131</v>
      </c>
      <c r="B25" s="14" t="s">
        <v>131</v>
      </c>
      <c r="C25" s="9" t="s">
        <v>216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148685.82531000001</v>
      </c>
      <c r="AB26" s="8">
        <v>49762.328070000003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45">
      <c r="A27" s="3">
        <v>45919</v>
      </c>
      <c r="B27" s="14" t="s">
        <v>299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264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300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45941</v>
      </c>
      <c r="B28" s="14" t="s">
        <v>352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264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414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415</v>
      </c>
      <c r="AG29" s="1" t="s">
        <v>112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416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415</v>
      </c>
      <c r="AG30" s="1" t="s">
        <v>114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45965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415</v>
      </c>
      <c r="AG31" s="1" t="s">
        <v>114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114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418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419</v>
      </c>
      <c r="AG33" s="1" t="s">
        <v>114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417</v>
      </c>
      <c r="C34" s="9" t="s">
        <v>73</v>
      </c>
      <c r="D34" s="13" t="s">
        <v>420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5492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419</v>
      </c>
      <c r="AG34" s="1" t="s">
        <v>114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417</v>
      </c>
      <c r="C35" s="9" t="s">
        <v>73</v>
      </c>
      <c r="D35" s="13" t="s">
        <v>421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1300</v>
      </c>
      <c r="W35" s="10">
        <v>3700</v>
      </c>
      <c r="X35" s="10">
        <v>5411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419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313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 t="s">
        <v>348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422</v>
      </c>
      <c r="AG38" s="1" t="s">
        <v>113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422</v>
      </c>
      <c r="AG39" s="1" t="s">
        <v>113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413</v>
      </c>
      <c r="C40" s="9" t="s">
        <v>73</v>
      </c>
      <c r="D40" s="13" t="s">
        <v>350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422</v>
      </c>
      <c r="AG40" s="1" t="s">
        <v>113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112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423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424</v>
      </c>
      <c r="AG43" s="1" t="s">
        <v>113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71.027184888888939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268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167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424</v>
      </c>
      <c r="AG44" s="1" t="s">
        <v>113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424</v>
      </c>
      <c r="AG45" s="1" t="s">
        <v>113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236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705.02926755555563</v>
      </c>
    </row>
    <row r="47" spans="1:56" ht="27.75" customHeight="1" x14ac:dyDescent="0.45">
      <c r="A47" s="3">
        <v>45953</v>
      </c>
      <c r="B47" s="14" t="s">
        <v>417</v>
      </c>
      <c r="C47" s="9" t="s">
        <v>73</v>
      </c>
      <c r="D47" s="13" t="s">
        <v>236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425</v>
      </c>
      <c r="AG47" s="1" t="s">
        <v>114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45953</v>
      </c>
      <c r="B48" s="14" t="s">
        <v>417</v>
      </c>
      <c r="C48" s="9" t="s">
        <v>73</v>
      </c>
      <c r="D48" s="13" t="s">
        <v>234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425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45953</v>
      </c>
      <c r="B49" s="14" t="s">
        <v>417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425</v>
      </c>
      <c r="AG49" s="1" t="s">
        <v>112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167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425</v>
      </c>
      <c r="AG50" s="1" t="s">
        <v>112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0</v>
      </c>
    </row>
    <row r="51" spans="1:56" ht="27.75" customHeight="1" x14ac:dyDescent="0.45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167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114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15863.158520000001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167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45951</v>
      </c>
      <c r="B53" s="14" t="s">
        <v>427</v>
      </c>
      <c r="C53" s="9" t="s">
        <v>135</v>
      </c>
      <c r="D53" s="13" t="s">
        <v>391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>
        <v>45964</v>
      </c>
      <c r="U53" s="11">
        <v>5040</v>
      </c>
      <c r="V53" s="10">
        <v>1461</v>
      </c>
      <c r="W53" s="10">
        <v>3579</v>
      </c>
      <c r="X53" s="10">
        <v>6098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45964</v>
      </c>
      <c r="AK53" s="3">
        <v>45960</v>
      </c>
      <c r="AL53" s="3">
        <v>45953</v>
      </c>
      <c r="AM53" s="3">
        <v>45961</v>
      </c>
      <c r="AN53" s="3">
        <v>45962</v>
      </c>
      <c r="AO53" s="3">
        <v>45963</v>
      </c>
      <c r="AP53" s="3">
        <v>45959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178</v>
      </c>
      <c r="BD53" s="56">
        <v>0</v>
      </c>
    </row>
    <row r="54" spans="1:56" ht="27.75" customHeight="1" x14ac:dyDescent="0.45">
      <c r="A54" s="3">
        <v>45905</v>
      </c>
      <c r="B54" s="14" t="s">
        <v>269</v>
      </c>
      <c r="C54" s="9" t="s">
        <v>135</v>
      </c>
      <c r="D54" s="13" t="s">
        <v>265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105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178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109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179</v>
      </c>
      <c r="BD55" s="56">
        <v>0</v>
      </c>
    </row>
    <row r="56" spans="1:56" ht="27.75" customHeight="1" x14ac:dyDescent="0.45">
      <c r="A56" s="3">
        <v>0</v>
      </c>
      <c r="B56" s="14" t="s">
        <v>125</v>
      </c>
      <c r="C56" s="9" t="s">
        <v>498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45968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134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112</v>
      </c>
      <c r="AH56" s="1" t="s">
        <v>77</v>
      </c>
      <c r="AI56" s="1">
        <v>1</v>
      </c>
      <c r="AJ56" s="3">
        <v>45968</v>
      </c>
      <c r="AK56" s="3">
        <v>0</v>
      </c>
      <c r="AL56" s="3">
        <v>0</v>
      </c>
      <c r="AM56" s="3">
        <v>0</v>
      </c>
      <c r="AN56" s="3">
        <v>0</v>
      </c>
      <c r="AO56" s="3">
        <v>45967</v>
      </c>
      <c r="AP56" s="3">
        <v>45963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540.28975000000003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134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58</v>
      </c>
      <c r="AG57" s="1" t="s">
        <v>112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45">
      <c r="A58" s="3">
        <v>45951</v>
      </c>
      <c r="B58" s="14" t="s">
        <v>431</v>
      </c>
      <c r="C58" s="9" t="s">
        <v>135</v>
      </c>
      <c r="D58" s="13" t="s">
        <v>141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45964</v>
      </c>
      <c r="U58" s="11">
        <v>5040</v>
      </c>
      <c r="V58" s="10">
        <v>5040</v>
      </c>
      <c r="W58" s="10">
        <v>0</v>
      </c>
      <c r="X58" s="10">
        <v>22300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496</v>
      </c>
      <c r="AG58" s="1" t="s">
        <v>112</v>
      </c>
      <c r="AH58" s="1" t="s">
        <v>75</v>
      </c>
      <c r="AI58" s="1">
        <v>4</v>
      </c>
      <c r="AJ58" s="3">
        <v>45964</v>
      </c>
      <c r="AK58" s="3">
        <v>45960</v>
      </c>
      <c r="AL58" s="3">
        <v>45953</v>
      </c>
      <c r="AM58" s="3">
        <v>45961</v>
      </c>
      <c r="AN58" s="3">
        <v>45962</v>
      </c>
      <c r="AO58" s="3">
        <v>45963</v>
      </c>
      <c r="AP58" s="3">
        <v>45959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399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45951</v>
      </c>
      <c r="B59" s="14" t="s">
        <v>432</v>
      </c>
      <c r="C59" s="9" t="s">
        <v>135</v>
      </c>
      <c r="D59" s="13" t="s">
        <v>127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45964</v>
      </c>
      <c r="U59" s="11">
        <v>2880</v>
      </c>
      <c r="V59" s="10">
        <v>2880</v>
      </c>
      <c r="W59" s="10">
        <v>0</v>
      </c>
      <c r="X59" s="10">
        <v>33609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496</v>
      </c>
      <c r="AG59" s="1" t="s">
        <v>112</v>
      </c>
      <c r="AH59" s="1" t="s">
        <v>75</v>
      </c>
      <c r="AI59" s="1">
        <v>4</v>
      </c>
      <c r="AJ59" s="3">
        <v>45964</v>
      </c>
      <c r="AK59" s="3">
        <v>45960</v>
      </c>
      <c r="AL59" s="3">
        <v>45953</v>
      </c>
      <c r="AM59" s="3">
        <v>45961</v>
      </c>
      <c r="AN59" s="3">
        <v>45962</v>
      </c>
      <c r="AO59" s="3">
        <v>45963</v>
      </c>
      <c r="AP59" s="3">
        <v>45959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400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45964</v>
      </c>
      <c r="U60" s="11">
        <v>5000</v>
      </c>
      <c r="V60" s="10">
        <v>5100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45964</v>
      </c>
      <c r="AK60" s="3">
        <v>45960</v>
      </c>
      <c r="AL60" s="3">
        <v>45953</v>
      </c>
      <c r="AM60" s="3">
        <v>45961</v>
      </c>
      <c r="AN60" s="3">
        <v>45962</v>
      </c>
      <c r="AO60" s="3">
        <v>45963</v>
      </c>
      <c r="AP60" s="3">
        <v>45959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45965</v>
      </c>
      <c r="U61" s="11">
        <v>5000</v>
      </c>
      <c r="V61" s="10">
        <v>5100</v>
      </c>
      <c r="W61" s="10">
        <v>0</v>
      </c>
      <c r="X61" s="10">
        <v>5482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 t="s">
        <v>282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45965</v>
      </c>
      <c r="U62" s="11">
        <v>5000</v>
      </c>
      <c r="V62" s="10">
        <v>4900</v>
      </c>
      <c r="W62" s="10">
        <v>100</v>
      </c>
      <c r="X62" s="10">
        <v>5385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45965</v>
      </c>
      <c r="U63" s="11">
        <v>5000</v>
      </c>
      <c r="V63" s="10">
        <v>3000</v>
      </c>
      <c r="W63" s="10">
        <v>2000</v>
      </c>
      <c r="X63" s="10">
        <v>4400</v>
      </c>
      <c r="Y63" s="10">
        <v>630</v>
      </c>
      <c r="Z63" s="9" t="s">
        <v>80</v>
      </c>
      <c r="AA63" s="8">
        <v>695.28689999999995</v>
      </c>
      <c r="AB63" s="8">
        <v>695.28689999999995</v>
      </c>
      <c r="AC63" s="8">
        <v>0</v>
      </c>
      <c r="AD63" s="8">
        <v>695.28689999999995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45965</v>
      </c>
      <c r="U64" s="11">
        <v>2500</v>
      </c>
      <c r="V64" s="10">
        <v>0</v>
      </c>
      <c r="W64" s="10">
        <v>2500</v>
      </c>
      <c r="X64" s="10">
        <v>0</v>
      </c>
      <c r="Y64" s="10">
        <v>2625</v>
      </c>
      <c r="Z64" s="9" t="s">
        <v>80</v>
      </c>
      <c r="AA64" s="8">
        <v>2759.0749999999998</v>
      </c>
      <c r="AB64" s="8">
        <v>2759.0749999999998</v>
      </c>
      <c r="AC64" s="8">
        <v>0</v>
      </c>
      <c r="AD64" s="8">
        <v>2759.0749999999998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45965</v>
      </c>
      <c r="AK64" s="3">
        <v>45961</v>
      </c>
      <c r="AL64" s="3">
        <v>45954</v>
      </c>
      <c r="AM64" s="3">
        <v>45962</v>
      </c>
      <c r="AN64" s="3">
        <v>45963</v>
      </c>
      <c r="AO64" s="3">
        <v>45964</v>
      </c>
      <c r="AP64" s="3">
        <v>45960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917</v>
      </c>
      <c r="E65" s="9">
        <v>20</v>
      </c>
      <c r="F65" s="9">
        <v>37</v>
      </c>
      <c r="G65" s="9" t="s">
        <v>60</v>
      </c>
      <c r="H65" s="9" t="s">
        <v>76</v>
      </c>
      <c r="I65" s="9">
        <v>98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45965</v>
      </c>
      <c r="U65" s="11">
        <v>2500</v>
      </c>
      <c r="V65" s="10">
        <v>4659</v>
      </c>
      <c r="W65" s="10">
        <v>0</v>
      </c>
      <c r="X65" s="10">
        <v>2550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45965</v>
      </c>
      <c r="AK65" s="3">
        <v>45961</v>
      </c>
      <c r="AL65" s="3">
        <v>45954</v>
      </c>
      <c r="AM65" s="3">
        <v>45962</v>
      </c>
      <c r="AN65" s="3">
        <v>45963</v>
      </c>
      <c r="AO65" s="3">
        <v>45964</v>
      </c>
      <c r="AP65" s="3">
        <v>45960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45951</v>
      </c>
      <c r="B66" s="14" t="s">
        <v>430</v>
      </c>
      <c r="C66" s="9" t="s">
        <v>135</v>
      </c>
      <c r="D66" s="13" t="s">
        <v>393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45966</v>
      </c>
      <c r="U66" s="11">
        <v>5040</v>
      </c>
      <c r="V66" s="10">
        <v>5040</v>
      </c>
      <c r="W66" s="10">
        <v>0</v>
      </c>
      <c r="X66" s="10">
        <v>5496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>
        <v>956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45966</v>
      </c>
      <c r="U67" s="11">
        <v>2500</v>
      </c>
      <c r="V67" s="10">
        <v>2700</v>
      </c>
      <c r="W67" s="10">
        <v>0</v>
      </c>
      <c r="X67" s="10">
        <v>2671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45966</v>
      </c>
      <c r="AK67" s="3">
        <v>45962</v>
      </c>
      <c r="AL67" s="3">
        <v>45955</v>
      </c>
      <c r="AM67" s="3">
        <v>45963</v>
      </c>
      <c r="AN67" s="3">
        <v>45964</v>
      </c>
      <c r="AO67" s="3">
        <v>45965</v>
      </c>
      <c r="AP67" s="3">
        <v>45961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 t="s">
        <v>281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45966</v>
      </c>
      <c r="U68" s="11">
        <v>7500</v>
      </c>
      <c r="V68" s="10">
        <v>7500</v>
      </c>
      <c r="W68" s="10">
        <v>0</v>
      </c>
      <c r="X68" s="10">
        <v>7600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45966</v>
      </c>
      <c r="AK68" s="3">
        <v>45962</v>
      </c>
      <c r="AL68" s="3">
        <v>45955</v>
      </c>
      <c r="AM68" s="3">
        <v>45963</v>
      </c>
      <c r="AN68" s="3">
        <v>45964</v>
      </c>
      <c r="AO68" s="3">
        <v>45965</v>
      </c>
      <c r="AP68" s="3">
        <v>45961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 t="s">
        <v>285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45966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45966</v>
      </c>
      <c r="AK69" s="3">
        <v>45962</v>
      </c>
      <c r="AL69" s="3">
        <v>45955</v>
      </c>
      <c r="AM69" s="3">
        <v>45963</v>
      </c>
      <c r="AN69" s="3">
        <v>45964</v>
      </c>
      <c r="AO69" s="3">
        <v>45965</v>
      </c>
      <c r="AP69" s="3">
        <v>45961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45951</v>
      </c>
      <c r="B70" s="14" t="s">
        <v>431</v>
      </c>
      <c r="C70" s="9" t="s">
        <v>135</v>
      </c>
      <c r="D70" s="13" t="s">
        <v>241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0</v>
      </c>
      <c r="AE70" s="8">
        <v>10477.5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45967</v>
      </c>
      <c r="AK70" s="3">
        <v>45963</v>
      </c>
      <c r="AL70" s="3">
        <v>45956</v>
      </c>
      <c r="AM70" s="3">
        <v>45964</v>
      </c>
      <c r="AN70" s="3">
        <v>45965</v>
      </c>
      <c r="AO70" s="3">
        <v>45966</v>
      </c>
      <c r="AP70" s="3">
        <v>45962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45919</v>
      </c>
      <c r="B71" s="14" t="s">
        <v>301</v>
      </c>
      <c r="C71" s="9" t="s">
        <v>135</v>
      </c>
      <c r="D71" s="13" t="s">
        <v>241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45967</v>
      </c>
      <c r="U71" s="11">
        <v>928</v>
      </c>
      <c r="V71" s="10">
        <v>880</v>
      </c>
      <c r="W71" s="10">
        <v>48</v>
      </c>
      <c r="X71" s="10">
        <v>0</v>
      </c>
      <c r="Y71" s="10">
        <v>50.400000000000006</v>
      </c>
      <c r="Z71" s="9" t="s">
        <v>80</v>
      </c>
      <c r="AA71" s="8">
        <v>50.292000000000002</v>
      </c>
      <c r="AB71" s="8">
        <v>50.292000000000002</v>
      </c>
      <c r="AC71" s="8">
        <v>0</v>
      </c>
      <c r="AD71" s="8">
        <v>0</v>
      </c>
      <c r="AE71" s="8">
        <v>50.292000000000002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45967</v>
      </c>
      <c r="AK71" s="3">
        <v>45963</v>
      </c>
      <c r="AL71" s="3">
        <v>45956</v>
      </c>
      <c r="AM71" s="3">
        <v>45964</v>
      </c>
      <c r="AN71" s="3">
        <v>45965</v>
      </c>
      <c r="AO71" s="3">
        <v>45966</v>
      </c>
      <c r="AP71" s="3">
        <v>45962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318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45968</v>
      </c>
      <c r="U72" s="11">
        <v>5000</v>
      </c>
      <c r="V72" s="10">
        <v>5100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45968</v>
      </c>
      <c r="AK72" s="3">
        <v>45964</v>
      </c>
      <c r="AL72" s="3">
        <v>45957</v>
      </c>
      <c r="AM72" s="3">
        <v>45965</v>
      </c>
      <c r="AN72" s="3">
        <v>45966</v>
      </c>
      <c r="AO72" s="3">
        <v>45967</v>
      </c>
      <c r="AP72" s="3">
        <v>45963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45971</v>
      </c>
      <c r="U73" s="11">
        <v>2500</v>
      </c>
      <c r="V73" s="10">
        <v>2500</v>
      </c>
      <c r="W73" s="10">
        <v>0</v>
      </c>
      <c r="X73" s="10">
        <v>2500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45971</v>
      </c>
      <c r="AK73" s="3">
        <v>45967</v>
      </c>
      <c r="AL73" s="3">
        <v>45960</v>
      </c>
      <c r="AM73" s="3">
        <v>45968</v>
      </c>
      <c r="AN73" s="3">
        <v>45969</v>
      </c>
      <c r="AO73" s="3">
        <v>45970</v>
      </c>
      <c r="AP73" s="3">
        <v>45966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 t="s">
        <v>285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45971</v>
      </c>
      <c r="U74" s="11">
        <v>2500</v>
      </c>
      <c r="V74" s="10">
        <v>929</v>
      </c>
      <c r="W74" s="10">
        <v>1571</v>
      </c>
      <c r="X74" s="10">
        <v>0</v>
      </c>
      <c r="Y74" s="10">
        <v>1649.5500000000002</v>
      </c>
      <c r="Z74" s="9" t="s">
        <v>80</v>
      </c>
      <c r="AA74" s="8">
        <v>1733.8027299999999</v>
      </c>
      <c r="AB74" s="8">
        <v>1733.8027299999999</v>
      </c>
      <c r="AC74" s="8">
        <v>0</v>
      </c>
      <c r="AD74" s="8">
        <v>0</v>
      </c>
      <c r="AE74" s="8">
        <v>1733.8027299999999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45971</v>
      </c>
      <c r="AK74" s="3">
        <v>45967</v>
      </c>
      <c r="AL74" s="3">
        <v>45960</v>
      </c>
      <c r="AM74" s="3">
        <v>45968</v>
      </c>
      <c r="AN74" s="3">
        <v>45969</v>
      </c>
      <c r="AO74" s="3">
        <v>45970</v>
      </c>
      <c r="AP74" s="3">
        <v>45966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45972</v>
      </c>
      <c r="U75" s="11">
        <v>2500</v>
      </c>
      <c r="V75" s="10">
        <v>2089</v>
      </c>
      <c r="W75" s="10">
        <v>411</v>
      </c>
      <c r="X75" s="10">
        <v>2741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964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45972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3960.4950000000003</v>
      </c>
      <c r="AB77" s="8">
        <v>3960.4950000000003</v>
      </c>
      <c r="AC77" s="8">
        <v>0</v>
      </c>
      <c r="AD77" s="8">
        <v>0</v>
      </c>
      <c r="AE77" s="8">
        <v>3960.4950000000003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 t="s">
        <v>281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45972</v>
      </c>
      <c r="AK78" s="3">
        <v>45968</v>
      </c>
      <c r="AL78" s="3">
        <v>45961</v>
      </c>
      <c r="AM78" s="3">
        <v>45969</v>
      </c>
      <c r="AN78" s="3">
        <v>45970</v>
      </c>
      <c r="AO78" s="3">
        <v>45971</v>
      </c>
      <c r="AP78" s="3">
        <v>45967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45972</v>
      </c>
      <c r="AK79" s="3">
        <v>45968</v>
      </c>
      <c r="AL79" s="3">
        <v>45961</v>
      </c>
      <c r="AM79" s="3">
        <v>45969</v>
      </c>
      <c r="AN79" s="3">
        <v>45970</v>
      </c>
      <c r="AO79" s="3">
        <v>45971</v>
      </c>
      <c r="AP79" s="3">
        <v>45967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45">
      <c r="A80" s="3">
        <v>45923</v>
      </c>
      <c r="B80" s="14" t="s">
        <v>310</v>
      </c>
      <c r="C80" s="9" t="s">
        <v>79</v>
      </c>
      <c r="D80" s="13" t="s">
        <v>311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45972</v>
      </c>
      <c r="U80" s="11">
        <v>12000</v>
      </c>
      <c r="V80" s="10">
        <v>0</v>
      </c>
      <c r="W80" s="10">
        <v>12000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45974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45969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285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45974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2759.0749999999998</v>
      </c>
      <c r="AB82" s="8">
        <v>0</v>
      </c>
      <c r="AC82" s="8">
        <v>2759.0749999999998</v>
      </c>
      <c r="AD82" s="8">
        <v>0</v>
      </c>
      <c r="AE82" s="8">
        <v>2759.0749999999998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45974</v>
      </c>
      <c r="AK82" s="3">
        <v>45970</v>
      </c>
      <c r="AL82" s="3">
        <v>45963</v>
      </c>
      <c r="AM82" s="3">
        <v>45971</v>
      </c>
      <c r="AN82" s="3">
        <v>45972</v>
      </c>
      <c r="AO82" s="3">
        <v>45973</v>
      </c>
      <c r="AP82" s="3">
        <v>45969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208.46344444444443</v>
      </c>
    </row>
    <row r="83" spans="1:56" ht="27.75" customHeight="1" x14ac:dyDescent="0.45">
      <c r="A83" s="3">
        <v>45941</v>
      </c>
      <c r="B83" s="14" t="s">
        <v>497</v>
      </c>
      <c r="C83" s="9" t="s">
        <v>104</v>
      </c>
      <c r="D83" s="13" t="s">
        <v>354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3310.89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45975</v>
      </c>
      <c r="AK83" s="3">
        <v>45971</v>
      </c>
      <c r="AL83" s="3">
        <v>45964</v>
      </c>
      <c r="AM83" s="3">
        <v>45972</v>
      </c>
      <c r="AN83" s="3">
        <v>45973</v>
      </c>
      <c r="AO83" s="3">
        <v>45974</v>
      </c>
      <c r="AP83" s="3">
        <v>45970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45896</v>
      </c>
      <c r="B84" s="14" t="s">
        <v>256</v>
      </c>
      <c r="C84" s="9" t="s">
        <v>79</v>
      </c>
      <c r="D84" s="13" t="s">
        <v>257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3194</v>
      </c>
      <c r="W84" s="10">
        <v>0</v>
      </c>
      <c r="X84" s="10">
        <v>8100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5</v>
      </c>
      <c r="AJ84" s="3">
        <v>45975</v>
      </c>
      <c r="AK84" s="3">
        <v>45970</v>
      </c>
      <c r="AL84" s="3">
        <v>45963</v>
      </c>
      <c r="AM84" s="3">
        <v>45971</v>
      </c>
      <c r="AN84" s="3">
        <v>45972</v>
      </c>
      <c r="AO84" s="3">
        <v>45973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45958</v>
      </c>
      <c r="B85" s="14" t="s">
        <v>481</v>
      </c>
      <c r="C85" s="9" t="s">
        <v>79</v>
      </c>
      <c r="D85" s="13" t="s">
        <v>482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45977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45977</v>
      </c>
      <c r="AK85" s="3">
        <v>45973</v>
      </c>
      <c r="AL85" s="3">
        <v>45966</v>
      </c>
      <c r="AM85" s="3">
        <v>45974</v>
      </c>
      <c r="AN85" s="3">
        <v>45975</v>
      </c>
      <c r="AO85" s="3">
        <v>45976</v>
      </c>
      <c r="AP85" s="3">
        <v>45972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250.15613333333337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45978</v>
      </c>
      <c r="AK86" s="3">
        <v>45974</v>
      </c>
      <c r="AL86" s="3">
        <v>45967</v>
      </c>
      <c r="AM86" s="3">
        <v>45975</v>
      </c>
      <c r="AN86" s="3">
        <v>45976</v>
      </c>
      <c r="AO86" s="3">
        <v>45977</v>
      </c>
      <c r="AP86" s="3">
        <v>45973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45978</v>
      </c>
      <c r="AK87" s="3">
        <v>45974</v>
      </c>
      <c r="AL87" s="3">
        <v>45967</v>
      </c>
      <c r="AM87" s="3">
        <v>45975</v>
      </c>
      <c r="AN87" s="3">
        <v>45976</v>
      </c>
      <c r="AO87" s="3">
        <v>45977</v>
      </c>
      <c r="AP87" s="3">
        <v>45973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416.92688888888887</v>
      </c>
    </row>
    <row r="88" spans="1:56" ht="27.75" customHeight="1" x14ac:dyDescent="0.45">
      <c r="A88" s="3">
        <v>45948</v>
      </c>
      <c r="B88" s="14" t="s">
        <v>394</v>
      </c>
      <c r="C88" s="9" t="s">
        <v>104</v>
      </c>
      <c r="D88" s="13" t="s">
        <v>395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6621.78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45978</v>
      </c>
      <c r="AK88" s="3">
        <v>45974</v>
      </c>
      <c r="AL88" s="3">
        <v>45967</v>
      </c>
      <c r="AM88" s="3">
        <v>45975</v>
      </c>
      <c r="AN88" s="3">
        <v>45976</v>
      </c>
      <c r="AO88" s="3">
        <v>45977</v>
      </c>
      <c r="AP88" s="3">
        <v>45973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45958</v>
      </c>
      <c r="B89" s="14" t="s">
        <v>483</v>
      </c>
      <c r="C89" s="9" t="s">
        <v>79</v>
      </c>
      <c r="D89" s="13" t="s">
        <v>484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250.15613333333337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45979</v>
      </c>
      <c r="U90" s="11">
        <v>2500</v>
      </c>
      <c r="V90" s="10">
        <v>1371</v>
      </c>
      <c r="W90" s="10">
        <v>1129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45979</v>
      </c>
      <c r="AK90" s="3">
        <v>45975</v>
      </c>
      <c r="AL90" s="3">
        <v>45968</v>
      </c>
      <c r="AM90" s="3">
        <v>45976</v>
      </c>
      <c r="AN90" s="3">
        <v>45977</v>
      </c>
      <c r="AO90" s="3">
        <v>45978</v>
      </c>
      <c r="AP90" s="3">
        <v>45974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45979</v>
      </c>
      <c r="AK91" s="3">
        <v>45975</v>
      </c>
      <c r="AL91" s="3">
        <v>45968</v>
      </c>
      <c r="AM91" s="3">
        <v>45976</v>
      </c>
      <c r="AN91" s="3">
        <v>45977</v>
      </c>
      <c r="AO91" s="3">
        <v>45978</v>
      </c>
      <c r="AP91" s="3">
        <v>45974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45979</v>
      </c>
      <c r="AK92" s="3">
        <v>45975</v>
      </c>
      <c r="AL92" s="3">
        <v>45968</v>
      </c>
      <c r="AM92" s="3">
        <v>45976</v>
      </c>
      <c r="AN92" s="3">
        <v>45977</v>
      </c>
      <c r="AO92" s="3">
        <v>45978</v>
      </c>
      <c r="AP92" s="3">
        <v>45974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45981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45981</v>
      </c>
      <c r="AK93" s="3">
        <v>45977</v>
      </c>
      <c r="AL93" s="3">
        <v>45970</v>
      </c>
      <c r="AM93" s="3">
        <v>45978</v>
      </c>
      <c r="AN93" s="3">
        <v>45979</v>
      </c>
      <c r="AO93" s="3">
        <v>45980</v>
      </c>
      <c r="AP93" s="3">
        <v>45976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7.75" customHeight="1" x14ac:dyDescent="0.45">
      <c r="A94" s="3">
        <v>45916</v>
      </c>
      <c r="B94" s="14" t="s">
        <v>295</v>
      </c>
      <c r="C94" s="9" t="s">
        <v>229</v>
      </c>
      <c r="D94" s="13" t="s">
        <v>281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45982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45982</v>
      </c>
      <c r="AK94" s="3">
        <v>45978</v>
      </c>
      <c r="AL94" s="3">
        <v>45971</v>
      </c>
      <c r="AM94" s="3">
        <v>45979</v>
      </c>
      <c r="AN94" s="3">
        <v>45980</v>
      </c>
      <c r="AO94" s="3">
        <v>45981</v>
      </c>
      <c r="AP94" s="3">
        <v>45977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575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45982</v>
      </c>
      <c r="U95" s="11">
        <v>3500</v>
      </c>
      <c r="V95" s="10">
        <v>0</v>
      </c>
      <c r="W95" s="10">
        <v>3500</v>
      </c>
      <c r="X95" s="10">
        <v>0</v>
      </c>
      <c r="Y95" s="10">
        <v>3675</v>
      </c>
      <c r="Z95" s="9" t="s">
        <v>80</v>
      </c>
      <c r="AA95" s="8">
        <v>3862.7049999999999</v>
      </c>
      <c r="AB95" s="8">
        <v>0</v>
      </c>
      <c r="AC95" s="8">
        <v>3862.7049999999999</v>
      </c>
      <c r="AD95" s="8">
        <v>0</v>
      </c>
      <c r="AE95" s="8">
        <v>3862.7049999999999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45982</v>
      </c>
      <c r="AK95" s="3">
        <v>45978</v>
      </c>
      <c r="AL95" s="3">
        <v>45971</v>
      </c>
      <c r="AM95" s="3">
        <v>45979</v>
      </c>
      <c r="AN95" s="3">
        <v>45980</v>
      </c>
      <c r="AO95" s="3">
        <v>45981</v>
      </c>
      <c r="AP95" s="3">
        <v>45977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291.84882222222222</v>
      </c>
    </row>
    <row r="96" spans="1:56" ht="27.75" customHeight="1" x14ac:dyDescent="0.45">
      <c r="A96" s="3">
        <v>45933</v>
      </c>
      <c r="B96" s="14" t="s">
        <v>338</v>
      </c>
      <c r="C96" s="9" t="s">
        <v>104</v>
      </c>
      <c r="D96" s="13" t="s">
        <v>326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45985</v>
      </c>
      <c r="AK96" s="3">
        <v>45981</v>
      </c>
      <c r="AL96" s="3">
        <v>45974</v>
      </c>
      <c r="AM96" s="3">
        <v>45982</v>
      </c>
      <c r="AN96" s="3">
        <v>45983</v>
      </c>
      <c r="AO96" s="3">
        <v>45984</v>
      </c>
      <c r="AP96" s="3">
        <v>45980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255</v>
      </c>
      <c r="C97" s="9" t="s">
        <v>79</v>
      </c>
      <c r="D97" s="13" t="s">
        <v>242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45985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113</v>
      </c>
      <c r="AH97" s="1" t="s">
        <v>75</v>
      </c>
      <c r="AI97" s="1">
        <v>5</v>
      </c>
      <c r="AJ97" s="3">
        <v>45985</v>
      </c>
      <c r="AK97" s="3">
        <v>45980</v>
      </c>
      <c r="AL97" s="3">
        <v>45973</v>
      </c>
      <c r="AM97" s="3">
        <v>45981</v>
      </c>
      <c r="AN97" s="3">
        <v>45982</v>
      </c>
      <c r="AO97" s="3">
        <v>45983</v>
      </c>
      <c r="AP97" s="3">
        <v>45980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45909</v>
      </c>
      <c r="B98" s="14" t="s">
        <v>274</v>
      </c>
      <c r="C98" s="9" t="s">
        <v>79</v>
      </c>
      <c r="D98" s="13" t="s">
        <v>271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45986</v>
      </c>
      <c r="U98" s="11">
        <v>3179</v>
      </c>
      <c r="V98" s="10">
        <v>2531</v>
      </c>
      <c r="W98" s="10">
        <v>648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45986</v>
      </c>
      <c r="AK99" s="3">
        <v>45982</v>
      </c>
      <c r="AL99" s="3">
        <v>45975</v>
      </c>
      <c r="AM99" s="3">
        <v>45983</v>
      </c>
      <c r="AN99" s="3">
        <v>45984</v>
      </c>
      <c r="AO99" s="3">
        <v>45985</v>
      </c>
      <c r="AP99" s="3">
        <v>45981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 t="s">
        <v>281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45986</v>
      </c>
      <c r="AK100" s="3">
        <v>45982</v>
      </c>
      <c r="AL100" s="3">
        <v>45975</v>
      </c>
      <c r="AM100" s="3">
        <v>45983</v>
      </c>
      <c r="AN100" s="3">
        <v>45984</v>
      </c>
      <c r="AO100" s="3">
        <v>45985</v>
      </c>
      <c r="AP100" s="3">
        <v>45981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 t="s">
        <v>282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45986</v>
      </c>
      <c r="AK101" s="3">
        <v>45982</v>
      </c>
      <c r="AL101" s="3">
        <v>45975</v>
      </c>
      <c r="AM101" s="3">
        <v>45983</v>
      </c>
      <c r="AN101" s="3">
        <v>45984</v>
      </c>
      <c r="AO101" s="3">
        <v>45985</v>
      </c>
      <c r="AP101" s="3">
        <v>45981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7.75" customHeight="1" x14ac:dyDescent="0.45">
      <c r="A102" s="3">
        <v>45916</v>
      </c>
      <c r="B102" s="14" t="s">
        <v>295</v>
      </c>
      <c r="C102" s="9" t="s">
        <v>229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45987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45987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45933</v>
      </c>
      <c r="B103" s="14" t="s">
        <v>336</v>
      </c>
      <c r="C103" s="9" t="s">
        <v>104</v>
      </c>
      <c r="D103" s="13" t="s">
        <v>324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45987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45987</v>
      </c>
      <c r="AK103" s="3">
        <v>45983</v>
      </c>
      <c r="AL103" s="3">
        <v>45976</v>
      </c>
      <c r="AM103" s="3">
        <v>45984</v>
      </c>
      <c r="AN103" s="3">
        <v>45985</v>
      </c>
      <c r="AO103" s="3">
        <v>45986</v>
      </c>
      <c r="AP103" s="3">
        <v>45982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45933</v>
      </c>
      <c r="B104" s="14" t="s">
        <v>339</v>
      </c>
      <c r="C104" s="9" t="s">
        <v>104</v>
      </c>
      <c r="D104" s="13" t="s">
        <v>327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45987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80</v>
      </c>
      <c r="AA104" s="8">
        <v>4414.5199999999995</v>
      </c>
      <c r="AB104" s="8">
        <v>4414.5199999999995</v>
      </c>
      <c r="AC104" s="8">
        <v>0</v>
      </c>
      <c r="AD104" s="8">
        <v>4414.5199999999995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45987</v>
      </c>
      <c r="AK104" s="3">
        <v>45983</v>
      </c>
      <c r="AL104" s="3">
        <v>45976</v>
      </c>
      <c r="AM104" s="3">
        <v>45984</v>
      </c>
      <c r="AN104" s="3">
        <v>45985</v>
      </c>
      <c r="AO104" s="3">
        <v>45986</v>
      </c>
      <c r="AP104" s="3">
        <v>45982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45891</v>
      </c>
      <c r="B105" s="14" t="s">
        <v>251</v>
      </c>
      <c r="C105" s="9" t="s">
        <v>79</v>
      </c>
      <c r="D105" s="13" t="s">
        <v>252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45988</v>
      </c>
      <c r="U105" s="11">
        <v>3000</v>
      </c>
      <c r="V105" s="10">
        <v>3000</v>
      </c>
      <c r="W105" s="10">
        <v>0</v>
      </c>
      <c r="X105" s="10">
        <v>9150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5</v>
      </c>
      <c r="AJ105" s="3">
        <v>45988</v>
      </c>
      <c r="AK105" s="3">
        <v>45983</v>
      </c>
      <c r="AL105" s="3">
        <v>45976</v>
      </c>
      <c r="AM105" s="3">
        <v>45984</v>
      </c>
      <c r="AN105" s="3">
        <v>45985</v>
      </c>
      <c r="AO105" s="3">
        <v>45986</v>
      </c>
      <c r="AP105" s="3">
        <v>45983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8447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956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45989</v>
      </c>
      <c r="U106" s="11">
        <v>2500</v>
      </c>
      <c r="V106" s="10">
        <v>0</v>
      </c>
      <c r="W106" s="10">
        <v>2500</v>
      </c>
      <c r="X106" s="10">
        <v>2600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45989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295</v>
      </c>
      <c r="C108" s="9" t="s">
        <v>229</v>
      </c>
      <c r="D108" s="13" t="s">
        <v>285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208.46344444444443</v>
      </c>
    </row>
    <row r="109" spans="1:56" ht="27.75" customHeight="1" x14ac:dyDescent="0.45">
      <c r="A109" s="3">
        <v>45916</v>
      </c>
      <c r="B109" s="14" t="s">
        <v>295</v>
      </c>
      <c r="C109" s="9" t="s">
        <v>229</v>
      </c>
      <c r="D109" s="13">
        <v>957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45989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2759.0749999999998</v>
      </c>
      <c r="AC109" s="8">
        <v>0</v>
      </c>
      <c r="AD109" s="8">
        <v>2759.0749999999998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45989</v>
      </c>
      <c r="AK109" s="3">
        <v>45985</v>
      </c>
      <c r="AL109" s="3">
        <v>45978</v>
      </c>
      <c r="AM109" s="3">
        <v>45986</v>
      </c>
      <c r="AN109" s="3">
        <v>45987</v>
      </c>
      <c r="AO109" s="3">
        <v>45988</v>
      </c>
      <c r="AP109" s="3">
        <v>45984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45891</v>
      </c>
      <c r="B110" s="14" t="s">
        <v>253</v>
      </c>
      <c r="C110" s="9" t="s">
        <v>79</v>
      </c>
      <c r="D110" s="13" t="s">
        <v>254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45990</v>
      </c>
      <c r="U110" s="11">
        <v>3000</v>
      </c>
      <c r="V110" s="10">
        <v>2500</v>
      </c>
      <c r="W110" s="10">
        <v>500</v>
      </c>
      <c r="X110" s="10">
        <v>9455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114</v>
      </c>
      <c r="AH110" s="1" t="s">
        <v>75</v>
      </c>
      <c r="AI110" s="1">
        <v>5</v>
      </c>
      <c r="AJ110" s="3">
        <v>45990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45951</v>
      </c>
      <c r="B111" s="14" t="s">
        <v>429</v>
      </c>
      <c r="C111" s="9" t="s">
        <v>135</v>
      </c>
      <c r="D111" s="13" t="s">
        <v>247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183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229</v>
      </c>
      <c r="V111" s="10">
        <v>0</v>
      </c>
      <c r="W111" s="10">
        <v>229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45892</v>
      </c>
      <c r="B112" s="14" t="s">
        <v>249</v>
      </c>
      <c r="C112" s="9" t="s">
        <v>79</v>
      </c>
      <c r="D112" s="13" t="s">
        <v>202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3000</v>
      </c>
      <c r="W112" s="10">
        <v>0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3000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45951</v>
      </c>
      <c r="B113" s="14" t="s">
        <v>429</v>
      </c>
      <c r="C113" s="9" t="s">
        <v>135</v>
      </c>
      <c r="D113" s="13" t="s">
        <v>267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886</v>
      </c>
      <c r="V113" s="10">
        <v>0</v>
      </c>
      <c r="W113" s="10">
        <v>886</v>
      </c>
      <c r="X113" s="10">
        <v>21560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398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45958</v>
      </c>
      <c r="B114" s="14" t="s">
        <v>485</v>
      </c>
      <c r="C114" s="9" t="s">
        <v>79</v>
      </c>
      <c r="D114" s="13" t="s">
        <v>486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3227.07</v>
      </c>
      <c r="AB114" s="8">
        <v>0</v>
      </c>
      <c r="AC114" s="8">
        <v>3227.07</v>
      </c>
      <c r="AD114" s="8">
        <v>0</v>
      </c>
      <c r="AE114" s="8">
        <v>3227.07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243.82306666666665</v>
      </c>
    </row>
    <row r="115" spans="1:56" ht="27.75" customHeight="1" x14ac:dyDescent="0.45">
      <c r="A115" s="3">
        <v>45958</v>
      </c>
      <c r="B115" s="14" t="s">
        <v>471</v>
      </c>
      <c r="C115" s="9" t="s">
        <v>104</v>
      </c>
      <c r="D115" s="13" t="s">
        <v>472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45">
      <c r="A116" s="3">
        <v>45891</v>
      </c>
      <c r="B116" s="14" t="s">
        <v>251</v>
      </c>
      <c r="C116" s="9" t="s">
        <v>79</v>
      </c>
      <c r="D116" s="13" t="s">
        <v>252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2447</v>
      </c>
      <c r="W116" s="10">
        <v>553</v>
      </c>
      <c r="X116" s="10">
        <v>3000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5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8447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131</v>
      </c>
      <c r="B117" s="14" t="s">
        <v>131</v>
      </c>
      <c r="C117" s="9" t="s">
        <v>135</v>
      </c>
      <c r="D117" s="13" t="s">
        <v>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80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104775.00000000001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7916.333333333333</v>
      </c>
    </row>
    <row r="118" spans="1:56" ht="27.75" customHeight="1" x14ac:dyDescent="0.45">
      <c r="A118" s="3">
        <v>45933</v>
      </c>
      <c r="B118" s="14" t="s">
        <v>337</v>
      </c>
      <c r="C118" s="9" t="s">
        <v>79</v>
      </c>
      <c r="D118" s="13" t="s">
        <v>325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61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250.15613333333337</v>
      </c>
    </row>
    <row r="119" spans="1:56" ht="27.75" customHeight="1" x14ac:dyDescent="0.45">
      <c r="A119" s="3" t="s">
        <v>131</v>
      </c>
      <c r="B119" s="14" t="s">
        <v>131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1667.7075555555555</v>
      </c>
    </row>
    <row r="120" spans="1:56" ht="27.75" customHeight="1" x14ac:dyDescent="0.45">
      <c r="A120" s="3" t="s">
        <v>131</v>
      </c>
      <c r="B120" s="14" t="s">
        <v>131</v>
      </c>
      <c r="C120" s="9" t="s">
        <v>95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1625.4871111111113</v>
      </c>
    </row>
    <row r="121" spans="1:56" ht="27.75" customHeight="1" x14ac:dyDescent="0.45">
      <c r="A121" s="3" t="s">
        <v>131</v>
      </c>
      <c r="B121" s="14" t="s">
        <v>131</v>
      </c>
      <c r="C121" s="9" t="s">
        <v>229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0</v>
      </c>
      <c r="AC121" s="8">
        <v>336607.14999999997</v>
      </c>
      <c r="AD121" s="8">
        <v>0</v>
      </c>
      <c r="AE121" s="8">
        <v>336607.14999999997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25432.540222222222</v>
      </c>
    </row>
    <row r="122" spans="1:56" ht="27.75" customHeight="1" x14ac:dyDescent="0.45">
      <c r="A122" s="3">
        <v>45933</v>
      </c>
      <c r="B122" s="14" t="s">
        <v>335</v>
      </c>
      <c r="C122" s="9" t="s">
        <v>104</v>
      </c>
      <c r="D122" s="13" t="s">
        <v>201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45919</v>
      </c>
      <c r="B123" s="14" t="s">
        <v>302</v>
      </c>
      <c r="C123" s="9" t="s">
        <v>135</v>
      </c>
      <c r="D123" s="13" t="s">
        <v>206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1172</v>
      </c>
      <c r="V123" s="10">
        <v>0</v>
      </c>
      <c r="W123" s="10">
        <v>1172</v>
      </c>
      <c r="X123" s="10">
        <v>21290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297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45923</v>
      </c>
      <c r="B124" s="14" t="s">
        <v>310</v>
      </c>
      <c r="C124" s="9" t="s">
        <v>79</v>
      </c>
      <c r="D124" s="13" t="s">
        <v>311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13000</v>
      </c>
      <c r="V124" s="10">
        <v>0</v>
      </c>
      <c r="W124" s="10">
        <v>13000</v>
      </c>
      <c r="X124" s="10">
        <v>0</v>
      </c>
      <c r="Y124" s="10">
        <v>13650</v>
      </c>
      <c r="Z124" s="9" t="s">
        <v>80</v>
      </c>
      <c r="AA124" s="8">
        <v>14347.189999999999</v>
      </c>
      <c r="AB124" s="8">
        <v>14347.189999999999</v>
      </c>
      <c r="AC124" s="8">
        <v>0</v>
      </c>
      <c r="AD124" s="8">
        <v>14347.189999999999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45877</v>
      </c>
      <c r="B125" s="14" t="s">
        <v>245</v>
      </c>
      <c r="C125" s="9" t="s">
        <v>79</v>
      </c>
      <c r="D125" s="13" t="s">
        <v>246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0</v>
      </c>
      <c r="Y125" s="10">
        <v>2397.15</v>
      </c>
      <c r="Z125" s="9" t="s">
        <v>80</v>
      </c>
      <c r="AA125" s="8">
        <v>2519.5872899999999</v>
      </c>
      <c r="AB125" s="8">
        <v>2519.5872899999999</v>
      </c>
      <c r="AC125" s="8">
        <v>0</v>
      </c>
      <c r="AD125" s="8">
        <v>2519.5872899999999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45796</v>
      </c>
      <c r="B126" s="14" t="s">
        <v>221</v>
      </c>
      <c r="C126" s="9" t="s">
        <v>135</v>
      </c>
      <c r="D126" s="13" t="s">
        <v>220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183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302</v>
      </c>
      <c r="V126" s="10">
        <v>363</v>
      </c>
      <c r="W126" s="10">
        <v>0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45674</v>
      </c>
      <c r="B127" s="14" t="s">
        <v>208</v>
      </c>
      <c r="C127" s="9" t="s">
        <v>135</v>
      </c>
      <c r="D127" s="13" t="s">
        <v>207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183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152</v>
      </c>
      <c r="V127" s="10">
        <v>0</v>
      </c>
      <c r="W127" s="10">
        <v>152</v>
      </c>
      <c r="X127" s="10">
        <v>6000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5987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215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45611</v>
      </c>
      <c r="B128" s="14" t="s">
        <v>182</v>
      </c>
      <c r="C128" s="9" t="s">
        <v>135</v>
      </c>
      <c r="D128" s="13" t="s">
        <v>181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105</v>
      </c>
      <c r="T128" s="12" t="s">
        <v>63</v>
      </c>
      <c r="U128" s="11">
        <v>117</v>
      </c>
      <c r="V128" s="10">
        <v>0</v>
      </c>
      <c r="W128" s="10">
        <v>117</v>
      </c>
      <c r="X128" s="10">
        <v>10065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45523</v>
      </c>
      <c r="B129" s="14" t="s">
        <v>172</v>
      </c>
      <c r="C129" s="9" t="s">
        <v>135</v>
      </c>
      <c r="D129" s="13" t="s">
        <v>171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45911</v>
      </c>
      <c r="B130" s="14" t="s">
        <v>275</v>
      </c>
      <c r="C130" s="9" t="s">
        <v>104</v>
      </c>
      <c r="D130" s="13" t="s">
        <v>276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128</v>
      </c>
      <c r="U130" s="11">
        <v>3000</v>
      </c>
      <c r="V130" s="10">
        <v>2477</v>
      </c>
      <c r="W130" s="10">
        <v>523</v>
      </c>
      <c r="X130" s="10">
        <v>8465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45908</v>
      </c>
      <c r="B131" s="14" t="s">
        <v>273</v>
      </c>
      <c r="C131" s="9" t="s">
        <v>222</v>
      </c>
      <c r="D131" s="13" t="s">
        <v>223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45908</v>
      </c>
      <c r="B132" s="14" t="s">
        <v>273</v>
      </c>
      <c r="C132" s="9" t="s">
        <v>222</v>
      </c>
      <c r="D132" s="13" t="s">
        <v>248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128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45799</v>
      </c>
      <c r="B133" s="14" t="s">
        <v>225</v>
      </c>
      <c r="C133" s="9" t="s">
        <v>222</v>
      </c>
      <c r="D133" s="13" t="s">
        <v>223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128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196</v>
      </c>
      <c r="AG133" s="1" t="s">
        <v>112</v>
      </c>
      <c r="AH133" s="1" t="s">
        <v>75</v>
      </c>
      <c r="AI133" s="1">
        <v>4</v>
      </c>
      <c r="AJ133" s="3" t="s">
        <v>128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45799</v>
      </c>
      <c r="B134" s="14" t="s">
        <v>225</v>
      </c>
      <c r="C134" s="9" t="s">
        <v>222</v>
      </c>
      <c r="D134" s="13" t="s">
        <v>248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128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196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45541</v>
      </c>
      <c r="B135" s="14" t="s">
        <v>174</v>
      </c>
      <c r="C135" s="9" t="s">
        <v>104</v>
      </c>
      <c r="D135" s="13" t="s">
        <v>175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128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176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204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80</v>
      </c>
      <c r="AA136" s="8">
        <v>660485.33892000001</v>
      </c>
      <c r="AB136" s="8">
        <v>72411.203919999985</v>
      </c>
      <c r="AC136" s="8">
        <v>588074.13500000001</v>
      </c>
      <c r="AD136" s="8">
        <v>50670.964190000006</v>
      </c>
      <c r="AE136" s="8">
        <v>609814.37473000004</v>
      </c>
      <c r="AF136" s="8" t="s">
        <v>58</v>
      </c>
      <c r="AG136" s="1" t="s">
        <v>114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293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45964</v>
      </c>
      <c r="U137" s="11">
        <v>5000</v>
      </c>
      <c r="V137" s="10">
        <v>5000</v>
      </c>
      <c r="W137" s="10">
        <v>0</v>
      </c>
      <c r="X137" s="10">
        <v>5140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45964</v>
      </c>
      <c r="AK137" s="3">
        <v>0</v>
      </c>
      <c r="AL137" s="3">
        <v>45955</v>
      </c>
      <c r="AM137" s="3">
        <v>45962</v>
      </c>
      <c r="AN137" s="3">
        <v>45963</v>
      </c>
      <c r="AO137" s="3">
        <v>45963</v>
      </c>
      <c r="AP137" s="3">
        <v>45959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>
        <v>932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45964</v>
      </c>
      <c r="U138" s="11">
        <v>2500</v>
      </c>
      <c r="V138" s="10">
        <v>2500</v>
      </c>
      <c r="W138" s="10">
        <v>0</v>
      </c>
      <c r="X138" s="10">
        <v>2550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45964</v>
      </c>
      <c r="AK138" s="3">
        <v>0</v>
      </c>
      <c r="AL138" s="3">
        <v>45955</v>
      </c>
      <c r="AM138" s="3">
        <v>45962</v>
      </c>
      <c r="AN138" s="3">
        <v>45963</v>
      </c>
      <c r="AO138" s="3">
        <v>45963</v>
      </c>
      <c r="AP138" s="3">
        <v>45959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45964</v>
      </c>
      <c r="AK139" s="3">
        <v>0</v>
      </c>
      <c r="AL139" s="3">
        <v>45955</v>
      </c>
      <c r="AM139" s="3">
        <v>45962</v>
      </c>
      <c r="AN139" s="3">
        <v>45963</v>
      </c>
      <c r="AO139" s="3">
        <v>45963</v>
      </c>
      <c r="AP139" s="3">
        <v>45959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45964</v>
      </c>
      <c r="U140" s="11">
        <v>2500</v>
      </c>
      <c r="V140" s="10">
        <v>1995</v>
      </c>
      <c r="W140" s="10">
        <v>505</v>
      </c>
      <c r="X140" s="10">
        <v>2521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45964</v>
      </c>
      <c r="AK140" s="3">
        <v>0</v>
      </c>
      <c r="AL140" s="3">
        <v>45955</v>
      </c>
      <c r="AM140" s="3">
        <v>45962</v>
      </c>
      <c r="AN140" s="3">
        <v>45963</v>
      </c>
      <c r="AO140" s="3">
        <v>45963</v>
      </c>
      <c r="AP140" s="3">
        <v>45959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45964</v>
      </c>
      <c r="U141" s="11">
        <v>5000</v>
      </c>
      <c r="V141" s="10">
        <v>0</v>
      </c>
      <c r="W141" s="10">
        <v>5000</v>
      </c>
      <c r="X141" s="10">
        <v>1800</v>
      </c>
      <c r="Y141" s="10">
        <v>3360</v>
      </c>
      <c r="Z141" s="9" t="s">
        <v>230</v>
      </c>
      <c r="AA141" s="8">
        <v>3614.3184000000006</v>
      </c>
      <c r="AB141" s="8">
        <v>0</v>
      </c>
      <c r="AC141" s="8">
        <v>3614.3184000000006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45964</v>
      </c>
      <c r="AK141" s="3">
        <v>0</v>
      </c>
      <c r="AL141" s="3">
        <v>45955</v>
      </c>
      <c r="AM141" s="3">
        <v>45962</v>
      </c>
      <c r="AN141" s="3">
        <v>45963</v>
      </c>
      <c r="AO141" s="3">
        <v>45963</v>
      </c>
      <c r="AP141" s="3">
        <v>45959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284.72797173333333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45964</v>
      </c>
      <c r="U142" s="11">
        <v>2500</v>
      </c>
      <c r="V142" s="10">
        <v>0</v>
      </c>
      <c r="W142" s="10">
        <v>2500</v>
      </c>
      <c r="X142" s="10">
        <v>2575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45964</v>
      </c>
      <c r="AK142" s="3">
        <v>0</v>
      </c>
      <c r="AL142" s="3">
        <v>45955</v>
      </c>
      <c r="AM142" s="3">
        <v>45962</v>
      </c>
      <c r="AN142" s="3">
        <v>45963</v>
      </c>
      <c r="AO142" s="3">
        <v>45963</v>
      </c>
      <c r="AP142" s="3">
        <v>45959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45965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45965</v>
      </c>
      <c r="AK143" s="3">
        <v>0</v>
      </c>
      <c r="AL143" s="3">
        <v>45956</v>
      </c>
      <c r="AM143" s="3">
        <v>45963</v>
      </c>
      <c r="AN143" s="3">
        <v>45964</v>
      </c>
      <c r="AO143" s="3">
        <v>45964</v>
      </c>
      <c r="AP143" s="3">
        <v>45960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294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45965</v>
      </c>
      <c r="U144" s="11">
        <v>5000</v>
      </c>
      <c r="V144" s="10">
        <v>4666</v>
      </c>
      <c r="W144" s="10">
        <v>334</v>
      </c>
      <c r="X144" s="10">
        <v>5300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45965</v>
      </c>
      <c r="AK144" s="3">
        <v>0</v>
      </c>
      <c r="AL144" s="3">
        <v>45956</v>
      </c>
      <c r="AM144" s="3">
        <v>45963</v>
      </c>
      <c r="AN144" s="3">
        <v>45964</v>
      </c>
      <c r="AO144" s="3">
        <v>45964</v>
      </c>
      <c r="AP144" s="3">
        <v>45960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379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45965</v>
      </c>
      <c r="U145" s="11">
        <v>3500</v>
      </c>
      <c r="V145" s="10">
        <v>3500</v>
      </c>
      <c r="W145" s="10">
        <v>0</v>
      </c>
      <c r="X145" s="10">
        <v>3790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45966</v>
      </c>
      <c r="U146" s="11">
        <v>5000</v>
      </c>
      <c r="V146" s="10">
        <v>5100</v>
      </c>
      <c r="W146" s="10">
        <v>0</v>
      </c>
      <c r="X146" s="10">
        <v>5280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45966</v>
      </c>
      <c r="AK146" s="3">
        <v>0</v>
      </c>
      <c r="AL146" s="3">
        <v>45957</v>
      </c>
      <c r="AM146" s="3">
        <v>45964</v>
      </c>
      <c r="AN146" s="3">
        <v>45965</v>
      </c>
      <c r="AO146" s="3">
        <v>45965</v>
      </c>
      <c r="AP146" s="3">
        <v>45961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291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45966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230</v>
      </c>
      <c r="AA147" s="8">
        <v>8067.6750000000011</v>
      </c>
      <c r="AB147" s="8">
        <v>0</v>
      </c>
      <c r="AC147" s="8">
        <v>8067.6750000000011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45966</v>
      </c>
      <c r="AK147" s="3">
        <v>0</v>
      </c>
      <c r="AL147" s="3">
        <v>45957</v>
      </c>
      <c r="AM147" s="3">
        <v>45964</v>
      </c>
      <c r="AN147" s="3">
        <v>45965</v>
      </c>
      <c r="AO147" s="3">
        <v>45965</v>
      </c>
      <c r="AP147" s="3">
        <v>45961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635.55350833333341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312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45966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45966</v>
      </c>
      <c r="U149" s="11">
        <v>2500</v>
      </c>
      <c r="V149" s="10">
        <v>2500</v>
      </c>
      <c r="W149" s="10">
        <v>0</v>
      </c>
      <c r="X149" s="10">
        <v>2555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45966</v>
      </c>
      <c r="AK149" s="3">
        <v>0</v>
      </c>
      <c r="AL149" s="3">
        <v>45957</v>
      </c>
      <c r="AM149" s="3">
        <v>45964</v>
      </c>
      <c r="AN149" s="3">
        <v>45965</v>
      </c>
      <c r="AO149" s="3">
        <v>45965</v>
      </c>
      <c r="AP149" s="3">
        <v>45961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45966</v>
      </c>
      <c r="U150" s="11">
        <v>5000</v>
      </c>
      <c r="V150" s="10">
        <v>3707</v>
      </c>
      <c r="W150" s="10">
        <v>1293</v>
      </c>
      <c r="X150" s="10">
        <v>2235</v>
      </c>
      <c r="Y150" s="10">
        <v>1357.65</v>
      </c>
      <c r="Z150" s="9" t="s">
        <v>230</v>
      </c>
      <c r="AA150" s="8">
        <v>1463.1200100000001</v>
      </c>
      <c r="AB150" s="8">
        <v>0</v>
      </c>
      <c r="AC150" s="8">
        <v>1463.1200100000001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45966</v>
      </c>
      <c r="AK150" s="3">
        <v>0</v>
      </c>
      <c r="AL150" s="3">
        <v>45957</v>
      </c>
      <c r="AM150" s="3">
        <v>45964</v>
      </c>
      <c r="AN150" s="3">
        <v>45965</v>
      </c>
      <c r="AO150" s="3">
        <v>45965</v>
      </c>
      <c r="AP150" s="3">
        <v>45961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115.26134301000003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45968</v>
      </c>
      <c r="U151" s="11">
        <v>2500</v>
      </c>
      <c r="V151" s="10">
        <v>2700</v>
      </c>
      <c r="W151" s="10">
        <v>0</v>
      </c>
      <c r="X151" s="10">
        <v>2687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45968</v>
      </c>
      <c r="AK151" s="3">
        <v>0</v>
      </c>
      <c r="AL151" s="3">
        <v>45959</v>
      </c>
      <c r="AM151" s="3">
        <v>45966</v>
      </c>
      <c r="AN151" s="3">
        <v>45967</v>
      </c>
      <c r="AO151" s="3">
        <v>45967</v>
      </c>
      <c r="AP151" s="3">
        <v>45963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45968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45968</v>
      </c>
      <c r="AK152" s="3">
        <v>0</v>
      </c>
      <c r="AL152" s="3">
        <v>45959</v>
      </c>
      <c r="AM152" s="3">
        <v>45966</v>
      </c>
      <c r="AN152" s="3">
        <v>45967</v>
      </c>
      <c r="AO152" s="3">
        <v>45967</v>
      </c>
      <c r="AP152" s="3">
        <v>45963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45968</v>
      </c>
      <c r="U153" s="11">
        <v>10000</v>
      </c>
      <c r="V153" s="10">
        <v>10000</v>
      </c>
      <c r="W153" s="10">
        <v>0</v>
      </c>
      <c r="X153" s="10">
        <v>10200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45968</v>
      </c>
      <c r="AK153" s="3">
        <v>0</v>
      </c>
      <c r="AL153" s="3">
        <v>45959</v>
      </c>
      <c r="AM153" s="3">
        <v>45966</v>
      </c>
      <c r="AN153" s="3">
        <v>45967</v>
      </c>
      <c r="AO153" s="3">
        <v>45967</v>
      </c>
      <c r="AP153" s="3">
        <v>45963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45968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230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45968</v>
      </c>
      <c r="AK154" s="3">
        <v>0</v>
      </c>
      <c r="AL154" s="3">
        <v>45959</v>
      </c>
      <c r="AM154" s="3">
        <v>45966</v>
      </c>
      <c r="AN154" s="3">
        <v>45967</v>
      </c>
      <c r="AO154" s="3">
        <v>45967</v>
      </c>
      <c r="AP154" s="3">
        <v>45963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891.42570000000023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287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45968</v>
      </c>
      <c r="U155" s="11">
        <v>7500</v>
      </c>
      <c r="V155" s="10">
        <v>4040</v>
      </c>
      <c r="W155" s="10">
        <v>3460</v>
      </c>
      <c r="X155" s="10">
        <v>5997</v>
      </c>
      <c r="Y155" s="10">
        <v>1578.15</v>
      </c>
      <c r="Z155" s="9" t="s">
        <v>230</v>
      </c>
      <c r="AA155" s="8">
        <v>1785.7871955000003</v>
      </c>
      <c r="AB155" s="8">
        <v>0</v>
      </c>
      <c r="AC155" s="8">
        <v>1785.7871955000003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45968</v>
      </c>
      <c r="AK155" s="3">
        <v>0</v>
      </c>
      <c r="AL155" s="3">
        <v>45959</v>
      </c>
      <c r="AM155" s="3">
        <v>45966</v>
      </c>
      <c r="AN155" s="3">
        <v>45967</v>
      </c>
      <c r="AO155" s="3">
        <v>45967</v>
      </c>
      <c r="AP155" s="3">
        <v>45963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140.68034684550003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45968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45968</v>
      </c>
      <c r="AK156" s="3">
        <v>0</v>
      </c>
      <c r="AL156" s="3">
        <v>45959</v>
      </c>
      <c r="AM156" s="3">
        <v>45966</v>
      </c>
      <c r="AN156" s="3">
        <v>45967</v>
      </c>
      <c r="AO156" s="3">
        <v>45967</v>
      </c>
      <c r="AP156" s="3">
        <v>45963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>
        <v>959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230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45968</v>
      </c>
      <c r="AK157" s="3">
        <v>0</v>
      </c>
      <c r="AL157" s="3">
        <v>45959</v>
      </c>
      <c r="AM157" s="3">
        <v>45966</v>
      </c>
      <c r="AN157" s="3">
        <v>45967</v>
      </c>
      <c r="AO157" s="3">
        <v>45967</v>
      </c>
      <c r="AP157" s="3">
        <v>45963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217.3537972222222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>
        <v>932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289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45971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45971</v>
      </c>
      <c r="U161" s="11">
        <v>2500</v>
      </c>
      <c r="V161" s="10">
        <v>2115</v>
      </c>
      <c r="W161" s="10">
        <v>385</v>
      </c>
      <c r="X161" s="10">
        <v>2550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45971</v>
      </c>
      <c r="AK161" s="3">
        <v>0</v>
      </c>
      <c r="AL161" s="3">
        <v>45962</v>
      </c>
      <c r="AM161" s="3">
        <v>45969</v>
      </c>
      <c r="AN161" s="3">
        <v>45970</v>
      </c>
      <c r="AO161" s="3">
        <v>45970</v>
      </c>
      <c r="AP161" s="3">
        <v>45966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294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45971</v>
      </c>
      <c r="AK162" s="3">
        <v>0</v>
      </c>
      <c r="AL162" s="3">
        <v>45962</v>
      </c>
      <c r="AM162" s="3">
        <v>45969</v>
      </c>
      <c r="AN162" s="3">
        <v>45970</v>
      </c>
      <c r="AO162" s="3">
        <v>45970</v>
      </c>
      <c r="AP162" s="3">
        <v>45966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291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230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45971</v>
      </c>
      <c r="AK163" s="3">
        <v>0</v>
      </c>
      <c r="AL163" s="3">
        <v>45962</v>
      </c>
      <c r="AM163" s="3">
        <v>45969</v>
      </c>
      <c r="AN163" s="3">
        <v>45970</v>
      </c>
      <c r="AO163" s="3">
        <v>45970</v>
      </c>
      <c r="AP163" s="3">
        <v>45966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45971</v>
      </c>
      <c r="U164" s="11">
        <v>5000</v>
      </c>
      <c r="V164" s="10">
        <v>5000</v>
      </c>
      <c r="W164" s="10">
        <v>0</v>
      </c>
      <c r="X164" s="10">
        <v>5050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45971</v>
      </c>
      <c r="AK164" s="3">
        <v>0</v>
      </c>
      <c r="AL164" s="3">
        <v>45962</v>
      </c>
      <c r="AM164" s="3">
        <v>45969</v>
      </c>
      <c r="AN164" s="3">
        <v>45970</v>
      </c>
      <c r="AO164" s="3">
        <v>45970</v>
      </c>
      <c r="AP164" s="3">
        <v>45966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230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45971</v>
      </c>
      <c r="AK165" s="3">
        <v>0</v>
      </c>
      <c r="AL165" s="3">
        <v>45962</v>
      </c>
      <c r="AM165" s="3">
        <v>45969</v>
      </c>
      <c r="AN165" s="3">
        <v>45970</v>
      </c>
      <c r="AO165" s="3">
        <v>45970</v>
      </c>
      <c r="AP165" s="3">
        <v>45966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891.42570000000023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45971</v>
      </c>
      <c r="AK166" s="3">
        <v>0</v>
      </c>
      <c r="AL166" s="3">
        <v>45962</v>
      </c>
      <c r="AM166" s="3">
        <v>45969</v>
      </c>
      <c r="AN166" s="3">
        <v>45970</v>
      </c>
      <c r="AO166" s="3">
        <v>45970</v>
      </c>
      <c r="AP166" s="3">
        <v>45966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45971</v>
      </c>
      <c r="U167" s="11">
        <v>2500</v>
      </c>
      <c r="V167" s="10">
        <v>2026</v>
      </c>
      <c r="W167" s="10">
        <v>474</v>
      </c>
      <c r="X167" s="10">
        <v>2550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45971</v>
      </c>
      <c r="AK167" s="3">
        <v>0</v>
      </c>
      <c r="AL167" s="3">
        <v>45962</v>
      </c>
      <c r="AM167" s="3">
        <v>45969</v>
      </c>
      <c r="AN167" s="3">
        <v>45970</v>
      </c>
      <c r="AO167" s="3">
        <v>45970</v>
      </c>
      <c r="AP167" s="3">
        <v>45966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>
        <v>21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45972</v>
      </c>
      <c r="U168" s="11">
        <v>5000</v>
      </c>
      <c r="V168" s="10">
        <v>5100</v>
      </c>
      <c r="W168" s="10">
        <v>0</v>
      </c>
      <c r="X168" s="10">
        <v>5373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45972</v>
      </c>
      <c r="AK168" s="3">
        <v>0</v>
      </c>
      <c r="AL168" s="3">
        <v>45963</v>
      </c>
      <c r="AM168" s="3">
        <v>45970</v>
      </c>
      <c r="AN168" s="3">
        <v>45971</v>
      </c>
      <c r="AO168" s="3">
        <v>45971</v>
      </c>
      <c r="AP168" s="3">
        <v>45967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45972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45972</v>
      </c>
      <c r="AK169" s="3">
        <v>0</v>
      </c>
      <c r="AL169" s="3">
        <v>45963</v>
      </c>
      <c r="AM169" s="3">
        <v>45970</v>
      </c>
      <c r="AN169" s="3">
        <v>45971</v>
      </c>
      <c r="AO169" s="3">
        <v>45971</v>
      </c>
      <c r="AP169" s="3">
        <v>45967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45972</v>
      </c>
      <c r="AK170" s="3">
        <v>0</v>
      </c>
      <c r="AL170" s="3">
        <v>45963</v>
      </c>
      <c r="AM170" s="3">
        <v>45970</v>
      </c>
      <c r="AN170" s="3">
        <v>45971</v>
      </c>
      <c r="AO170" s="3">
        <v>45971</v>
      </c>
      <c r="AP170" s="3">
        <v>45967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45972</v>
      </c>
      <c r="U171" s="11">
        <v>5000</v>
      </c>
      <c r="V171" s="10">
        <v>5000</v>
      </c>
      <c r="W171" s="10">
        <v>0</v>
      </c>
      <c r="X171" s="10">
        <v>5050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45972</v>
      </c>
      <c r="AK171" s="3">
        <v>0</v>
      </c>
      <c r="AL171" s="3">
        <v>45963</v>
      </c>
      <c r="AM171" s="3">
        <v>45970</v>
      </c>
      <c r="AN171" s="3">
        <v>45971</v>
      </c>
      <c r="AO171" s="3">
        <v>45971</v>
      </c>
      <c r="AP171" s="3">
        <v>45967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380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45972</v>
      </c>
      <c r="U172" s="11">
        <v>3500</v>
      </c>
      <c r="V172" s="10">
        <v>0</v>
      </c>
      <c r="W172" s="10">
        <v>3500</v>
      </c>
      <c r="X172" s="10">
        <v>0</v>
      </c>
      <c r="Y172" s="10">
        <v>3675</v>
      </c>
      <c r="Z172" s="9" t="s">
        <v>230</v>
      </c>
      <c r="AA172" s="8">
        <v>3862.7049999999999</v>
      </c>
      <c r="AB172" s="8">
        <v>0</v>
      </c>
      <c r="AC172" s="8">
        <v>3862.7049999999999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45972</v>
      </c>
      <c r="AK172" s="3">
        <v>0</v>
      </c>
      <c r="AL172" s="3">
        <v>45963</v>
      </c>
      <c r="AM172" s="3">
        <v>45970</v>
      </c>
      <c r="AN172" s="3">
        <v>45971</v>
      </c>
      <c r="AO172" s="3">
        <v>45971</v>
      </c>
      <c r="AP172" s="3">
        <v>45967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304.29531611111116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312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45974</v>
      </c>
      <c r="U173" s="11">
        <v>2500</v>
      </c>
      <c r="V173" s="10">
        <v>2500</v>
      </c>
      <c r="W173" s="10">
        <v>0</v>
      </c>
      <c r="X173" s="10">
        <v>2600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45974</v>
      </c>
      <c r="AK173" s="3">
        <v>0</v>
      </c>
      <c r="AL173" s="3">
        <v>45965</v>
      </c>
      <c r="AM173" s="3">
        <v>45972</v>
      </c>
      <c r="AN173" s="3">
        <v>45973</v>
      </c>
      <c r="AO173" s="3">
        <v>45973</v>
      </c>
      <c r="AP173" s="3">
        <v>45969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312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45974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45974</v>
      </c>
      <c r="AK174" s="3">
        <v>0</v>
      </c>
      <c r="AL174" s="3">
        <v>45965</v>
      </c>
      <c r="AM174" s="3">
        <v>45972</v>
      </c>
      <c r="AN174" s="3">
        <v>45973</v>
      </c>
      <c r="AO174" s="3">
        <v>45973</v>
      </c>
      <c r="AP174" s="3">
        <v>45969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382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45974</v>
      </c>
      <c r="U175" s="11">
        <v>2500</v>
      </c>
      <c r="V175" s="10">
        <v>0</v>
      </c>
      <c r="W175" s="10">
        <v>2500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45974</v>
      </c>
      <c r="AK175" s="3">
        <v>0</v>
      </c>
      <c r="AL175" s="3">
        <v>45965</v>
      </c>
      <c r="AM175" s="3">
        <v>45972</v>
      </c>
      <c r="AN175" s="3">
        <v>45973</v>
      </c>
      <c r="AO175" s="3">
        <v>45973</v>
      </c>
      <c r="AP175" s="3">
        <v>45969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45974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230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45974</v>
      </c>
      <c r="AK176" s="3">
        <v>0</v>
      </c>
      <c r="AL176" s="3">
        <v>45965</v>
      </c>
      <c r="AM176" s="3">
        <v>45972</v>
      </c>
      <c r="AN176" s="3">
        <v>45973</v>
      </c>
      <c r="AO176" s="3">
        <v>45973</v>
      </c>
      <c r="AP176" s="3">
        <v>45969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847.40467777777781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331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45974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230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45974</v>
      </c>
      <c r="AK177" s="3">
        <v>0</v>
      </c>
      <c r="AL177" s="3">
        <v>45965</v>
      </c>
      <c r="AM177" s="3">
        <v>45972</v>
      </c>
      <c r="AN177" s="3">
        <v>45973</v>
      </c>
      <c r="AO177" s="3">
        <v>45973</v>
      </c>
      <c r="AP177" s="3">
        <v>45969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222.85642500000006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45974</v>
      </c>
      <c r="U178" s="11">
        <v>2500</v>
      </c>
      <c r="V178" s="10">
        <v>0</v>
      </c>
      <c r="W178" s="10">
        <v>2500</v>
      </c>
      <c r="X178" s="10">
        <v>2575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45974</v>
      </c>
      <c r="AK178" s="3">
        <v>0</v>
      </c>
      <c r="AL178" s="3">
        <v>45965</v>
      </c>
      <c r="AM178" s="3">
        <v>45972</v>
      </c>
      <c r="AN178" s="3">
        <v>45973</v>
      </c>
      <c r="AO178" s="3">
        <v>45973</v>
      </c>
      <c r="AP178" s="3">
        <v>45969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291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45975</v>
      </c>
      <c r="AK179" s="3">
        <v>0</v>
      </c>
      <c r="AL179" s="3">
        <v>45966</v>
      </c>
      <c r="AM179" s="3">
        <v>45973</v>
      </c>
      <c r="AN179" s="3">
        <v>45974</v>
      </c>
      <c r="AO179" s="3">
        <v>45974</v>
      </c>
      <c r="AP179" s="3">
        <v>45970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45975</v>
      </c>
      <c r="U180" s="11">
        <v>5000</v>
      </c>
      <c r="V180" s="10">
        <v>5000</v>
      </c>
      <c r="W180" s="10">
        <v>0</v>
      </c>
      <c r="X180" s="10">
        <v>6400</v>
      </c>
      <c r="Y180" s="10">
        <v>0</v>
      </c>
      <c r="Z180" s="9" t="s">
        <v>230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45975</v>
      </c>
      <c r="AK180" s="3">
        <v>0</v>
      </c>
      <c r="AL180" s="3">
        <v>45966</v>
      </c>
      <c r="AM180" s="3">
        <v>45973</v>
      </c>
      <c r="AN180" s="3">
        <v>45974</v>
      </c>
      <c r="AO180" s="3">
        <v>45974</v>
      </c>
      <c r="AP180" s="3">
        <v>45970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0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290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45975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45975</v>
      </c>
      <c r="AK181" s="3">
        <v>0</v>
      </c>
      <c r="AL181" s="3">
        <v>45966</v>
      </c>
      <c r="AM181" s="3">
        <v>45973</v>
      </c>
      <c r="AN181" s="3">
        <v>45974</v>
      </c>
      <c r="AO181" s="3">
        <v>45974</v>
      </c>
      <c r="AP181" s="3">
        <v>45970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45975</v>
      </c>
      <c r="AK182" s="3">
        <v>0</v>
      </c>
      <c r="AL182" s="3">
        <v>45966</v>
      </c>
      <c r="AM182" s="3">
        <v>45973</v>
      </c>
      <c r="AN182" s="3">
        <v>45974</v>
      </c>
      <c r="AO182" s="3">
        <v>45974</v>
      </c>
      <c r="AP182" s="3">
        <v>45970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45975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230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45975</v>
      </c>
      <c r="AK183" s="3">
        <v>0</v>
      </c>
      <c r="AL183" s="3">
        <v>45966</v>
      </c>
      <c r="AM183" s="3">
        <v>45973</v>
      </c>
      <c r="AN183" s="3">
        <v>45974</v>
      </c>
      <c r="AO183" s="3">
        <v>45974</v>
      </c>
      <c r="AP183" s="3">
        <v>45970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668.56927500000018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 t="s">
        <v>294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45978</v>
      </c>
      <c r="AK184" s="3">
        <v>0</v>
      </c>
      <c r="AL184" s="3">
        <v>45969</v>
      </c>
      <c r="AM184" s="3">
        <v>45976</v>
      </c>
      <c r="AN184" s="3">
        <v>45977</v>
      </c>
      <c r="AO184" s="3">
        <v>45977</v>
      </c>
      <c r="AP184" s="3">
        <v>45973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45978</v>
      </c>
      <c r="AK185" s="3">
        <v>0</v>
      </c>
      <c r="AL185" s="3">
        <v>45969</v>
      </c>
      <c r="AM185" s="3">
        <v>45976</v>
      </c>
      <c r="AN185" s="3">
        <v>45977</v>
      </c>
      <c r="AO185" s="3">
        <v>45977</v>
      </c>
      <c r="AP185" s="3">
        <v>45973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45978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230</v>
      </c>
      <c r="AA186" s="8">
        <v>2759.0749999999998</v>
      </c>
      <c r="AB186" s="8">
        <v>0</v>
      </c>
      <c r="AC186" s="8">
        <v>2759.0749999999998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45978</v>
      </c>
      <c r="AK186" s="3">
        <v>0</v>
      </c>
      <c r="AL186" s="3">
        <v>45969</v>
      </c>
      <c r="AM186" s="3">
        <v>45976</v>
      </c>
      <c r="AN186" s="3">
        <v>45977</v>
      </c>
      <c r="AO186" s="3">
        <v>45977</v>
      </c>
      <c r="AP186" s="3">
        <v>45973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217.3537972222222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286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45978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230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45978</v>
      </c>
      <c r="AK187" s="3">
        <v>0</v>
      </c>
      <c r="AL187" s="3">
        <v>45969</v>
      </c>
      <c r="AM187" s="3">
        <v>45976</v>
      </c>
      <c r="AN187" s="3">
        <v>45977</v>
      </c>
      <c r="AO187" s="3">
        <v>45977</v>
      </c>
      <c r="AP187" s="3">
        <v>45973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891.42570000000023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45978</v>
      </c>
      <c r="AK188" s="3">
        <v>0</v>
      </c>
      <c r="AL188" s="3">
        <v>45969</v>
      </c>
      <c r="AM188" s="3">
        <v>45976</v>
      </c>
      <c r="AN188" s="3">
        <v>45977</v>
      </c>
      <c r="AO188" s="3">
        <v>45977</v>
      </c>
      <c r="AP188" s="3">
        <v>45973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283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45978</v>
      </c>
      <c r="U189" s="11">
        <v>2500</v>
      </c>
      <c r="V189" s="10">
        <v>2500</v>
      </c>
      <c r="W189" s="10">
        <v>0</v>
      </c>
      <c r="X189" s="10">
        <v>2600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45978</v>
      </c>
      <c r="AK189" s="3">
        <v>0</v>
      </c>
      <c r="AL189" s="3">
        <v>45969</v>
      </c>
      <c r="AM189" s="3">
        <v>45976</v>
      </c>
      <c r="AN189" s="3">
        <v>45977</v>
      </c>
      <c r="AO189" s="3">
        <v>45977</v>
      </c>
      <c r="AP189" s="3">
        <v>45973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292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230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45978</v>
      </c>
      <c r="AK190" s="3">
        <v>0</v>
      </c>
      <c r="AL190" s="3">
        <v>45969</v>
      </c>
      <c r="AM190" s="3">
        <v>45976</v>
      </c>
      <c r="AN190" s="3">
        <v>45977</v>
      </c>
      <c r="AO190" s="3">
        <v>45977</v>
      </c>
      <c r="AP190" s="3">
        <v>45973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>
        <v>931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45979</v>
      </c>
      <c r="U191" s="11">
        <v>2500</v>
      </c>
      <c r="V191" s="10">
        <v>2270</v>
      </c>
      <c r="W191" s="10">
        <v>230</v>
      </c>
      <c r="X191" s="10">
        <v>2555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45979</v>
      </c>
      <c r="AK191" s="3">
        <v>0</v>
      </c>
      <c r="AL191" s="3">
        <v>45970</v>
      </c>
      <c r="AM191" s="3">
        <v>45977</v>
      </c>
      <c r="AN191" s="3">
        <v>45978</v>
      </c>
      <c r="AO191" s="3">
        <v>45978</v>
      </c>
      <c r="AP191" s="3">
        <v>45974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230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45979</v>
      </c>
      <c r="AK192" s="3">
        <v>0</v>
      </c>
      <c r="AL192" s="3">
        <v>45970</v>
      </c>
      <c r="AM192" s="3">
        <v>45977</v>
      </c>
      <c r="AN192" s="3">
        <v>45978</v>
      </c>
      <c r="AO192" s="3">
        <v>45978</v>
      </c>
      <c r="AP192" s="3">
        <v>45974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291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45979</v>
      </c>
      <c r="AK193" s="3">
        <v>0</v>
      </c>
      <c r="AL193" s="3">
        <v>45970</v>
      </c>
      <c r="AM193" s="3">
        <v>45977</v>
      </c>
      <c r="AN193" s="3">
        <v>45978</v>
      </c>
      <c r="AO193" s="3">
        <v>45978</v>
      </c>
      <c r="AP193" s="3">
        <v>45974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45979</v>
      </c>
      <c r="U194" s="11">
        <v>2500</v>
      </c>
      <c r="V194" s="10">
        <v>0</v>
      </c>
      <c r="W194" s="10">
        <v>2500</v>
      </c>
      <c r="X194" s="10">
        <v>2575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45979</v>
      </c>
      <c r="AK194" s="3">
        <v>0</v>
      </c>
      <c r="AL194" s="3">
        <v>45970</v>
      </c>
      <c r="AM194" s="3">
        <v>45977</v>
      </c>
      <c r="AN194" s="3">
        <v>45978</v>
      </c>
      <c r="AO194" s="3">
        <v>45978</v>
      </c>
      <c r="AP194" s="3">
        <v>45974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312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45980</v>
      </c>
      <c r="U195" s="11">
        <v>2500</v>
      </c>
      <c r="V195" s="10">
        <v>2500</v>
      </c>
      <c r="W195" s="10">
        <v>0</v>
      </c>
      <c r="X195" s="10">
        <v>2600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45980</v>
      </c>
      <c r="AK195" s="3">
        <v>0</v>
      </c>
      <c r="AL195" s="3">
        <v>45971</v>
      </c>
      <c r="AM195" s="3">
        <v>45978</v>
      </c>
      <c r="AN195" s="3">
        <v>45979</v>
      </c>
      <c r="AO195" s="3">
        <v>45979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230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45980</v>
      </c>
      <c r="AK196" s="3">
        <v>0</v>
      </c>
      <c r="AL196" s="3">
        <v>45971</v>
      </c>
      <c r="AM196" s="3">
        <v>45978</v>
      </c>
      <c r="AN196" s="3">
        <v>45979</v>
      </c>
      <c r="AO196" s="3">
        <v>45979</v>
      </c>
      <c r="AP196" s="3">
        <v>45975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847.40467777777781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293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45980</v>
      </c>
      <c r="AK197" s="3">
        <v>0</v>
      </c>
      <c r="AL197" s="3">
        <v>45971</v>
      </c>
      <c r="AM197" s="3">
        <v>45978</v>
      </c>
      <c r="AN197" s="3">
        <v>45979</v>
      </c>
      <c r="AO197" s="3">
        <v>45979</v>
      </c>
      <c r="AP197" s="3">
        <v>45975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434.7075944444444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45980</v>
      </c>
      <c r="AK198" s="3">
        <v>0</v>
      </c>
      <c r="AL198" s="3">
        <v>45971</v>
      </c>
      <c r="AM198" s="3">
        <v>45978</v>
      </c>
      <c r="AN198" s="3">
        <v>45979</v>
      </c>
      <c r="AO198" s="3">
        <v>45979</v>
      </c>
      <c r="AP198" s="3">
        <v>45975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382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45981</v>
      </c>
      <c r="U199" s="11">
        <v>2500</v>
      </c>
      <c r="V199" s="10">
        <v>0</v>
      </c>
      <c r="W199" s="10">
        <v>2500</v>
      </c>
      <c r="X199" s="10">
        <v>2550</v>
      </c>
      <c r="Y199" s="10">
        <v>0</v>
      </c>
      <c r="Z199" s="9" t="s">
        <v>230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45981</v>
      </c>
      <c r="AK199" s="3">
        <v>0</v>
      </c>
      <c r="AL199" s="3">
        <v>45972</v>
      </c>
      <c r="AM199" s="3">
        <v>45979</v>
      </c>
      <c r="AN199" s="3">
        <v>45980</v>
      </c>
      <c r="AO199" s="3">
        <v>45980</v>
      </c>
      <c r="AP199" s="3">
        <v>45976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0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45981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230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45981</v>
      </c>
      <c r="AK200" s="3">
        <v>0</v>
      </c>
      <c r="AL200" s="3">
        <v>45972</v>
      </c>
      <c r="AM200" s="3">
        <v>45979</v>
      </c>
      <c r="AN200" s="3">
        <v>45980</v>
      </c>
      <c r="AO200" s="3">
        <v>45980</v>
      </c>
      <c r="AP200" s="3">
        <v>45976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847.40467777777781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45981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45981</v>
      </c>
      <c r="AK201" s="3">
        <v>0</v>
      </c>
      <c r="AL201" s="3">
        <v>45972</v>
      </c>
      <c r="AM201" s="3">
        <v>45979</v>
      </c>
      <c r="AN201" s="3">
        <v>45980</v>
      </c>
      <c r="AO201" s="3">
        <v>45980</v>
      </c>
      <c r="AP201" s="3">
        <v>45976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217.3537972222222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287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230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45981</v>
      </c>
      <c r="AK202" s="3">
        <v>0</v>
      </c>
      <c r="AL202" s="3">
        <v>45972</v>
      </c>
      <c r="AM202" s="3">
        <v>45979</v>
      </c>
      <c r="AN202" s="3">
        <v>45980</v>
      </c>
      <c r="AO202" s="3">
        <v>45980</v>
      </c>
      <c r="AP202" s="3">
        <v>45976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668.56927500000018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>
        <v>21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45982</v>
      </c>
      <c r="U203" s="11">
        <v>2500</v>
      </c>
      <c r="V203" s="10">
        <v>1907</v>
      </c>
      <c r="W203" s="10">
        <v>593</v>
      </c>
      <c r="X203" s="10">
        <v>2686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45982</v>
      </c>
      <c r="AK203" s="3">
        <v>0</v>
      </c>
      <c r="AL203" s="3">
        <v>45973</v>
      </c>
      <c r="AM203" s="3">
        <v>45980</v>
      </c>
      <c r="AN203" s="3">
        <v>45981</v>
      </c>
      <c r="AO203" s="3">
        <v>45981</v>
      </c>
      <c r="AP203" s="3">
        <v>45977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291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230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45982</v>
      </c>
      <c r="AK204" s="3">
        <v>0</v>
      </c>
      <c r="AL204" s="3">
        <v>45973</v>
      </c>
      <c r="AM204" s="3">
        <v>45980</v>
      </c>
      <c r="AN204" s="3">
        <v>45981</v>
      </c>
      <c r="AO204" s="3">
        <v>45981</v>
      </c>
      <c r="AP204" s="3">
        <v>45977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423.7023388888889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 t="s">
        <v>289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45982</v>
      </c>
      <c r="AK205" s="3">
        <v>0</v>
      </c>
      <c r="AL205" s="3">
        <v>45973</v>
      </c>
      <c r="AM205" s="3">
        <v>45980</v>
      </c>
      <c r="AN205" s="3">
        <v>45981</v>
      </c>
      <c r="AO205" s="3">
        <v>45981</v>
      </c>
      <c r="AP205" s="3">
        <v>45977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286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45982</v>
      </c>
      <c r="AK206" s="3">
        <v>0</v>
      </c>
      <c r="AL206" s="3">
        <v>45973</v>
      </c>
      <c r="AM206" s="3">
        <v>45980</v>
      </c>
      <c r="AN206" s="3">
        <v>45981</v>
      </c>
      <c r="AO206" s="3">
        <v>45981</v>
      </c>
      <c r="AP206" s="3">
        <v>45977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294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45985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230</v>
      </c>
      <c r="AA207" s="8">
        <v>4526.2800000000007</v>
      </c>
      <c r="AB207" s="8">
        <v>0</v>
      </c>
      <c r="AC207" s="8">
        <v>4526.2800000000007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45985</v>
      </c>
      <c r="AK207" s="3">
        <v>0</v>
      </c>
      <c r="AL207" s="3">
        <v>45976</v>
      </c>
      <c r="AM207" s="3">
        <v>45983</v>
      </c>
      <c r="AN207" s="3">
        <v>45984</v>
      </c>
      <c r="AO207" s="3">
        <v>45984</v>
      </c>
      <c r="AP207" s="3">
        <v>45980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356.57028000000008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 t="s">
        <v>289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45985</v>
      </c>
      <c r="AK208" s="3">
        <v>0</v>
      </c>
      <c r="AL208" s="3">
        <v>45976</v>
      </c>
      <c r="AM208" s="3">
        <v>45983</v>
      </c>
      <c r="AN208" s="3">
        <v>45984</v>
      </c>
      <c r="AO208" s="3">
        <v>45984</v>
      </c>
      <c r="AP208" s="3">
        <v>45980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>
        <v>932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45985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230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45985</v>
      </c>
      <c r="AK209" s="3">
        <v>0</v>
      </c>
      <c r="AL209" s="3">
        <v>45976</v>
      </c>
      <c r="AM209" s="3">
        <v>45983</v>
      </c>
      <c r="AN209" s="3">
        <v>45984</v>
      </c>
      <c r="AO209" s="3">
        <v>45984</v>
      </c>
      <c r="AP209" s="3">
        <v>45980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286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45985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230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45985</v>
      </c>
      <c r="AK210" s="3">
        <v>0</v>
      </c>
      <c r="AL210" s="3">
        <v>45976</v>
      </c>
      <c r="AM210" s="3">
        <v>45983</v>
      </c>
      <c r="AN210" s="3">
        <v>45984</v>
      </c>
      <c r="AO210" s="3">
        <v>45984</v>
      </c>
      <c r="AP210" s="3">
        <v>45980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445.71285000000012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287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45985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230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45985</v>
      </c>
      <c r="AK211" s="3">
        <v>0</v>
      </c>
      <c r="AL211" s="3">
        <v>45976</v>
      </c>
      <c r="AM211" s="3">
        <v>45983</v>
      </c>
      <c r="AN211" s="3">
        <v>45984</v>
      </c>
      <c r="AO211" s="3">
        <v>45984</v>
      </c>
      <c r="AP211" s="3">
        <v>45980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445.71285000000012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45986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45986</v>
      </c>
      <c r="AK212" s="3">
        <v>0</v>
      </c>
      <c r="AL212" s="3">
        <v>45977</v>
      </c>
      <c r="AM212" s="3">
        <v>45984</v>
      </c>
      <c r="AN212" s="3">
        <v>45985</v>
      </c>
      <c r="AO212" s="3">
        <v>45985</v>
      </c>
      <c r="AP212" s="3">
        <v>45981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45986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230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45986</v>
      </c>
      <c r="AK213" s="3">
        <v>0</v>
      </c>
      <c r="AL213" s="3">
        <v>45977</v>
      </c>
      <c r="AM213" s="3">
        <v>45984</v>
      </c>
      <c r="AN213" s="3">
        <v>45985</v>
      </c>
      <c r="AO213" s="3">
        <v>45985</v>
      </c>
      <c r="AP213" s="3">
        <v>45981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423.7023388888889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 t="s">
        <v>382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45987</v>
      </c>
      <c r="U214" s="11">
        <v>5000</v>
      </c>
      <c r="V214" s="10">
        <v>0</v>
      </c>
      <c r="W214" s="10">
        <v>5000</v>
      </c>
      <c r="X214" s="10">
        <v>5100</v>
      </c>
      <c r="Y214" s="10">
        <v>0</v>
      </c>
      <c r="Z214" s="9" t="s">
        <v>230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45987</v>
      </c>
      <c r="AK214" s="3">
        <v>0</v>
      </c>
      <c r="AL214" s="3">
        <v>45978</v>
      </c>
      <c r="AM214" s="3">
        <v>45985</v>
      </c>
      <c r="AN214" s="3">
        <v>45986</v>
      </c>
      <c r="AO214" s="3">
        <v>45986</v>
      </c>
      <c r="AP214" s="3">
        <v>45982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318</v>
      </c>
      <c r="AZ214" s="2">
        <v>0</v>
      </c>
      <c r="BA214" s="2">
        <v>0</v>
      </c>
      <c r="BB214" s="2">
        <v>0</v>
      </c>
      <c r="BC214" s="1" t="s">
        <v>231</v>
      </c>
      <c r="BD214" s="56">
        <v>0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312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45987</v>
      </c>
      <c r="U215" s="11">
        <v>5000</v>
      </c>
      <c r="V215" s="10">
        <v>4400</v>
      </c>
      <c r="W215" s="10">
        <v>600</v>
      </c>
      <c r="X215" s="10">
        <v>5100</v>
      </c>
      <c r="Y215" s="10">
        <v>0</v>
      </c>
      <c r="Z215" s="9" t="s">
        <v>230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45987</v>
      </c>
      <c r="AK215" s="3">
        <v>0</v>
      </c>
      <c r="AL215" s="3">
        <v>45978</v>
      </c>
      <c r="AM215" s="3">
        <v>45985</v>
      </c>
      <c r="AN215" s="3">
        <v>45986</v>
      </c>
      <c r="AO215" s="3">
        <v>45986</v>
      </c>
      <c r="AP215" s="3">
        <v>45982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0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45987</v>
      </c>
      <c r="AK216" s="3">
        <v>0</v>
      </c>
      <c r="AL216" s="3">
        <v>45978</v>
      </c>
      <c r="AM216" s="3">
        <v>45985</v>
      </c>
      <c r="AN216" s="3">
        <v>45986</v>
      </c>
      <c r="AO216" s="3">
        <v>45986</v>
      </c>
      <c r="AP216" s="3">
        <v>45982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 t="s">
        <v>291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45987</v>
      </c>
      <c r="U217" s="11">
        <v>7500</v>
      </c>
      <c r="V217" s="10">
        <v>0</v>
      </c>
      <c r="W217" s="10">
        <v>7500</v>
      </c>
      <c r="X217" s="10">
        <v>0</v>
      </c>
      <c r="Y217" s="10">
        <v>7875</v>
      </c>
      <c r="Z217" s="9" t="s">
        <v>230</v>
      </c>
      <c r="AA217" s="8">
        <v>8067.6750000000011</v>
      </c>
      <c r="AB217" s="8">
        <v>0</v>
      </c>
      <c r="AC217" s="8">
        <v>8067.6750000000011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45987</v>
      </c>
      <c r="AK217" s="3">
        <v>0</v>
      </c>
      <c r="AL217" s="3">
        <v>45978</v>
      </c>
      <c r="AM217" s="3">
        <v>45985</v>
      </c>
      <c r="AN217" s="3">
        <v>45986</v>
      </c>
      <c r="AO217" s="3">
        <v>45986</v>
      </c>
      <c r="AP217" s="3">
        <v>45982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635.55350833333341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289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45987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230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45987</v>
      </c>
      <c r="AK218" s="3">
        <v>0</v>
      </c>
      <c r="AL218" s="3">
        <v>45978</v>
      </c>
      <c r="AM218" s="3">
        <v>45985</v>
      </c>
      <c r="AN218" s="3">
        <v>45986</v>
      </c>
      <c r="AO218" s="3">
        <v>45986</v>
      </c>
      <c r="AP218" s="3">
        <v>45982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847.40467777777781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286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230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45987</v>
      </c>
      <c r="AK219" s="3">
        <v>0</v>
      </c>
      <c r="AL219" s="3">
        <v>45978</v>
      </c>
      <c r="AM219" s="3">
        <v>45985</v>
      </c>
      <c r="AN219" s="3">
        <v>45986</v>
      </c>
      <c r="AO219" s="3">
        <v>45986</v>
      </c>
      <c r="AP219" s="3">
        <v>45982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891.42570000000023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284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45987</v>
      </c>
      <c r="U220" s="11">
        <v>2500</v>
      </c>
      <c r="V220" s="10">
        <v>0</v>
      </c>
      <c r="W220" s="10">
        <v>2500</v>
      </c>
      <c r="X220" s="10">
        <v>2575</v>
      </c>
      <c r="Y220" s="10">
        <v>0</v>
      </c>
      <c r="Z220" s="9" t="s">
        <v>230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45987</v>
      </c>
      <c r="AK220" s="3">
        <v>0</v>
      </c>
      <c r="AL220" s="3">
        <v>45978</v>
      </c>
      <c r="AM220" s="3">
        <v>45985</v>
      </c>
      <c r="AN220" s="3">
        <v>45986</v>
      </c>
      <c r="AO220" s="3">
        <v>45986</v>
      </c>
      <c r="AP220" s="3">
        <v>45982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0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>
        <v>21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230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222.85642500000006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230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45989</v>
      </c>
      <c r="AK222" s="3">
        <v>0</v>
      </c>
      <c r="AL222" s="3">
        <v>45980</v>
      </c>
      <c r="AM222" s="3">
        <v>45987</v>
      </c>
      <c r="AN222" s="3">
        <v>45988</v>
      </c>
      <c r="AO222" s="3">
        <v>45988</v>
      </c>
      <c r="AP222" s="3">
        <v>45984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423.7023388888889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 t="s">
        <v>289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230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45989</v>
      </c>
      <c r="AK223" s="3">
        <v>0</v>
      </c>
      <c r="AL223" s="3">
        <v>45980</v>
      </c>
      <c r="AM223" s="3">
        <v>45987</v>
      </c>
      <c r="AN223" s="3">
        <v>45988</v>
      </c>
      <c r="AO223" s="3">
        <v>45988</v>
      </c>
      <c r="AP223" s="3">
        <v>45984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423.7023388888889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 t="s">
        <v>290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45989</v>
      </c>
      <c r="AK224" s="3">
        <v>0</v>
      </c>
      <c r="AL224" s="3">
        <v>45980</v>
      </c>
      <c r="AM224" s="3">
        <v>45987</v>
      </c>
      <c r="AN224" s="3">
        <v>45988</v>
      </c>
      <c r="AO224" s="3">
        <v>45988</v>
      </c>
      <c r="AP224" s="3">
        <v>45984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434.7075944444444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286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230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45989</v>
      </c>
      <c r="AK225" s="3">
        <v>0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45984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445.71285000000012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 t="s">
        <v>287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230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45989</v>
      </c>
      <c r="AK226" s="3">
        <v>0</v>
      </c>
      <c r="AL226" s="3">
        <v>45980</v>
      </c>
      <c r="AM226" s="3">
        <v>45987</v>
      </c>
      <c r="AN226" s="3">
        <v>45988</v>
      </c>
      <c r="AO226" s="3">
        <v>45988</v>
      </c>
      <c r="AP226" s="3">
        <v>45984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>
        <v>331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45989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230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74</v>
      </c>
      <c r="AI227" s="1">
        <v>2</v>
      </c>
      <c r="AJ227" s="3">
        <v>45989</v>
      </c>
      <c r="AK227" s="3">
        <v>0</v>
      </c>
      <c r="AL227" s="3">
        <v>45980</v>
      </c>
      <c r="AM227" s="3">
        <v>45987</v>
      </c>
      <c r="AN227" s="3">
        <v>45988</v>
      </c>
      <c r="AO227" s="3">
        <v>45988</v>
      </c>
      <c r="AP227" s="3">
        <v>45984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222.85642500000006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283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45989</v>
      </c>
      <c r="U228" s="11">
        <v>2500</v>
      </c>
      <c r="V228" s="10">
        <v>2500</v>
      </c>
      <c r="W228" s="10">
        <v>0</v>
      </c>
      <c r="X228" s="10">
        <v>2535</v>
      </c>
      <c r="Y228" s="10">
        <v>0</v>
      </c>
      <c r="Z228" s="9" t="s">
        <v>230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45989</v>
      </c>
      <c r="AK228" s="3">
        <v>0</v>
      </c>
      <c r="AL228" s="3">
        <v>45980</v>
      </c>
      <c r="AM228" s="3">
        <v>45987</v>
      </c>
      <c r="AN228" s="3">
        <v>45988</v>
      </c>
      <c r="AO228" s="3">
        <v>45988</v>
      </c>
      <c r="AP228" s="3">
        <v>45984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231</v>
      </c>
      <c r="BD228" s="56">
        <v>0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 t="s">
        <v>292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230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222.85642500000006</v>
      </c>
    </row>
    <row r="230" spans="1:56" ht="27.75" customHeight="1" x14ac:dyDescent="0.45">
      <c r="A230" s="3" t="s">
        <v>131</v>
      </c>
      <c r="B230" s="14" t="s">
        <v>131</v>
      </c>
      <c r="C230" s="9" t="s">
        <v>229</v>
      </c>
      <c r="D230" s="13" t="s">
        <v>61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 t="s">
        <v>63</v>
      </c>
      <c r="U230" s="11">
        <v>1267500</v>
      </c>
      <c r="V230" s="10">
        <v>0</v>
      </c>
      <c r="W230" s="10">
        <v>1267500</v>
      </c>
      <c r="X230" s="10">
        <v>0</v>
      </c>
      <c r="Y230" s="10">
        <v>1330875</v>
      </c>
      <c r="Z230" s="9" t="s">
        <v>230</v>
      </c>
      <c r="AA230" s="8">
        <v>1434264.9750000001</v>
      </c>
      <c r="AB230" s="8">
        <v>0</v>
      </c>
      <c r="AC230" s="8">
        <v>1434264.9750000001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112988.20747500002</v>
      </c>
    </row>
    <row r="231" spans="1:56" ht="27.7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20</v>
      </c>
      <c r="F231" s="9">
        <v>38</v>
      </c>
      <c r="G231" s="9">
        <v>0</v>
      </c>
      <c r="H231" s="9">
        <v>0</v>
      </c>
      <c r="I231" s="9">
        <v>82</v>
      </c>
      <c r="J231" s="9" t="s">
        <v>78</v>
      </c>
      <c r="K231" s="9">
        <v>2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230</v>
      </c>
      <c r="AA231" s="8">
        <v>1750326.2106055003</v>
      </c>
      <c r="AB231" s="8">
        <v>5378.4500000000007</v>
      </c>
      <c r="AC231" s="8">
        <v>1744947.7606055001</v>
      </c>
      <c r="AD231" s="8">
        <v>0</v>
      </c>
      <c r="AE231" s="8">
        <v>0</v>
      </c>
      <c r="AF231" s="8" t="s">
        <v>58</v>
      </c>
      <c r="AG231" s="1" t="s">
        <v>61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232</v>
      </c>
      <c r="BD231" s="56">
        <v>0</v>
      </c>
    </row>
    <row r="232" spans="1:56" ht="27.75" customHeight="1" x14ac:dyDescent="0.45">
      <c r="A232" s="3">
        <v>45951</v>
      </c>
      <c r="B232" s="14" t="s">
        <v>434</v>
      </c>
      <c r="C232" s="9" t="s">
        <v>135</v>
      </c>
      <c r="D232" s="13" t="s">
        <v>228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183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105</v>
      </c>
      <c r="T232" s="12">
        <v>45964</v>
      </c>
      <c r="U232" s="11">
        <v>56080</v>
      </c>
      <c r="V232" s="10">
        <v>47000</v>
      </c>
      <c r="W232" s="10">
        <v>9080</v>
      </c>
      <c r="X232" s="10">
        <v>97591</v>
      </c>
      <c r="Y232" s="10">
        <v>0</v>
      </c>
      <c r="Z232" s="9" t="s">
        <v>81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 t="s">
        <v>196</v>
      </c>
      <c r="AG232" s="1" t="s">
        <v>112</v>
      </c>
      <c r="AH232" s="1" t="s">
        <v>74</v>
      </c>
      <c r="AI232" s="1">
        <v>2</v>
      </c>
      <c r="AJ232" s="3">
        <v>45964</v>
      </c>
      <c r="AK232" s="3">
        <v>0</v>
      </c>
      <c r="AL232" s="3">
        <v>45955</v>
      </c>
      <c r="AM232" s="3">
        <v>45962</v>
      </c>
      <c r="AN232" s="3">
        <v>45963</v>
      </c>
      <c r="AO232" s="3">
        <v>45963</v>
      </c>
      <c r="AP232" s="3">
        <v>45959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402</v>
      </c>
      <c r="AZ232" s="2">
        <v>0</v>
      </c>
      <c r="BA232" s="2">
        <v>0</v>
      </c>
      <c r="BB232" s="2">
        <v>0</v>
      </c>
      <c r="BC232" s="1" t="s">
        <v>100</v>
      </c>
      <c r="BD232" s="56">
        <v>0</v>
      </c>
    </row>
    <row r="233" spans="1:56" ht="27.75" customHeight="1" x14ac:dyDescent="0.45">
      <c r="A233" s="3" t="s">
        <v>131</v>
      </c>
      <c r="B233" s="14" t="s">
        <v>131</v>
      </c>
      <c r="C233" s="9" t="s">
        <v>135</v>
      </c>
      <c r="D233" s="13" t="s">
        <v>61</v>
      </c>
      <c r="E233" s="9">
        <v>20</v>
      </c>
      <c r="F233" s="9">
        <v>36</v>
      </c>
      <c r="G233" s="9" t="s">
        <v>60</v>
      </c>
      <c r="H233" s="9">
        <v>0</v>
      </c>
      <c r="I233" s="9">
        <v>78</v>
      </c>
      <c r="J233" s="9" t="s">
        <v>57</v>
      </c>
      <c r="K233" s="9">
        <v>5</v>
      </c>
      <c r="L233" s="9" t="s">
        <v>183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105</v>
      </c>
      <c r="T233" s="12" t="s">
        <v>63</v>
      </c>
      <c r="U233" s="11">
        <v>290000</v>
      </c>
      <c r="V233" s="10">
        <v>0</v>
      </c>
      <c r="W233" s="10">
        <v>290000</v>
      </c>
      <c r="X233" s="10">
        <v>0</v>
      </c>
      <c r="Y233" s="10">
        <v>304500</v>
      </c>
      <c r="Z233" s="9" t="s">
        <v>81</v>
      </c>
      <c r="AA233" s="8">
        <v>303847.5</v>
      </c>
      <c r="AB233" s="8">
        <v>18955</v>
      </c>
      <c r="AC233" s="8">
        <v>284892.5</v>
      </c>
      <c r="AD233" s="8">
        <v>0</v>
      </c>
      <c r="AE233" s="8">
        <v>0</v>
      </c>
      <c r="AF233" s="8" t="s">
        <v>196</v>
      </c>
      <c r="AG233" s="1" t="s">
        <v>112</v>
      </c>
      <c r="AH233" s="1" t="s">
        <v>74</v>
      </c>
      <c r="AI233" s="1">
        <v>2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21778.448888888888</v>
      </c>
    </row>
    <row r="234" spans="1:56" ht="27.7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20</v>
      </c>
      <c r="F234" s="9">
        <v>37</v>
      </c>
      <c r="G234" s="9">
        <v>0</v>
      </c>
      <c r="H234" s="9">
        <v>0</v>
      </c>
      <c r="I234" s="9">
        <v>80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81</v>
      </c>
      <c r="AA234" s="8">
        <v>303847.5</v>
      </c>
      <c r="AB234" s="8">
        <v>18955</v>
      </c>
      <c r="AC234" s="8">
        <v>284892.5</v>
      </c>
      <c r="AD234" s="8">
        <v>0</v>
      </c>
      <c r="AE234" s="8">
        <v>0</v>
      </c>
      <c r="AF234" s="8" t="s">
        <v>58</v>
      </c>
      <c r="AG234" s="1" t="s">
        <v>112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100</v>
      </c>
      <c r="BD234" s="56">
        <v>0</v>
      </c>
    </row>
    <row r="235" spans="1:56" ht="27.75" customHeight="1" x14ac:dyDescent="0.45">
      <c r="A235" s="3">
        <v>45961</v>
      </c>
      <c r="B235" s="14" t="s">
        <v>504</v>
      </c>
      <c r="C235" s="9" t="s">
        <v>498</v>
      </c>
      <c r="D235" s="13" t="s">
        <v>59</v>
      </c>
      <c r="E235" s="9">
        <v>21</v>
      </c>
      <c r="F235" s="9">
        <v>38</v>
      </c>
      <c r="G235" s="9" t="s">
        <v>60</v>
      </c>
      <c r="H235" s="9">
        <v>0</v>
      </c>
      <c r="I235" s="9">
        <v>69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41</v>
      </c>
      <c r="O235" s="9">
        <v>40</v>
      </c>
      <c r="P235" s="10">
        <v>89.012673587199984</v>
      </c>
      <c r="Q235" s="10">
        <v>0</v>
      </c>
      <c r="R235" s="10">
        <v>89.012673587199984</v>
      </c>
      <c r="S235" s="9" t="s">
        <v>71</v>
      </c>
      <c r="T235" s="12">
        <v>45964</v>
      </c>
      <c r="U235" s="11">
        <v>15000</v>
      </c>
      <c r="V235" s="10">
        <v>11000</v>
      </c>
      <c r="W235" s="10">
        <v>4000</v>
      </c>
      <c r="X235" s="10">
        <v>0</v>
      </c>
      <c r="Y235" s="10">
        <v>0</v>
      </c>
      <c r="Z235" s="9" t="s">
        <v>126</v>
      </c>
      <c r="AA235" s="8">
        <v>4414.5199999999995</v>
      </c>
      <c r="AB235" s="8">
        <v>4414.5199999999995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243</v>
      </c>
      <c r="AI235" s="1">
        <v>2</v>
      </c>
      <c r="AJ235" s="3">
        <v>45964</v>
      </c>
      <c r="AK235" s="3">
        <v>0</v>
      </c>
      <c r="AL235" s="3">
        <v>0</v>
      </c>
      <c r="AM235" s="3">
        <v>0</v>
      </c>
      <c r="AN235" s="3">
        <v>0</v>
      </c>
      <c r="AO235" s="3">
        <v>45962</v>
      </c>
      <c r="AP235" s="3">
        <v>45959</v>
      </c>
      <c r="AQ235" s="3">
        <v>45963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0</v>
      </c>
    </row>
    <row r="236" spans="1:56" ht="27.75" customHeight="1" x14ac:dyDescent="0.45">
      <c r="A236" s="3" t="s">
        <v>93</v>
      </c>
      <c r="B236" s="14">
        <v>0</v>
      </c>
      <c r="C236" s="9">
        <v>0</v>
      </c>
      <c r="D236" s="13">
        <v>0</v>
      </c>
      <c r="E236" s="9">
        <v>21</v>
      </c>
      <c r="F236" s="9">
        <v>37</v>
      </c>
      <c r="G236" s="9" t="s">
        <v>60</v>
      </c>
      <c r="H236" s="9">
        <v>0</v>
      </c>
      <c r="I236" s="9">
        <v>67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126</v>
      </c>
      <c r="AA236" s="8">
        <v>4414.5199999999995</v>
      </c>
      <c r="AB236" s="8">
        <v>4414.5199999999995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112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101</v>
      </c>
      <c r="BD236" s="56">
        <v>0</v>
      </c>
    </row>
    <row r="237" spans="1:56" ht="27.75" customHeight="1" x14ac:dyDescent="0.45">
      <c r="A237" s="3">
        <v>45933</v>
      </c>
      <c r="B237" s="14" t="s">
        <v>328</v>
      </c>
      <c r="C237" s="9" t="s">
        <v>319</v>
      </c>
      <c r="D237" s="13" t="s">
        <v>320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45966</v>
      </c>
      <c r="U237" s="11">
        <v>5000</v>
      </c>
      <c r="V237" s="10">
        <v>4737</v>
      </c>
      <c r="W237" s="10">
        <v>263</v>
      </c>
      <c r="X237" s="10">
        <v>5200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>
        <v>45966</v>
      </c>
      <c r="AK237" s="3">
        <v>45962</v>
      </c>
      <c r="AL237" s="3">
        <v>45956</v>
      </c>
      <c r="AM237" s="3">
        <v>45963</v>
      </c>
      <c r="AN237" s="3">
        <v>45964</v>
      </c>
      <c r="AO237" s="3">
        <v>45964</v>
      </c>
      <c r="AP237" s="3">
        <v>45961</v>
      </c>
      <c r="AQ237" s="3">
        <v>45965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508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474</v>
      </c>
      <c r="C238" s="9" t="s">
        <v>104</v>
      </c>
      <c r="D238" s="13" t="s">
        <v>475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88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45966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>
        <v>45966</v>
      </c>
      <c r="AK238" s="3">
        <v>45962</v>
      </c>
      <c r="AL238" s="3">
        <v>45956</v>
      </c>
      <c r="AM238" s="3">
        <v>45963</v>
      </c>
      <c r="AN238" s="3">
        <v>45964</v>
      </c>
      <c r="AO238" s="3">
        <v>45964</v>
      </c>
      <c r="AP238" s="3">
        <v>45961</v>
      </c>
      <c r="AQ238" s="3">
        <v>45965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45953</v>
      </c>
      <c r="B239" s="14" t="s">
        <v>462</v>
      </c>
      <c r="C239" s="9" t="s">
        <v>319</v>
      </c>
      <c r="D239" s="13" t="s">
        <v>454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45966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117</v>
      </c>
      <c r="AA239" s="8">
        <v>5378.4500000000007</v>
      </c>
      <c r="AB239" s="8">
        <v>5378.4500000000007</v>
      </c>
      <c r="AC239" s="8">
        <v>0</v>
      </c>
      <c r="AD239" s="8">
        <v>5378.4500000000007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45966</v>
      </c>
      <c r="AK239" s="3">
        <v>45962</v>
      </c>
      <c r="AL239" s="3">
        <v>45956</v>
      </c>
      <c r="AM239" s="3">
        <v>45963</v>
      </c>
      <c r="AN239" s="3">
        <v>45964</v>
      </c>
      <c r="AO239" s="3">
        <v>45964</v>
      </c>
      <c r="AP239" s="3">
        <v>45961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45953</v>
      </c>
      <c r="B240" s="14" t="s">
        <v>464</v>
      </c>
      <c r="C240" s="9" t="s">
        <v>227</v>
      </c>
      <c r="D240" s="13" t="s">
        <v>449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45966</v>
      </c>
      <c r="U240" s="11">
        <v>30000</v>
      </c>
      <c r="V240" s="10">
        <v>30000</v>
      </c>
      <c r="W240" s="10">
        <v>0</v>
      </c>
      <c r="X240" s="10">
        <v>30500</v>
      </c>
      <c r="Y240" s="10">
        <v>0</v>
      </c>
      <c r="Z240" s="9" t="s">
        <v>117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45966</v>
      </c>
      <c r="AK240" s="3">
        <v>45962</v>
      </c>
      <c r="AL240" s="3">
        <v>45956</v>
      </c>
      <c r="AM240" s="3">
        <v>45963</v>
      </c>
      <c r="AN240" s="3">
        <v>45964</v>
      </c>
      <c r="AO240" s="3">
        <v>45964</v>
      </c>
      <c r="AP240" s="3">
        <v>45961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45953</v>
      </c>
      <c r="B241" s="14" t="s">
        <v>463</v>
      </c>
      <c r="C241" s="9" t="s">
        <v>227</v>
      </c>
      <c r="D241" s="13" t="s">
        <v>437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45967</v>
      </c>
      <c r="U241" s="11">
        <v>10000</v>
      </c>
      <c r="V241" s="10">
        <v>10000</v>
      </c>
      <c r="W241" s="10">
        <v>0</v>
      </c>
      <c r="X241" s="10">
        <v>10100</v>
      </c>
      <c r="Y241" s="10">
        <v>0</v>
      </c>
      <c r="Z241" s="9" t="s">
        <v>117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68</v>
      </c>
      <c r="AI241" s="1">
        <v>4</v>
      </c>
      <c r="AJ241" s="3">
        <v>45967</v>
      </c>
      <c r="AK241" s="3">
        <v>45963</v>
      </c>
      <c r="AL241" s="3">
        <v>45957</v>
      </c>
      <c r="AM241" s="3">
        <v>45964</v>
      </c>
      <c r="AN241" s="3">
        <v>45965</v>
      </c>
      <c r="AO241" s="3">
        <v>45965</v>
      </c>
      <c r="AP241" s="3">
        <v>45962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45953</v>
      </c>
      <c r="B242" s="14" t="s">
        <v>463</v>
      </c>
      <c r="C242" s="9" t="s">
        <v>227</v>
      </c>
      <c r="D242" s="13" t="s">
        <v>438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45967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117</v>
      </c>
      <c r="AA242" s="8">
        <v>10756.900000000001</v>
      </c>
      <c r="AB242" s="8">
        <v>10756.900000000001</v>
      </c>
      <c r="AC242" s="8">
        <v>0</v>
      </c>
      <c r="AD242" s="8">
        <v>10756.900000000001</v>
      </c>
      <c r="AE242" s="8">
        <v>0</v>
      </c>
      <c r="AF242" s="8">
        <v>0</v>
      </c>
      <c r="AG242" s="1" t="s">
        <v>113</v>
      </c>
      <c r="AH242" s="1" t="s">
        <v>68</v>
      </c>
      <c r="AI242" s="1">
        <v>4</v>
      </c>
      <c r="AJ242" s="3">
        <v>45967</v>
      </c>
      <c r="AK242" s="3">
        <v>45963</v>
      </c>
      <c r="AL242" s="3">
        <v>45957</v>
      </c>
      <c r="AM242" s="3">
        <v>45964</v>
      </c>
      <c r="AN242" s="3">
        <v>45965</v>
      </c>
      <c r="AO242" s="3">
        <v>45965</v>
      </c>
      <c r="AP242" s="3">
        <v>45962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45953</v>
      </c>
      <c r="B243" s="14" t="s">
        <v>464</v>
      </c>
      <c r="C243" s="9" t="s">
        <v>227</v>
      </c>
      <c r="D243" s="13" t="s">
        <v>448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45972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117</v>
      </c>
      <c r="AA243" s="8">
        <v>32270.700000000004</v>
      </c>
      <c r="AB243" s="8">
        <v>32270.700000000004</v>
      </c>
      <c r="AC243" s="8">
        <v>0</v>
      </c>
      <c r="AD243" s="8">
        <v>32270.700000000004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45972</v>
      </c>
      <c r="AK243" s="3">
        <v>45968</v>
      </c>
      <c r="AL243" s="3">
        <v>45962</v>
      </c>
      <c r="AM243" s="3">
        <v>45969</v>
      </c>
      <c r="AN243" s="3">
        <v>45970</v>
      </c>
      <c r="AO243" s="3">
        <v>45970</v>
      </c>
      <c r="AP243" s="3">
        <v>45967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>
        <v>45953</v>
      </c>
      <c r="B244" s="14" t="s">
        <v>465</v>
      </c>
      <c r="C244" s="9" t="s">
        <v>227</v>
      </c>
      <c r="D244" s="13" t="s">
        <v>450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45976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117</v>
      </c>
      <c r="AA244" s="8">
        <v>5378.4500000000007</v>
      </c>
      <c r="AB244" s="8">
        <v>5378.4500000000007</v>
      </c>
      <c r="AC244" s="8">
        <v>0</v>
      </c>
      <c r="AD244" s="8">
        <v>5378.4500000000007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>
        <v>45976</v>
      </c>
      <c r="AK244" s="3">
        <v>45972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0</v>
      </c>
    </row>
    <row r="245" spans="1:56" ht="27.75" customHeight="1" x14ac:dyDescent="0.45">
      <c r="A245" s="3">
        <v>45953</v>
      </c>
      <c r="B245" s="14" t="s">
        <v>465</v>
      </c>
      <c r="C245" s="9" t="s">
        <v>227</v>
      </c>
      <c r="D245" s="13" t="s">
        <v>451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117</v>
      </c>
      <c r="AA245" s="8">
        <v>5378.4500000000007</v>
      </c>
      <c r="AB245" s="8">
        <v>5378.4500000000007</v>
      </c>
      <c r="AC245" s="8">
        <v>0</v>
      </c>
      <c r="AD245" s="8">
        <v>5378.4500000000007</v>
      </c>
      <c r="AE245" s="8">
        <v>0</v>
      </c>
      <c r="AF245" s="8">
        <v>0</v>
      </c>
      <c r="AG245" s="1" t="s">
        <v>114</v>
      </c>
      <c r="AH245" s="1" t="s">
        <v>68</v>
      </c>
      <c r="AI245" s="1">
        <v>4</v>
      </c>
      <c r="AJ245" s="3">
        <v>45976</v>
      </c>
      <c r="AK245" s="3">
        <v>45972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45953</v>
      </c>
      <c r="B246" s="14" t="s">
        <v>464</v>
      </c>
      <c r="C246" s="9" t="s">
        <v>227</v>
      </c>
      <c r="D246" s="13" t="s">
        <v>447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45980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117</v>
      </c>
      <c r="AA246" s="8">
        <v>5378.4500000000007</v>
      </c>
      <c r="AB246" s="8">
        <v>5378.4500000000007</v>
      </c>
      <c r="AC246" s="8">
        <v>0</v>
      </c>
      <c r="AD246" s="8">
        <v>5378.4500000000007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45980</v>
      </c>
      <c r="AK246" s="3">
        <v>45976</v>
      </c>
      <c r="AL246" s="3">
        <v>45970</v>
      </c>
      <c r="AM246" s="3">
        <v>45977</v>
      </c>
      <c r="AN246" s="3">
        <v>45978</v>
      </c>
      <c r="AO246" s="3">
        <v>45978</v>
      </c>
      <c r="AP246" s="3">
        <v>45975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45953</v>
      </c>
      <c r="B247" s="14" t="s">
        <v>466</v>
      </c>
      <c r="C247" s="9" t="s">
        <v>227</v>
      </c>
      <c r="D247" s="13" t="s">
        <v>452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45980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117</v>
      </c>
      <c r="AA247" s="8">
        <v>10756.900000000001</v>
      </c>
      <c r="AB247" s="8">
        <v>10756.900000000001</v>
      </c>
      <c r="AC247" s="8">
        <v>0</v>
      </c>
      <c r="AD247" s="8">
        <v>10756.900000000001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45980</v>
      </c>
      <c r="AK247" s="3">
        <v>45976</v>
      </c>
      <c r="AL247" s="3">
        <v>45970</v>
      </c>
      <c r="AM247" s="3">
        <v>45977</v>
      </c>
      <c r="AN247" s="3">
        <v>45978</v>
      </c>
      <c r="AO247" s="3">
        <v>45978</v>
      </c>
      <c r="AP247" s="3">
        <v>45975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45953</v>
      </c>
      <c r="B248" s="14" t="s">
        <v>466</v>
      </c>
      <c r="C248" s="9" t="s">
        <v>227</v>
      </c>
      <c r="D248" s="13" t="s">
        <v>453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45980</v>
      </c>
      <c r="U248" s="11">
        <v>10000</v>
      </c>
      <c r="V248" s="10">
        <v>0</v>
      </c>
      <c r="W248" s="10">
        <v>10000</v>
      </c>
      <c r="X248" s="10">
        <v>10065</v>
      </c>
      <c r="Y248" s="10">
        <v>0</v>
      </c>
      <c r="Z248" s="9" t="s">
        <v>117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45980</v>
      </c>
      <c r="AK248" s="3">
        <v>45976</v>
      </c>
      <c r="AL248" s="3">
        <v>45970</v>
      </c>
      <c r="AM248" s="3">
        <v>45977</v>
      </c>
      <c r="AN248" s="3">
        <v>45978</v>
      </c>
      <c r="AO248" s="3">
        <v>45978</v>
      </c>
      <c r="AP248" s="3">
        <v>45975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45958</v>
      </c>
      <c r="B249" s="14" t="s">
        <v>489</v>
      </c>
      <c r="C249" s="9" t="s">
        <v>79</v>
      </c>
      <c r="D249" s="13" t="s">
        <v>490</v>
      </c>
      <c r="E249" s="9">
        <v>21</v>
      </c>
      <c r="F249" s="9">
        <v>38</v>
      </c>
      <c r="G249" s="9" t="s">
        <v>60</v>
      </c>
      <c r="H249" s="9" t="s">
        <v>76</v>
      </c>
      <c r="I249" s="9">
        <v>102</v>
      </c>
      <c r="J249" s="9" t="s">
        <v>57</v>
      </c>
      <c r="K249" s="9">
        <v>5</v>
      </c>
      <c r="L249" s="9" t="s">
        <v>89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45990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117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45990</v>
      </c>
      <c r="AK249" s="3">
        <v>45986</v>
      </c>
      <c r="AL249" s="3">
        <v>45980</v>
      </c>
      <c r="AM249" s="3">
        <v>45987</v>
      </c>
      <c r="AN249" s="3">
        <v>45988</v>
      </c>
      <c r="AO249" s="3">
        <v>45988</v>
      </c>
      <c r="AP249" s="3">
        <v>45985</v>
      </c>
      <c r="AQ249" s="3">
        <v>45989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45962</v>
      </c>
      <c r="B250" s="14" t="s">
        <v>125</v>
      </c>
      <c r="C250" s="9" t="s">
        <v>104</v>
      </c>
      <c r="D250" s="13" t="s">
        <v>509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>
        <v>45968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113</v>
      </c>
      <c r="AH250" s="1" t="s">
        <v>68</v>
      </c>
      <c r="AI250" s="1">
        <v>4</v>
      </c>
      <c r="AJ250" s="3">
        <v>45968</v>
      </c>
      <c r="AK250" s="3">
        <v>45964</v>
      </c>
      <c r="AL250" s="3">
        <v>45958</v>
      </c>
      <c r="AM250" s="3">
        <v>45965</v>
      </c>
      <c r="AN250" s="3">
        <v>45966</v>
      </c>
      <c r="AO250" s="3">
        <v>45966</v>
      </c>
      <c r="AP250" s="3">
        <v>45963</v>
      </c>
      <c r="AQ250" s="3">
        <v>45967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0</v>
      </c>
    </row>
    <row r="251" spans="1:56" ht="27.75" customHeight="1" x14ac:dyDescent="0.45">
      <c r="A251" s="3">
        <v>45962</v>
      </c>
      <c r="B251" s="14" t="s">
        <v>125</v>
      </c>
      <c r="C251" s="9" t="s">
        <v>104</v>
      </c>
      <c r="D251" s="13" t="s">
        <v>510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>
        <v>45968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3310.89</v>
      </c>
      <c r="AC251" s="8">
        <v>0</v>
      </c>
      <c r="AD251" s="8">
        <v>3310.89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>
        <v>45968</v>
      </c>
      <c r="AK251" s="3">
        <v>45964</v>
      </c>
      <c r="AL251" s="3">
        <v>45958</v>
      </c>
      <c r="AM251" s="3">
        <v>45965</v>
      </c>
      <c r="AN251" s="3">
        <v>45966</v>
      </c>
      <c r="AO251" s="3">
        <v>45966</v>
      </c>
      <c r="AP251" s="3">
        <v>45963</v>
      </c>
      <c r="AQ251" s="3">
        <v>45967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0</v>
      </c>
    </row>
    <row r="252" spans="1:56" ht="27.75" customHeight="1" x14ac:dyDescent="0.45">
      <c r="A252" s="3">
        <v>45962</v>
      </c>
      <c r="B252" s="14" t="s">
        <v>125</v>
      </c>
      <c r="C252" s="9" t="s">
        <v>104</v>
      </c>
      <c r="D252" s="13" t="s">
        <v>280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89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238.09713619999999</v>
      </c>
    </row>
    <row r="253" spans="1:56" ht="27.75" customHeight="1" x14ac:dyDescent="0.45">
      <c r="A253" s="3">
        <v>45962</v>
      </c>
      <c r="B253" s="14" t="s">
        <v>125</v>
      </c>
      <c r="C253" s="9" t="s">
        <v>104</v>
      </c>
      <c r="D253" s="13" t="s">
        <v>262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88</v>
      </c>
      <c r="M253" s="10">
        <v>22</v>
      </c>
      <c r="N253" s="9">
        <v>40</v>
      </c>
      <c r="O253" s="9">
        <v>60</v>
      </c>
      <c r="P253" s="10">
        <v>97.696836863999991</v>
      </c>
      <c r="Q253" s="10">
        <v>0</v>
      </c>
      <c r="R253" s="10">
        <v>97.696836863999991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117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238.09713619999999</v>
      </c>
    </row>
    <row r="254" spans="1:56" ht="27.75" customHeight="1" x14ac:dyDescent="0.45">
      <c r="A254" s="3">
        <v>45962</v>
      </c>
      <c r="B254" s="14" t="s">
        <v>125</v>
      </c>
      <c r="C254" s="9" t="s">
        <v>104</v>
      </c>
      <c r="D254" s="13" t="s">
        <v>244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117</v>
      </c>
      <c r="AA254" s="8">
        <v>3310.89</v>
      </c>
      <c r="AB254" s="8">
        <v>0</v>
      </c>
      <c r="AC254" s="8">
        <v>3310.89</v>
      </c>
      <c r="AD254" s="8">
        <v>0</v>
      </c>
      <c r="AE254" s="8">
        <v>3310.89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238.09713619999999</v>
      </c>
    </row>
    <row r="255" spans="1:56" ht="27.75" customHeight="1" x14ac:dyDescent="0.45">
      <c r="A255" s="3">
        <v>0</v>
      </c>
      <c r="B255" s="14" t="s">
        <v>125</v>
      </c>
      <c r="C255" s="9" t="s">
        <v>498</v>
      </c>
      <c r="D255" s="13" t="s">
        <v>499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71</v>
      </c>
      <c r="T255" s="81">
        <v>45979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117</v>
      </c>
      <c r="AA255" s="8">
        <v>3227.07</v>
      </c>
      <c r="AB255" s="8">
        <v>3227.07</v>
      </c>
      <c r="AC255" s="8">
        <v>0</v>
      </c>
      <c r="AD255" s="8">
        <v>3227.07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45968</v>
      </c>
      <c r="AK255" s="3">
        <v>45964</v>
      </c>
      <c r="AL255" s="3">
        <v>45958</v>
      </c>
      <c r="AM255" s="3">
        <v>45965</v>
      </c>
      <c r="AN255" s="3">
        <v>45966</v>
      </c>
      <c r="AO255" s="3">
        <v>45966</v>
      </c>
      <c r="AP255" s="3">
        <v>45963</v>
      </c>
      <c r="AQ255" s="3">
        <v>45967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0</v>
      </c>
      <c r="B256" s="14" t="s">
        <v>125</v>
      </c>
      <c r="C256" s="9" t="s">
        <v>498</v>
      </c>
      <c r="D256" s="13" t="s">
        <v>500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89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81">
        <v>45979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113</v>
      </c>
      <c r="AH256" s="1" t="s">
        <v>68</v>
      </c>
      <c r="AI256" s="1">
        <v>4</v>
      </c>
      <c r="AJ256" s="3">
        <v>45968</v>
      </c>
      <c r="AK256" s="3">
        <v>45964</v>
      </c>
      <c r="AL256" s="3">
        <v>45958</v>
      </c>
      <c r="AM256" s="3">
        <v>45965</v>
      </c>
      <c r="AN256" s="3">
        <v>45966</v>
      </c>
      <c r="AO256" s="3">
        <v>45966</v>
      </c>
      <c r="AP256" s="3">
        <v>45963</v>
      </c>
      <c r="AQ256" s="3">
        <v>45967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0</v>
      </c>
      <c r="B257" s="14" t="s">
        <v>125</v>
      </c>
      <c r="C257" s="9" t="s">
        <v>498</v>
      </c>
      <c r="D257" s="13" t="s">
        <v>501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89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71</v>
      </c>
      <c r="T257" s="81">
        <v>45979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113</v>
      </c>
      <c r="AH257" s="1" t="s">
        <v>68</v>
      </c>
      <c r="AI257" s="1">
        <v>4</v>
      </c>
      <c r="AJ257" s="3">
        <v>45968</v>
      </c>
      <c r="AK257" s="3">
        <v>45964</v>
      </c>
      <c r="AL257" s="3">
        <v>45958</v>
      </c>
      <c r="AM257" s="3">
        <v>45965</v>
      </c>
      <c r="AN257" s="3">
        <v>45966</v>
      </c>
      <c r="AO257" s="3">
        <v>45966</v>
      </c>
      <c r="AP257" s="3">
        <v>45963</v>
      </c>
      <c r="AQ257" s="3">
        <v>45967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45962</v>
      </c>
      <c r="B258" s="14" t="s">
        <v>125</v>
      </c>
      <c r="C258" s="9" t="s">
        <v>108</v>
      </c>
      <c r="D258" s="13" t="s">
        <v>355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45971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117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>
        <v>45971</v>
      </c>
      <c r="AK258" s="3">
        <v>45967</v>
      </c>
      <c r="AL258" s="3">
        <v>45961</v>
      </c>
      <c r="AM258" s="3">
        <v>45968</v>
      </c>
      <c r="AN258" s="3">
        <v>45969</v>
      </c>
      <c r="AO258" s="3">
        <v>45969</v>
      </c>
      <c r="AP258" s="3">
        <v>45966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 t="s">
        <v>511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45962</v>
      </c>
      <c r="B259" s="14" t="s">
        <v>125</v>
      </c>
      <c r="C259" s="9" t="s">
        <v>108</v>
      </c>
      <c r="D259" s="13" t="s">
        <v>356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45971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117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>
        <v>45971</v>
      </c>
      <c r="AK259" s="3">
        <v>45967</v>
      </c>
      <c r="AL259" s="3">
        <v>45961</v>
      </c>
      <c r="AM259" s="3">
        <v>45968</v>
      </c>
      <c r="AN259" s="3">
        <v>45969</v>
      </c>
      <c r="AO259" s="3">
        <v>45969</v>
      </c>
      <c r="AP259" s="3">
        <v>45966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 t="s">
        <v>511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45962</v>
      </c>
      <c r="B260" s="14" t="s">
        <v>125</v>
      </c>
      <c r="C260" s="9" t="s">
        <v>108</v>
      </c>
      <c r="D260" s="13" t="s">
        <v>491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45971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117</v>
      </c>
      <c r="AA260" s="8">
        <v>10756.900000000001</v>
      </c>
      <c r="AB260" s="8">
        <v>10756.900000000001</v>
      </c>
      <c r="AC260" s="8">
        <v>0</v>
      </c>
      <c r="AD260" s="8">
        <v>10756.900000000001</v>
      </c>
      <c r="AE260" s="8">
        <v>0</v>
      </c>
      <c r="AF260" s="8">
        <v>0</v>
      </c>
      <c r="AG260" s="1" t="s">
        <v>113</v>
      </c>
      <c r="AH260" s="1" t="s">
        <v>68</v>
      </c>
      <c r="AI260" s="1">
        <v>4</v>
      </c>
      <c r="AJ260" s="3">
        <v>45971</v>
      </c>
      <c r="AK260" s="3">
        <v>45967</v>
      </c>
      <c r="AL260" s="3">
        <v>45961</v>
      </c>
      <c r="AM260" s="3">
        <v>45968</v>
      </c>
      <c r="AN260" s="3">
        <v>45969</v>
      </c>
      <c r="AO260" s="3">
        <v>45969</v>
      </c>
      <c r="AP260" s="3">
        <v>45966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 t="s">
        <v>511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>
        <v>45962</v>
      </c>
      <c r="B261" s="14" t="s">
        <v>125</v>
      </c>
      <c r="C261" s="9" t="s">
        <v>108</v>
      </c>
      <c r="D261" s="13" t="s">
        <v>341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45971</v>
      </c>
      <c r="U261" s="11">
        <v>20000</v>
      </c>
      <c r="V261" s="10">
        <v>0</v>
      </c>
      <c r="W261" s="10">
        <v>20000</v>
      </c>
      <c r="X261" s="10">
        <v>0</v>
      </c>
      <c r="Y261" s="10">
        <v>21000</v>
      </c>
      <c r="Z261" s="9" t="s">
        <v>117</v>
      </c>
      <c r="AA261" s="8">
        <v>21513.800000000003</v>
      </c>
      <c r="AB261" s="8">
        <v>21513.800000000003</v>
      </c>
      <c r="AC261" s="8">
        <v>0</v>
      </c>
      <c r="AD261" s="8">
        <v>21513.800000000003</v>
      </c>
      <c r="AE261" s="8">
        <v>0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45971</v>
      </c>
      <c r="AK261" s="3">
        <v>45967</v>
      </c>
      <c r="AL261" s="3">
        <v>45961</v>
      </c>
      <c r="AM261" s="3">
        <v>45968</v>
      </c>
      <c r="AN261" s="3">
        <v>45969</v>
      </c>
      <c r="AO261" s="3">
        <v>45969</v>
      </c>
      <c r="AP261" s="3">
        <v>45966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 t="s">
        <v>511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>
        <v>45962</v>
      </c>
      <c r="B262" s="14" t="s">
        <v>125</v>
      </c>
      <c r="C262" s="9" t="s">
        <v>108</v>
      </c>
      <c r="D262" s="13" t="s">
        <v>492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45971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45971</v>
      </c>
      <c r="AK262" s="3">
        <v>45967</v>
      </c>
      <c r="AL262" s="3">
        <v>45961</v>
      </c>
      <c r="AM262" s="3">
        <v>45968</v>
      </c>
      <c r="AN262" s="3">
        <v>45969</v>
      </c>
      <c r="AO262" s="3">
        <v>45969</v>
      </c>
      <c r="AP262" s="3">
        <v>45966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 t="s">
        <v>511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>
        <v>45962</v>
      </c>
      <c r="B263" s="14" t="s">
        <v>125</v>
      </c>
      <c r="C263" s="9" t="s">
        <v>108</v>
      </c>
      <c r="D263" s="13" t="s">
        <v>493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117</v>
      </c>
      <c r="AA263" s="8">
        <v>5378.4500000000007</v>
      </c>
      <c r="AB263" s="8">
        <v>5378.4500000000007</v>
      </c>
      <c r="AC263" s="8">
        <v>0</v>
      </c>
      <c r="AD263" s="8">
        <v>5378.4500000000007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 t="s">
        <v>511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 t="s">
        <v>131</v>
      </c>
      <c r="B264" s="14" t="s">
        <v>131</v>
      </c>
      <c r="C264" s="9" t="s">
        <v>108</v>
      </c>
      <c r="D264" s="13" t="s">
        <v>61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 t="s">
        <v>63</v>
      </c>
      <c r="U264" s="11">
        <v>100000</v>
      </c>
      <c r="V264" s="10">
        <v>0</v>
      </c>
      <c r="W264" s="10">
        <v>100000</v>
      </c>
      <c r="X264" s="10">
        <v>0</v>
      </c>
      <c r="Y264" s="10">
        <v>105000</v>
      </c>
      <c r="Z264" s="9" t="s">
        <v>117</v>
      </c>
      <c r="AA264" s="8">
        <v>107569.00000000001</v>
      </c>
      <c r="AB264" s="8">
        <v>0</v>
      </c>
      <c r="AC264" s="8">
        <v>107569.00000000001</v>
      </c>
      <c r="AD264" s="8">
        <v>0</v>
      </c>
      <c r="AE264" s="8">
        <v>107569.00000000001</v>
      </c>
      <c r="AF264" s="8">
        <v>0</v>
      </c>
      <c r="AG264" s="1" t="s">
        <v>113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7735.6453533333333</v>
      </c>
    </row>
    <row r="265" spans="1:56" ht="27.75" customHeight="1" x14ac:dyDescent="0.45">
      <c r="A265" s="3">
        <v>45958</v>
      </c>
      <c r="B265" s="14" t="s">
        <v>476</v>
      </c>
      <c r="C265" s="9" t="s">
        <v>104</v>
      </c>
      <c r="D265" s="13" t="s">
        <v>477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88</v>
      </c>
      <c r="M265" s="10">
        <v>22</v>
      </c>
      <c r="N265" s="9">
        <v>40</v>
      </c>
      <c r="O265" s="9">
        <v>60</v>
      </c>
      <c r="P265" s="10">
        <v>97.696836863999991</v>
      </c>
      <c r="Q265" s="10">
        <v>0</v>
      </c>
      <c r="R265" s="10">
        <v>97.696836863999991</v>
      </c>
      <c r="S265" s="9" t="s">
        <v>67</v>
      </c>
      <c r="T265" s="12" t="s">
        <v>63</v>
      </c>
      <c r="U265" s="11">
        <v>3000</v>
      </c>
      <c r="V265" s="10">
        <v>0</v>
      </c>
      <c r="W265" s="10">
        <v>3000</v>
      </c>
      <c r="X265" s="10">
        <v>0</v>
      </c>
      <c r="Y265" s="10">
        <v>3150</v>
      </c>
      <c r="Z265" s="9" t="s">
        <v>117</v>
      </c>
      <c r="AA265" s="8">
        <v>3310.89</v>
      </c>
      <c r="AB265" s="8">
        <v>3310.89</v>
      </c>
      <c r="AC265" s="8">
        <v>0</v>
      </c>
      <c r="AD265" s="8">
        <v>3310.89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>
        <v>45958</v>
      </c>
      <c r="B266" s="14" t="s">
        <v>478</v>
      </c>
      <c r="C266" s="9" t="s">
        <v>104</v>
      </c>
      <c r="D266" s="13" t="s">
        <v>479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183</v>
      </c>
      <c r="M266" s="10">
        <v>22</v>
      </c>
      <c r="N266" s="9">
        <v>40</v>
      </c>
      <c r="O266" s="9">
        <v>60</v>
      </c>
      <c r="P266" s="10">
        <v>97.696836863999991</v>
      </c>
      <c r="Q266" s="10">
        <v>0</v>
      </c>
      <c r="R266" s="10">
        <v>97.696836863999991</v>
      </c>
      <c r="S266" s="9" t="s">
        <v>67</v>
      </c>
      <c r="T266" s="12" t="s">
        <v>63</v>
      </c>
      <c r="U266" s="11">
        <v>3000</v>
      </c>
      <c r="V266" s="10">
        <v>0</v>
      </c>
      <c r="W266" s="10">
        <v>3000</v>
      </c>
      <c r="X266" s="10">
        <v>0</v>
      </c>
      <c r="Y266" s="10">
        <v>3150</v>
      </c>
      <c r="Z266" s="9" t="s">
        <v>117</v>
      </c>
      <c r="AA266" s="8">
        <v>3310.89</v>
      </c>
      <c r="AB266" s="8">
        <v>3310.89</v>
      </c>
      <c r="AC266" s="8">
        <v>0</v>
      </c>
      <c r="AD266" s="8">
        <v>3310.89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>
        <v>45631</v>
      </c>
      <c r="B267" s="14" t="s">
        <v>189</v>
      </c>
      <c r="C267" s="9" t="s">
        <v>106</v>
      </c>
      <c r="D267" s="13" t="s">
        <v>140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107</v>
      </c>
      <c r="T267" s="12" t="s">
        <v>63</v>
      </c>
      <c r="U267" s="11">
        <v>9000</v>
      </c>
      <c r="V267" s="10">
        <v>1182</v>
      </c>
      <c r="W267" s="10">
        <v>7818</v>
      </c>
      <c r="X267" s="10">
        <v>0</v>
      </c>
      <c r="Y267" s="10">
        <v>8208.9</v>
      </c>
      <c r="Z267" s="9" t="s">
        <v>117</v>
      </c>
      <c r="AA267" s="8">
        <v>8409.7444200000009</v>
      </c>
      <c r="AB267" s="8">
        <v>0</v>
      </c>
      <c r="AC267" s="8">
        <v>8409.7444200000009</v>
      </c>
      <c r="AD267" s="8">
        <v>0</v>
      </c>
      <c r="AE267" s="8">
        <v>8409.7444200000009</v>
      </c>
      <c r="AF267" s="8">
        <v>0</v>
      </c>
      <c r="AG267" s="1" t="s">
        <v>113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 t="s">
        <v>199</v>
      </c>
      <c r="AZ267" s="2">
        <v>0</v>
      </c>
      <c r="BA267" s="2">
        <v>0</v>
      </c>
      <c r="BB267" s="2">
        <v>0</v>
      </c>
      <c r="BC267" s="1" t="s">
        <v>118</v>
      </c>
      <c r="BD267" s="56">
        <v>604.77275372359998</v>
      </c>
    </row>
    <row r="268" spans="1:56" ht="27.75" customHeight="1" x14ac:dyDescent="0.45">
      <c r="A268" s="3">
        <v>45896</v>
      </c>
      <c r="B268" s="14" t="s">
        <v>258</v>
      </c>
      <c r="C268" s="9" t="s">
        <v>104</v>
      </c>
      <c r="D268" s="13" t="s">
        <v>259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40</v>
      </c>
      <c r="P268" s="10">
        <v>65.13122457599998</v>
      </c>
      <c r="Q268" s="10">
        <v>0</v>
      </c>
      <c r="R268" s="10">
        <v>65.13122457599998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117</v>
      </c>
      <c r="AA268" s="8">
        <v>3310.89</v>
      </c>
      <c r="AB268" s="8">
        <v>0</v>
      </c>
      <c r="AC268" s="8">
        <v>3310.89</v>
      </c>
      <c r="AD268" s="8">
        <v>0</v>
      </c>
      <c r="AE268" s="8">
        <v>3310.89</v>
      </c>
      <c r="AF268" s="8">
        <v>0</v>
      </c>
      <c r="AG268" s="1" t="s">
        <v>113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238.09713619999999</v>
      </c>
    </row>
    <row r="269" spans="1:56" ht="27.75" customHeight="1" x14ac:dyDescent="0.45">
      <c r="A269" s="3">
        <v>45896</v>
      </c>
      <c r="B269" s="14" t="s">
        <v>260</v>
      </c>
      <c r="C269" s="9" t="s">
        <v>104</v>
      </c>
      <c r="D269" s="13" t="s">
        <v>244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88</v>
      </c>
      <c r="M269" s="10">
        <v>22</v>
      </c>
      <c r="N269" s="9">
        <v>40</v>
      </c>
      <c r="O269" s="9">
        <v>40</v>
      </c>
      <c r="P269" s="10">
        <v>108.55204095999999</v>
      </c>
      <c r="Q269" s="10">
        <v>0</v>
      </c>
      <c r="R269" s="10">
        <v>108.55204095999999</v>
      </c>
      <c r="S269" s="9" t="s">
        <v>67</v>
      </c>
      <c r="T269" s="12" t="s">
        <v>63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117</v>
      </c>
      <c r="AA269" s="8">
        <v>5518.15</v>
      </c>
      <c r="AB269" s="8">
        <v>0</v>
      </c>
      <c r="AC269" s="8">
        <v>5518.15</v>
      </c>
      <c r="AD269" s="8">
        <v>0</v>
      </c>
      <c r="AE269" s="8">
        <v>5518.15</v>
      </c>
      <c r="AF269" s="8">
        <v>0</v>
      </c>
      <c r="AG269" s="1" t="s">
        <v>113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396.82856033333326</v>
      </c>
    </row>
    <row r="270" spans="1:56" ht="27.75" customHeight="1" x14ac:dyDescent="0.45">
      <c r="A270" s="3">
        <v>45896</v>
      </c>
      <c r="B270" s="14" t="s">
        <v>261</v>
      </c>
      <c r="C270" s="9" t="s">
        <v>104</v>
      </c>
      <c r="D270" s="13" t="s">
        <v>262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88</v>
      </c>
      <c r="M270" s="10">
        <v>22</v>
      </c>
      <c r="N270" s="9">
        <v>40</v>
      </c>
      <c r="O270" s="9">
        <v>40</v>
      </c>
      <c r="P270" s="10">
        <v>65.13122457599998</v>
      </c>
      <c r="Q270" s="10">
        <v>0</v>
      </c>
      <c r="R270" s="10">
        <v>65.13122457599998</v>
      </c>
      <c r="S270" s="9" t="s">
        <v>67</v>
      </c>
      <c r="T270" s="12" t="s">
        <v>63</v>
      </c>
      <c r="U270" s="11">
        <v>3000</v>
      </c>
      <c r="V270" s="10">
        <v>0</v>
      </c>
      <c r="W270" s="10">
        <v>3000</v>
      </c>
      <c r="X270" s="10">
        <v>0</v>
      </c>
      <c r="Y270" s="10">
        <v>3150</v>
      </c>
      <c r="Z270" s="9" t="s">
        <v>117</v>
      </c>
      <c r="AA270" s="8">
        <v>3310.89</v>
      </c>
      <c r="AB270" s="8">
        <v>0</v>
      </c>
      <c r="AC270" s="8">
        <v>3310.89</v>
      </c>
      <c r="AD270" s="8">
        <v>0</v>
      </c>
      <c r="AE270" s="8">
        <v>3310.89</v>
      </c>
      <c r="AF270" s="8">
        <v>0</v>
      </c>
      <c r="AG270" s="1" t="s">
        <v>113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118</v>
      </c>
      <c r="BD270" s="56">
        <v>238.09713619999999</v>
      </c>
    </row>
    <row r="271" spans="1:56" ht="27.75" customHeight="1" x14ac:dyDescent="0.45">
      <c r="A271" s="3">
        <v>45911</v>
      </c>
      <c r="B271" s="14" t="s">
        <v>279</v>
      </c>
      <c r="C271" s="9" t="s">
        <v>104</v>
      </c>
      <c r="D271" s="13" t="s">
        <v>280</v>
      </c>
      <c r="E271" s="9">
        <v>21</v>
      </c>
      <c r="F271" s="9">
        <v>38</v>
      </c>
      <c r="G271" s="9" t="s">
        <v>60</v>
      </c>
      <c r="H271" s="9" t="s">
        <v>66</v>
      </c>
      <c r="I271" s="9">
        <v>102</v>
      </c>
      <c r="J271" s="9" t="s">
        <v>57</v>
      </c>
      <c r="K271" s="9">
        <v>5</v>
      </c>
      <c r="L271" s="9" t="s">
        <v>89</v>
      </c>
      <c r="M271" s="10">
        <v>22</v>
      </c>
      <c r="N271" s="9">
        <v>40</v>
      </c>
      <c r="O271" s="9">
        <v>40</v>
      </c>
      <c r="P271" s="10">
        <v>65.13122457599998</v>
      </c>
      <c r="Q271" s="10">
        <v>0</v>
      </c>
      <c r="R271" s="10">
        <v>65.13122457599998</v>
      </c>
      <c r="S271" s="9" t="s">
        <v>67</v>
      </c>
      <c r="T271" s="12" t="s">
        <v>63</v>
      </c>
      <c r="U271" s="11">
        <v>3000</v>
      </c>
      <c r="V271" s="10">
        <v>0</v>
      </c>
      <c r="W271" s="10">
        <v>3000</v>
      </c>
      <c r="X271" s="10">
        <v>0</v>
      </c>
      <c r="Y271" s="10">
        <v>3150</v>
      </c>
      <c r="Z271" s="9" t="s">
        <v>117</v>
      </c>
      <c r="AA271" s="8">
        <v>3310.89</v>
      </c>
      <c r="AB271" s="8">
        <v>0</v>
      </c>
      <c r="AC271" s="8">
        <v>3310.89</v>
      </c>
      <c r="AD271" s="8">
        <v>0</v>
      </c>
      <c r="AE271" s="8">
        <v>3310.89</v>
      </c>
      <c r="AF271" s="8">
        <v>0</v>
      </c>
      <c r="AG271" s="1" t="s">
        <v>113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118</v>
      </c>
      <c r="BD271" s="56">
        <v>238.09713619999999</v>
      </c>
    </row>
    <row r="272" spans="1:56" ht="27.75" customHeight="1" x14ac:dyDescent="0.45">
      <c r="A272" s="3" t="s">
        <v>131</v>
      </c>
      <c r="B272" s="14" t="s">
        <v>131</v>
      </c>
      <c r="C272" s="9" t="s">
        <v>106</v>
      </c>
      <c r="D272" s="13" t="s">
        <v>140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107</v>
      </c>
      <c r="T272" s="12" t="s">
        <v>63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117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10756.900000000001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773.56453533333331</v>
      </c>
    </row>
    <row r="273" spans="1:56" ht="27.75" customHeight="1" x14ac:dyDescent="0.45">
      <c r="A273" s="3">
        <v>45854</v>
      </c>
      <c r="B273" s="14" t="s">
        <v>238</v>
      </c>
      <c r="C273" s="9" t="s">
        <v>79</v>
      </c>
      <c r="D273" s="13" t="s">
        <v>239</v>
      </c>
      <c r="E273" s="9">
        <v>21</v>
      </c>
      <c r="F273" s="9">
        <v>38</v>
      </c>
      <c r="G273" s="9" t="s">
        <v>60</v>
      </c>
      <c r="H273" s="9" t="s">
        <v>76</v>
      </c>
      <c r="I273" s="9">
        <v>102</v>
      </c>
      <c r="J273" s="9" t="s">
        <v>57</v>
      </c>
      <c r="K273" s="9">
        <v>5</v>
      </c>
      <c r="L273" s="9" t="s">
        <v>89</v>
      </c>
      <c r="M273" s="10">
        <v>22</v>
      </c>
      <c r="N273" s="9">
        <v>40</v>
      </c>
      <c r="O273" s="9">
        <v>40</v>
      </c>
      <c r="P273" s="10">
        <v>65.13122457599998</v>
      </c>
      <c r="Q273" s="10">
        <v>0</v>
      </c>
      <c r="R273" s="10">
        <v>65.13122457599998</v>
      </c>
      <c r="S273" s="9" t="s">
        <v>67</v>
      </c>
      <c r="T273" s="12" t="s">
        <v>63</v>
      </c>
      <c r="U273" s="11">
        <v>3000</v>
      </c>
      <c r="V273" s="10">
        <v>0</v>
      </c>
      <c r="W273" s="10">
        <v>3000</v>
      </c>
      <c r="X273" s="10">
        <v>0</v>
      </c>
      <c r="Y273" s="10">
        <v>3150</v>
      </c>
      <c r="Z273" s="9" t="s">
        <v>117</v>
      </c>
      <c r="AA273" s="8">
        <v>3310.89</v>
      </c>
      <c r="AB273" s="8">
        <v>0</v>
      </c>
      <c r="AC273" s="8">
        <v>3310.89</v>
      </c>
      <c r="AD273" s="8">
        <v>0</v>
      </c>
      <c r="AE273" s="8">
        <v>3310.89</v>
      </c>
      <c r="AF273" s="8">
        <v>0</v>
      </c>
      <c r="AG273" s="1" t="s">
        <v>112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238.09713619999999</v>
      </c>
    </row>
    <row r="274" spans="1:56" ht="27.75" customHeight="1" x14ac:dyDescent="0.45">
      <c r="A274" s="3">
        <v>45826</v>
      </c>
      <c r="B274" s="14" t="s">
        <v>233</v>
      </c>
      <c r="C274" s="9" t="s">
        <v>104</v>
      </c>
      <c r="D274" s="13" t="s">
        <v>224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89</v>
      </c>
      <c r="M274" s="10">
        <v>22</v>
      </c>
      <c r="N274" s="9">
        <v>40</v>
      </c>
      <c r="O274" s="9">
        <v>40</v>
      </c>
      <c r="P274" s="10">
        <v>163.47937368575995</v>
      </c>
      <c r="Q274" s="10">
        <v>0</v>
      </c>
      <c r="R274" s="10">
        <v>163.47937368575995</v>
      </c>
      <c r="S274" s="9" t="s">
        <v>67</v>
      </c>
      <c r="T274" s="12" t="s">
        <v>63</v>
      </c>
      <c r="U274" s="11">
        <v>8000</v>
      </c>
      <c r="V274" s="10">
        <v>470</v>
      </c>
      <c r="W274" s="10">
        <v>7530</v>
      </c>
      <c r="X274" s="10">
        <v>0</v>
      </c>
      <c r="Y274" s="10">
        <v>7906.5</v>
      </c>
      <c r="Z274" s="9" t="s">
        <v>117</v>
      </c>
      <c r="AA274" s="8">
        <v>8310.3338999999996</v>
      </c>
      <c r="AB274" s="8">
        <v>0</v>
      </c>
      <c r="AC274" s="8">
        <v>8310.3338999999996</v>
      </c>
      <c r="AD274" s="8">
        <v>0</v>
      </c>
      <c r="AE274" s="8">
        <v>8310.3338999999996</v>
      </c>
      <c r="AF274" s="8">
        <v>0</v>
      </c>
      <c r="AG274" s="1" t="s">
        <v>112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597.62381186199991</v>
      </c>
    </row>
    <row r="275" spans="1:56" ht="27.75" customHeight="1" x14ac:dyDescent="0.45">
      <c r="A275" s="3">
        <v>45066</v>
      </c>
      <c r="B275" s="14" t="s">
        <v>123</v>
      </c>
      <c r="C275" s="9" t="s">
        <v>79</v>
      </c>
      <c r="D275" s="13" t="s">
        <v>122</v>
      </c>
      <c r="E275" s="9">
        <v>21</v>
      </c>
      <c r="F275" s="9">
        <v>38</v>
      </c>
      <c r="G275" s="9" t="s">
        <v>60</v>
      </c>
      <c r="H275" s="9" t="s">
        <v>76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108.55204095999999</v>
      </c>
      <c r="Q275" s="10">
        <v>0</v>
      </c>
      <c r="R275" s="10">
        <v>108.55204095999999</v>
      </c>
      <c r="S275" s="9" t="s">
        <v>67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117</v>
      </c>
      <c r="AA275" s="8">
        <v>5518.15</v>
      </c>
      <c r="AB275" s="8">
        <v>0</v>
      </c>
      <c r="AC275" s="8">
        <v>5518.15</v>
      </c>
      <c r="AD275" s="8">
        <v>0</v>
      </c>
      <c r="AE275" s="8">
        <v>5518.15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396.82856033333326</v>
      </c>
    </row>
    <row r="276" spans="1:56" ht="27.7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21</v>
      </c>
      <c r="F276" s="9">
        <v>37</v>
      </c>
      <c r="G276" s="9">
        <v>0</v>
      </c>
      <c r="H276" s="9">
        <v>0</v>
      </c>
      <c r="I276" s="9">
        <v>74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 t="s">
        <v>82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117</v>
      </c>
      <c r="AA276" s="8">
        <v>342947.51832000021</v>
      </c>
      <c r="AB276" s="8">
        <v>173689.01000000007</v>
      </c>
      <c r="AC276" s="8">
        <v>169258.50832000005</v>
      </c>
      <c r="AD276" s="8">
        <v>173689.01000000007</v>
      </c>
      <c r="AE276" s="8">
        <v>169258.50832000005</v>
      </c>
      <c r="AF276" s="8" t="s">
        <v>58</v>
      </c>
      <c r="AG276" s="1" t="s">
        <v>61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119</v>
      </c>
      <c r="BD276" s="56">
        <v>0</v>
      </c>
    </row>
    <row r="277" spans="1:56" ht="27.75" customHeight="1" x14ac:dyDescent="0.45">
      <c r="A277" s="3" t="s">
        <v>131</v>
      </c>
      <c r="B277" s="14" t="s">
        <v>131</v>
      </c>
      <c r="C277" s="9" t="s">
        <v>198</v>
      </c>
      <c r="D277" s="13" t="s">
        <v>198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45991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83</v>
      </c>
      <c r="AA277" s="8">
        <v>29756.100000000002</v>
      </c>
      <c r="AB277" s="8">
        <v>29756.100000000002</v>
      </c>
      <c r="AC277" s="8">
        <v>0</v>
      </c>
      <c r="AD277" s="8">
        <v>0</v>
      </c>
      <c r="AE277" s="8">
        <v>0</v>
      </c>
      <c r="AF277" s="8">
        <v>0</v>
      </c>
      <c r="AG277" s="1" t="s">
        <v>114</v>
      </c>
      <c r="AH277" s="1" t="s">
        <v>74</v>
      </c>
      <c r="AI277" s="1">
        <v>2</v>
      </c>
      <c r="AJ277" s="3">
        <v>45991</v>
      </c>
      <c r="AK277" s="3">
        <v>0</v>
      </c>
      <c r="AL277" s="3">
        <v>45982</v>
      </c>
      <c r="AM277" s="3">
        <v>45989</v>
      </c>
      <c r="AN277" s="3">
        <v>45990</v>
      </c>
      <c r="AO277" s="3">
        <v>45990</v>
      </c>
      <c r="AP277" s="3">
        <v>45986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0</v>
      </c>
    </row>
    <row r="278" spans="1:56" ht="27.75" customHeight="1" x14ac:dyDescent="0.45">
      <c r="A278" s="3" t="s">
        <v>131</v>
      </c>
      <c r="B278" s="14" t="s">
        <v>131</v>
      </c>
      <c r="C278" s="9" t="s">
        <v>203</v>
      </c>
      <c r="D278" s="13" t="s">
        <v>61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90</v>
      </c>
      <c r="M278" s="10">
        <v>24</v>
      </c>
      <c r="N278" s="9">
        <v>37</v>
      </c>
      <c r="O278" s="9">
        <v>50</v>
      </c>
      <c r="P278" s="10">
        <v>821.54158271999995</v>
      </c>
      <c r="Q278" s="10">
        <v>0</v>
      </c>
      <c r="R278" s="10">
        <v>821.54158271999995</v>
      </c>
      <c r="S278" s="9" t="s">
        <v>120</v>
      </c>
      <c r="T278" s="12">
        <v>45991</v>
      </c>
      <c r="U278" s="11">
        <v>30000</v>
      </c>
      <c r="V278" s="10">
        <v>0</v>
      </c>
      <c r="W278" s="10">
        <v>30000</v>
      </c>
      <c r="X278" s="10">
        <v>0</v>
      </c>
      <c r="Y278" s="10">
        <v>31500</v>
      </c>
      <c r="Z278" s="9" t="s">
        <v>83</v>
      </c>
      <c r="AA278" s="8">
        <v>29756.100000000002</v>
      </c>
      <c r="AB278" s="8">
        <v>4911</v>
      </c>
      <c r="AC278" s="8">
        <v>24845.100000000002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72</v>
      </c>
      <c r="AI278" s="1">
        <v>3</v>
      </c>
      <c r="AJ278" s="3">
        <v>45991</v>
      </c>
      <c r="AK278" s="3">
        <v>0</v>
      </c>
      <c r="AL278" s="3">
        <v>45981</v>
      </c>
      <c r="AM278" s="3">
        <v>45988</v>
      </c>
      <c r="AN278" s="3">
        <v>45989</v>
      </c>
      <c r="AO278" s="3">
        <v>45989</v>
      </c>
      <c r="AP278" s="3">
        <v>45986</v>
      </c>
      <c r="AQ278" s="3">
        <v>45990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1857.1712249999998</v>
      </c>
    </row>
    <row r="279" spans="1:56" ht="27.7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83</v>
      </c>
      <c r="AA279" s="8">
        <v>59512.200000000004</v>
      </c>
      <c r="AB279" s="8">
        <v>34667.100000000006</v>
      </c>
      <c r="AC279" s="8">
        <v>24845.100000000002</v>
      </c>
      <c r="AD279" s="8">
        <v>0</v>
      </c>
      <c r="AE279" s="8">
        <v>0</v>
      </c>
      <c r="AF279" s="8" t="s">
        <v>58</v>
      </c>
      <c r="AG279" s="1" t="s">
        <v>114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0</v>
      </c>
    </row>
    <row r="280" spans="1:56" ht="27.75" customHeight="1" x14ac:dyDescent="0.45">
      <c r="A280" s="3">
        <v>45944</v>
      </c>
      <c r="B280" s="14" t="s">
        <v>371</v>
      </c>
      <c r="C280" s="9" t="s">
        <v>362</v>
      </c>
      <c r="D280" s="13" t="s">
        <v>363</v>
      </c>
      <c r="E280" s="9">
        <v>23</v>
      </c>
      <c r="F280" s="9">
        <v>34</v>
      </c>
      <c r="G280" s="9" t="s">
        <v>360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45975</v>
      </c>
      <c r="U280" s="11">
        <v>5000</v>
      </c>
      <c r="V280" s="10">
        <v>0</v>
      </c>
      <c r="W280" s="10">
        <v>5000</v>
      </c>
      <c r="X280" s="10">
        <v>5045</v>
      </c>
      <c r="Y280" s="10">
        <v>0</v>
      </c>
      <c r="Z280" s="9" t="s">
        <v>364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114</v>
      </c>
      <c r="AH280" s="1" t="s">
        <v>74</v>
      </c>
      <c r="AI280" s="1">
        <v>2</v>
      </c>
      <c r="AJ280" s="3">
        <v>45975</v>
      </c>
      <c r="AK280" s="3">
        <v>0</v>
      </c>
      <c r="AL280" s="3">
        <v>45966</v>
      </c>
      <c r="AM280" s="3">
        <v>45973</v>
      </c>
      <c r="AN280" s="3">
        <v>45974</v>
      </c>
      <c r="AO280" s="3">
        <v>45974</v>
      </c>
      <c r="AP280" s="3">
        <v>45970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361</v>
      </c>
      <c r="BD280" s="56">
        <v>0</v>
      </c>
    </row>
    <row r="281" spans="1:56" ht="27.7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34</v>
      </c>
      <c r="G281" s="9" t="s">
        <v>360</v>
      </c>
      <c r="H281" s="9">
        <v>0</v>
      </c>
      <c r="I281" s="9">
        <v>68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364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114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361</v>
      </c>
      <c r="BD281" s="56">
        <v>0</v>
      </c>
    </row>
    <row r="282" spans="1:56" ht="27.75" customHeight="1" x14ac:dyDescent="0.45">
      <c r="A282" s="3">
        <v>45944</v>
      </c>
      <c r="B282" s="14" t="s">
        <v>372</v>
      </c>
      <c r="C282" s="9" t="s">
        <v>362</v>
      </c>
      <c r="D282" s="13" t="s">
        <v>365</v>
      </c>
      <c r="E282" s="9">
        <v>23</v>
      </c>
      <c r="F282" s="9">
        <v>34</v>
      </c>
      <c r="G282" s="9" t="s">
        <v>366</v>
      </c>
      <c r="H282" s="9">
        <v>0</v>
      </c>
      <c r="I282" s="9">
        <v>68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45975</v>
      </c>
      <c r="U282" s="11">
        <v>5000</v>
      </c>
      <c r="V282" s="10">
        <v>0</v>
      </c>
      <c r="W282" s="10">
        <v>5000</v>
      </c>
      <c r="X282" s="10">
        <v>5350</v>
      </c>
      <c r="Y282" s="10">
        <v>0</v>
      </c>
      <c r="Z282" s="9" t="s">
        <v>367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45975</v>
      </c>
      <c r="AK282" s="3">
        <v>0</v>
      </c>
      <c r="AL282" s="3">
        <v>45966</v>
      </c>
      <c r="AM282" s="3">
        <v>45973</v>
      </c>
      <c r="AN282" s="3">
        <v>45974</v>
      </c>
      <c r="AO282" s="3">
        <v>45974</v>
      </c>
      <c r="AP282" s="3">
        <v>45970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361</v>
      </c>
      <c r="BD282" s="56">
        <v>0</v>
      </c>
    </row>
    <row r="283" spans="1:56" ht="27.75" customHeight="1" x14ac:dyDescent="0.45">
      <c r="A283" s="3">
        <v>45944</v>
      </c>
      <c r="B283" s="14" t="s">
        <v>372</v>
      </c>
      <c r="C283" s="9" t="s">
        <v>362</v>
      </c>
      <c r="D283" s="13" t="s">
        <v>368</v>
      </c>
      <c r="E283" s="9">
        <v>23</v>
      </c>
      <c r="F283" s="9">
        <v>34</v>
      </c>
      <c r="G283" s="9" t="s">
        <v>366</v>
      </c>
      <c r="H283" s="9">
        <v>0</v>
      </c>
      <c r="I283" s="9">
        <v>68</v>
      </c>
      <c r="J283" s="9" t="s">
        <v>57</v>
      </c>
      <c r="K283" s="9">
        <v>5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45975</v>
      </c>
      <c r="U283" s="11">
        <v>3000</v>
      </c>
      <c r="V283" s="10">
        <v>0</v>
      </c>
      <c r="W283" s="10">
        <v>3000</v>
      </c>
      <c r="X283" s="10">
        <v>3200</v>
      </c>
      <c r="Y283" s="10">
        <v>0</v>
      </c>
      <c r="Z283" s="9" t="s">
        <v>367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45975</v>
      </c>
      <c r="AK283" s="3">
        <v>0</v>
      </c>
      <c r="AL283" s="3">
        <v>45966</v>
      </c>
      <c r="AM283" s="3">
        <v>45973</v>
      </c>
      <c r="AN283" s="3">
        <v>45974</v>
      </c>
      <c r="AO283" s="3">
        <v>45974</v>
      </c>
      <c r="AP283" s="3">
        <v>45970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361</v>
      </c>
      <c r="BD283" s="56">
        <v>0</v>
      </c>
    </row>
    <row r="284" spans="1:56" ht="27.75" customHeight="1" x14ac:dyDescent="0.45">
      <c r="A284" s="3">
        <v>45944</v>
      </c>
      <c r="B284" s="14" t="s">
        <v>372</v>
      </c>
      <c r="C284" s="9" t="s">
        <v>362</v>
      </c>
      <c r="D284" s="13" t="s">
        <v>369</v>
      </c>
      <c r="E284" s="9">
        <v>23</v>
      </c>
      <c r="F284" s="9">
        <v>34</v>
      </c>
      <c r="G284" s="9" t="s">
        <v>366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5400</v>
      </c>
      <c r="Y284" s="10">
        <v>0</v>
      </c>
      <c r="Z284" s="9" t="s">
        <v>367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361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366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367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 t="s">
        <v>58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361</v>
      </c>
      <c r="BD285" s="56">
        <v>0</v>
      </c>
    </row>
    <row r="286" spans="1:56" ht="27.75" customHeight="1" x14ac:dyDescent="0.45">
      <c r="A286" s="3">
        <v>45951</v>
      </c>
      <c r="B286" s="14" t="s">
        <v>404</v>
      </c>
      <c r="C286" s="9" t="s">
        <v>405</v>
      </c>
      <c r="D286" s="13" t="s">
        <v>406</v>
      </c>
      <c r="E286" s="9">
        <v>23</v>
      </c>
      <c r="F286" s="9">
        <v>37</v>
      </c>
      <c r="G286" s="9" t="s">
        <v>60</v>
      </c>
      <c r="H286" s="9">
        <v>0</v>
      </c>
      <c r="I286" s="9">
        <v>85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45966</v>
      </c>
      <c r="U286" s="11">
        <v>2000</v>
      </c>
      <c r="V286" s="10">
        <v>0</v>
      </c>
      <c r="W286" s="10">
        <v>2000</v>
      </c>
      <c r="X286" s="10">
        <v>0</v>
      </c>
      <c r="Y286" s="10">
        <v>2100</v>
      </c>
      <c r="Z286" s="9" t="s">
        <v>321</v>
      </c>
      <c r="AA286" s="8">
        <v>2151.38</v>
      </c>
      <c r="AB286" s="8">
        <v>2151.38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45966</v>
      </c>
      <c r="AK286" s="3">
        <v>0</v>
      </c>
      <c r="AL286" s="3">
        <v>45957</v>
      </c>
      <c r="AM286" s="3">
        <v>45964</v>
      </c>
      <c r="AN286" s="3">
        <v>45965</v>
      </c>
      <c r="AO286" s="3">
        <v>45965</v>
      </c>
      <c r="AP286" s="3">
        <v>45961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502</v>
      </c>
      <c r="AZ286" s="2">
        <v>0</v>
      </c>
      <c r="BA286" s="2">
        <v>0</v>
      </c>
      <c r="BB286" s="2">
        <v>0</v>
      </c>
      <c r="BC286" s="1" t="s">
        <v>322</v>
      </c>
      <c r="BD286" s="56">
        <v>0</v>
      </c>
    </row>
    <row r="287" spans="1:56" ht="27.75" customHeight="1" x14ac:dyDescent="0.45">
      <c r="A287" s="3">
        <v>45960</v>
      </c>
      <c r="B287" s="14" t="s">
        <v>503</v>
      </c>
      <c r="C287" s="9" t="s">
        <v>405</v>
      </c>
      <c r="D287" s="13" t="s">
        <v>406</v>
      </c>
      <c r="E287" s="9">
        <v>23</v>
      </c>
      <c r="F287" s="9">
        <v>37</v>
      </c>
      <c r="G287" s="9" t="s">
        <v>60</v>
      </c>
      <c r="H287" s="9">
        <v>0</v>
      </c>
      <c r="I287" s="9">
        <v>85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45966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321</v>
      </c>
      <c r="AA287" s="8">
        <v>5378.4500000000007</v>
      </c>
      <c r="AB287" s="8">
        <v>3849</v>
      </c>
      <c r="AC287" s="8">
        <v>1529.4500000000007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45966</v>
      </c>
      <c r="AK287" s="3">
        <v>0</v>
      </c>
      <c r="AL287" s="3">
        <v>45957</v>
      </c>
      <c r="AM287" s="3">
        <v>45964</v>
      </c>
      <c r="AN287" s="3">
        <v>45965</v>
      </c>
      <c r="AO287" s="3">
        <v>45965</v>
      </c>
      <c r="AP287" s="3">
        <v>45961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502</v>
      </c>
      <c r="AZ287" s="2">
        <v>0</v>
      </c>
      <c r="BA287" s="2">
        <v>0</v>
      </c>
      <c r="BB287" s="2">
        <v>0</v>
      </c>
      <c r="BC287" s="1" t="s">
        <v>322</v>
      </c>
      <c r="BD287" s="56">
        <v>134.84650833333336</v>
      </c>
    </row>
    <row r="288" spans="1:56" ht="27.75" customHeight="1" x14ac:dyDescent="0.45">
      <c r="A288" s="3">
        <v>45951</v>
      </c>
      <c r="B288" s="14" t="s">
        <v>408</v>
      </c>
      <c r="C288" s="9" t="s">
        <v>409</v>
      </c>
      <c r="D288" s="13" t="s">
        <v>410</v>
      </c>
      <c r="E288" s="9">
        <v>23</v>
      </c>
      <c r="F288" s="9">
        <v>37</v>
      </c>
      <c r="G288" s="9" t="s">
        <v>60</v>
      </c>
      <c r="H288" s="9">
        <v>0</v>
      </c>
      <c r="I288" s="9">
        <v>85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45966</v>
      </c>
      <c r="U288" s="11">
        <v>5000</v>
      </c>
      <c r="V288" s="10">
        <v>0</v>
      </c>
      <c r="W288" s="10">
        <v>5000</v>
      </c>
      <c r="X288" s="10">
        <v>5400</v>
      </c>
      <c r="Y288" s="10">
        <v>0</v>
      </c>
      <c r="Z288" s="9" t="s">
        <v>321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45966</v>
      </c>
      <c r="AK288" s="3">
        <v>0</v>
      </c>
      <c r="AL288" s="3">
        <v>45957</v>
      </c>
      <c r="AM288" s="3">
        <v>45964</v>
      </c>
      <c r="AN288" s="3">
        <v>45965</v>
      </c>
      <c r="AO288" s="3">
        <v>45965</v>
      </c>
      <c r="AP288" s="3">
        <v>45961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 t="s">
        <v>407</v>
      </c>
      <c r="AZ288" s="2">
        <v>0</v>
      </c>
      <c r="BA288" s="2">
        <v>0</v>
      </c>
      <c r="BB288" s="2">
        <v>0</v>
      </c>
      <c r="BC288" s="1" t="s">
        <v>322</v>
      </c>
      <c r="BD288" s="56">
        <v>0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37</v>
      </c>
      <c r="G289" s="9">
        <v>0</v>
      </c>
      <c r="H289" s="9">
        <v>0</v>
      </c>
      <c r="I289" s="9">
        <v>85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321</v>
      </c>
      <c r="AA289" s="8">
        <v>7529.8300000000008</v>
      </c>
      <c r="AB289" s="8">
        <v>6000.38</v>
      </c>
      <c r="AC289" s="8">
        <v>1529.4500000000007</v>
      </c>
      <c r="AD289" s="8">
        <v>0</v>
      </c>
      <c r="AE289" s="8">
        <v>0</v>
      </c>
      <c r="AF289" s="8" t="s">
        <v>58</v>
      </c>
      <c r="AG289" s="1" t="s">
        <v>113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323</v>
      </c>
      <c r="BD289" s="56">
        <v>0</v>
      </c>
    </row>
    <row r="290" spans="1:56" ht="27.75" customHeight="1" x14ac:dyDescent="0.45">
      <c r="A290" s="3">
        <v>45953</v>
      </c>
      <c r="B290" s="14" t="s">
        <v>455</v>
      </c>
      <c r="C290" s="9" t="s">
        <v>439</v>
      </c>
      <c r="D290" s="13" t="s">
        <v>456</v>
      </c>
      <c r="E290" s="9">
        <v>23</v>
      </c>
      <c r="F290" s="9">
        <v>37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440</v>
      </c>
      <c r="AA290" s="8">
        <v>10756.900000000001</v>
      </c>
      <c r="AB290" s="8">
        <v>7670</v>
      </c>
      <c r="AC290" s="8">
        <v>3086.9000000000015</v>
      </c>
      <c r="AD290" s="8">
        <v>0</v>
      </c>
      <c r="AE290" s="8">
        <v>0</v>
      </c>
      <c r="AF290" s="8" t="s">
        <v>457</v>
      </c>
      <c r="AG290" s="1" t="s">
        <v>112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441</v>
      </c>
      <c r="BD290" s="56">
        <v>379.11333613888905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120</v>
      </c>
      <c r="J291" s="9" t="s">
        <v>78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440</v>
      </c>
      <c r="AA291" s="8">
        <v>10756.900000000001</v>
      </c>
      <c r="AB291" s="8">
        <v>7670</v>
      </c>
      <c r="AC291" s="8">
        <v>3086.9000000000015</v>
      </c>
      <c r="AD291" s="8">
        <v>0</v>
      </c>
      <c r="AE291" s="8">
        <v>0</v>
      </c>
      <c r="AF291" s="8" t="s">
        <v>58</v>
      </c>
      <c r="AG291" s="1" t="s">
        <v>113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442</v>
      </c>
      <c r="BD291" s="56">
        <v>0</v>
      </c>
    </row>
    <row r="292" spans="1:56" ht="27.75" customHeight="1" x14ac:dyDescent="0.45">
      <c r="A292" s="3">
        <v>45601</v>
      </c>
      <c r="B292" s="14" t="s">
        <v>180</v>
      </c>
      <c r="C292" s="9" t="s">
        <v>91</v>
      </c>
      <c r="D292" s="13" t="s">
        <v>138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89</v>
      </c>
      <c r="M292" s="10">
        <v>24</v>
      </c>
      <c r="N292" s="9">
        <v>40</v>
      </c>
      <c r="O292" s="9">
        <v>55</v>
      </c>
      <c r="P292" s="10">
        <v>1709.6946451199997</v>
      </c>
      <c r="Q292" s="10">
        <v>0</v>
      </c>
      <c r="R292" s="10">
        <v>1709.6946451199997</v>
      </c>
      <c r="S292" s="9" t="s">
        <v>512</v>
      </c>
      <c r="T292" s="12">
        <v>45981</v>
      </c>
      <c r="U292" s="11">
        <v>54000</v>
      </c>
      <c r="V292" s="10">
        <v>1500</v>
      </c>
      <c r="W292" s="10">
        <v>52500</v>
      </c>
      <c r="X292" s="10">
        <v>0</v>
      </c>
      <c r="Y292" s="10">
        <v>55125</v>
      </c>
      <c r="Z292" s="9" t="s">
        <v>97</v>
      </c>
      <c r="AA292" s="8">
        <v>56473.725000000006</v>
      </c>
      <c r="AB292" s="8">
        <v>19362</v>
      </c>
      <c r="AC292" s="8">
        <v>37111.725000000006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72</v>
      </c>
      <c r="AI292" s="1">
        <v>3</v>
      </c>
      <c r="AJ292" s="3">
        <v>45981</v>
      </c>
      <c r="AK292" s="3">
        <v>0</v>
      </c>
      <c r="AL292" s="3">
        <v>45971</v>
      </c>
      <c r="AM292" s="3">
        <v>45978</v>
      </c>
      <c r="AN292" s="3">
        <v>45979</v>
      </c>
      <c r="AO292" s="3">
        <v>45979</v>
      </c>
      <c r="AP292" s="3">
        <v>45976</v>
      </c>
      <c r="AQ292" s="3">
        <v>45980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110</v>
      </c>
      <c r="BD292" s="56">
        <v>4754.1459870625004</v>
      </c>
    </row>
    <row r="293" spans="1:56" ht="27.75" customHeight="1" x14ac:dyDescent="0.45">
      <c r="A293" s="3">
        <v>45601</v>
      </c>
      <c r="B293" s="14" t="s">
        <v>180</v>
      </c>
      <c r="C293" s="9" t="s">
        <v>91</v>
      </c>
      <c r="D293" s="13" t="s">
        <v>138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89</v>
      </c>
      <c r="M293" s="10">
        <v>24</v>
      </c>
      <c r="N293" s="9">
        <v>40</v>
      </c>
      <c r="O293" s="9">
        <v>55</v>
      </c>
      <c r="P293" s="10">
        <v>5275.629190656</v>
      </c>
      <c r="Q293" s="10">
        <v>0</v>
      </c>
      <c r="R293" s="10">
        <v>5275.629190656</v>
      </c>
      <c r="S293" s="9" t="s">
        <v>512</v>
      </c>
      <c r="T293" s="12">
        <v>46011</v>
      </c>
      <c r="U293" s="11">
        <v>162000</v>
      </c>
      <c r="V293" s="10">
        <v>0</v>
      </c>
      <c r="W293" s="10">
        <v>162000</v>
      </c>
      <c r="X293" s="10">
        <v>0</v>
      </c>
      <c r="Y293" s="10">
        <v>170100</v>
      </c>
      <c r="Z293" s="9" t="s">
        <v>97</v>
      </c>
      <c r="AA293" s="8">
        <v>174261.78</v>
      </c>
      <c r="AB293" s="8">
        <v>0</v>
      </c>
      <c r="AC293" s="8">
        <v>174261.78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72</v>
      </c>
      <c r="AI293" s="1">
        <v>3</v>
      </c>
      <c r="AJ293" s="3">
        <v>46011</v>
      </c>
      <c r="AK293" s="3">
        <v>0</v>
      </c>
      <c r="AL293" s="3">
        <v>46001</v>
      </c>
      <c r="AM293" s="3">
        <v>46008</v>
      </c>
      <c r="AN293" s="3">
        <v>46009</v>
      </c>
      <c r="AO293" s="3">
        <v>46009</v>
      </c>
      <c r="AP293" s="3">
        <v>46006</v>
      </c>
      <c r="AQ293" s="3">
        <v>46010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110</v>
      </c>
      <c r="BD293" s="56">
        <v>22323.563296650002</v>
      </c>
    </row>
    <row r="294" spans="1:56" ht="27.75" customHeight="1" x14ac:dyDescent="0.45">
      <c r="A294" s="3">
        <v>45601</v>
      </c>
      <c r="B294" s="14" t="s">
        <v>180</v>
      </c>
      <c r="C294" s="9" t="s">
        <v>91</v>
      </c>
      <c r="D294" s="13" t="s">
        <v>138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7225.5929232368635</v>
      </c>
      <c r="Q294" s="10">
        <v>0</v>
      </c>
      <c r="R294" s="10">
        <v>7225.5929232368635</v>
      </c>
      <c r="S294" s="9" t="s">
        <v>240</v>
      </c>
      <c r="T294" s="12" t="s">
        <v>63</v>
      </c>
      <c r="U294" s="11">
        <v>221878</v>
      </c>
      <c r="V294" s="10">
        <v>0</v>
      </c>
      <c r="W294" s="10">
        <v>221878</v>
      </c>
      <c r="X294" s="10">
        <v>0</v>
      </c>
      <c r="Y294" s="10">
        <v>232971.90000000002</v>
      </c>
      <c r="Z294" s="9" t="s">
        <v>97</v>
      </c>
      <c r="AA294" s="8">
        <v>238671.94582000002</v>
      </c>
      <c r="AB294" s="8">
        <v>0</v>
      </c>
      <c r="AC294" s="8">
        <v>238671.94582000002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110</v>
      </c>
      <c r="BD294" s="56">
        <v>30574.738130457463</v>
      </c>
    </row>
    <row r="295" spans="1:56" ht="27.7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97</v>
      </c>
      <c r="AA295" s="8">
        <v>469407.45082000003</v>
      </c>
      <c r="AB295" s="8">
        <v>19362</v>
      </c>
      <c r="AC295" s="8">
        <v>450045.45082000003</v>
      </c>
      <c r="AD295" s="8">
        <v>0</v>
      </c>
      <c r="AE295" s="8">
        <v>0</v>
      </c>
      <c r="AF295" s="8" t="s">
        <v>58</v>
      </c>
      <c r="AG295" s="1" t="s">
        <v>112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111</v>
      </c>
      <c r="BD295" s="56">
        <v>0</v>
      </c>
    </row>
    <row r="296" spans="1:56" ht="27.75" customHeight="1" x14ac:dyDescent="0.45">
      <c r="A296" s="3">
        <v>45958</v>
      </c>
      <c r="B296" s="14" t="s">
        <v>495</v>
      </c>
      <c r="C296" s="9" t="s">
        <v>133</v>
      </c>
      <c r="D296" s="13" t="s">
        <v>59</v>
      </c>
      <c r="E296" s="9">
        <v>26</v>
      </c>
      <c r="F296" s="9">
        <v>39</v>
      </c>
      <c r="G296" s="9" t="s">
        <v>60</v>
      </c>
      <c r="H296" s="9">
        <v>0</v>
      </c>
      <c r="I296" s="9">
        <v>93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120</v>
      </c>
      <c r="T296" s="12">
        <v>45965</v>
      </c>
      <c r="U296" s="11">
        <v>10000</v>
      </c>
      <c r="V296" s="10">
        <v>3000</v>
      </c>
      <c r="W296" s="10">
        <v>7000</v>
      </c>
      <c r="X296" s="10">
        <v>0</v>
      </c>
      <c r="Y296" s="10">
        <v>0</v>
      </c>
      <c r="Z296" s="9" t="s">
        <v>331</v>
      </c>
      <c r="AA296" s="8">
        <v>7920.9900000000007</v>
      </c>
      <c r="AB296" s="8">
        <v>0</v>
      </c>
      <c r="AC296" s="8">
        <v>7920.9900000000007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77</v>
      </c>
      <c r="AI296" s="1">
        <v>1</v>
      </c>
      <c r="AJ296" s="3">
        <v>45965</v>
      </c>
      <c r="AK296" s="3">
        <v>0</v>
      </c>
      <c r="AL296" s="3">
        <v>0</v>
      </c>
      <c r="AM296" s="3">
        <v>0</v>
      </c>
      <c r="AN296" s="3">
        <v>0</v>
      </c>
      <c r="AO296" s="3">
        <v>45964</v>
      </c>
      <c r="AP296" s="3">
        <v>45960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266</v>
      </c>
      <c r="BD296" s="56">
        <v>711.65694599999995</v>
      </c>
    </row>
    <row r="297" spans="1:56" ht="27.7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331</v>
      </c>
      <c r="AA297" s="8">
        <v>7920.9900000000007</v>
      </c>
      <c r="AB297" s="8">
        <v>0</v>
      </c>
      <c r="AC297" s="8">
        <v>7920.9900000000007</v>
      </c>
      <c r="AD297" s="8">
        <v>0</v>
      </c>
      <c r="AE297" s="8">
        <v>0</v>
      </c>
      <c r="AF297" s="8" t="s">
        <v>58</v>
      </c>
      <c r="AG297" s="1" t="s">
        <v>112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266</v>
      </c>
      <c r="BD297" s="56">
        <v>0</v>
      </c>
    </row>
    <row r="298" spans="1:56" ht="27.75" customHeight="1" x14ac:dyDescent="0.45">
      <c r="A298" s="3">
        <v>45962</v>
      </c>
      <c r="B298" s="14" t="s">
        <v>125</v>
      </c>
      <c r="C298" s="9" t="s">
        <v>143</v>
      </c>
      <c r="D298" s="13" t="s">
        <v>144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45971</v>
      </c>
      <c r="U298" s="11">
        <v>50000</v>
      </c>
      <c r="V298" s="10">
        <v>4528</v>
      </c>
      <c r="W298" s="10">
        <v>45472</v>
      </c>
      <c r="X298" s="10">
        <v>0</v>
      </c>
      <c r="Y298" s="10">
        <v>47745.599999999999</v>
      </c>
      <c r="Z298" s="9" t="s">
        <v>124</v>
      </c>
      <c r="AA298" s="8">
        <v>53995.7264</v>
      </c>
      <c r="AB298" s="8">
        <v>8018</v>
      </c>
      <c r="AC298" s="8">
        <v>45977.7264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45971</v>
      </c>
      <c r="AK298" s="3">
        <v>0</v>
      </c>
      <c r="AL298" s="3">
        <v>45962</v>
      </c>
      <c r="AM298" s="3">
        <v>45969</v>
      </c>
      <c r="AN298" s="3">
        <v>45970</v>
      </c>
      <c r="AO298" s="3">
        <v>45970</v>
      </c>
      <c r="AP298" s="3">
        <v>45966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 t="s">
        <v>513</v>
      </c>
      <c r="AZ298" s="2">
        <v>0</v>
      </c>
      <c r="BA298" s="2">
        <v>0</v>
      </c>
      <c r="BB298" s="2">
        <v>0</v>
      </c>
      <c r="BC298" s="1" t="s">
        <v>102</v>
      </c>
      <c r="BD298" s="56">
        <v>5167.3855837333331</v>
      </c>
    </row>
    <row r="299" spans="1:56" ht="27.75" customHeight="1" x14ac:dyDescent="0.45">
      <c r="A299" s="3" t="s">
        <v>131</v>
      </c>
      <c r="B299" s="14" t="s">
        <v>131</v>
      </c>
      <c r="C299" s="9" t="s">
        <v>106</v>
      </c>
      <c r="D299" s="13" t="s">
        <v>59</v>
      </c>
      <c r="E299" s="9">
        <v>28</v>
      </c>
      <c r="F299" s="9">
        <v>47</v>
      </c>
      <c r="G299" s="9" t="s">
        <v>60</v>
      </c>
      <c r="H299" s="9" t="s">
        <v>66</v>
      </c>
      <c r="I299" s="9">
        <v>180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107</v>
      </c>
      <c r="T299" s="12" t="s">
        <v>63</v>
      </c>
      <c r="U299" s="11">
        <v>5000</v>
      </c>
      <c r="V299" s="10">
        <v>0</v>
      </c>
      <c r="W299" s="10">
        <v>5000</v>
      </c>
      <c r="X299" s="10">
        <v>0</v>
      </c>
      <c r="Y299" s="10">
        <v>0</v>
      </c>
      <c r="Z299" s="9" t="s">
        <v>124</v>
      </c>
      <c r="AA299" s="8">
        <v>6775.4500000000007</v>
      </c>
      <c r="AB299" s="8">
        <v>0</v>
      </c>
      <c r="AC299" s="8">
        <v>6775.4500000000007</v>
      </c>
      <c r="AD299" s="8">
        <v>0</v>
      </c>
      <c r="AE299" s="8">
        <v>6775.4500000000007</v>
      </c>
      <c r="AF299" s="8">
        <v>0</v>
      </c>
      <c r="AG299" s="1">
        <v>0</v>
      </c>
      <c r="AH299" s="1" t="s">
        <v>142</v>
      </c>
      <c r="AI299" s="1">
        <v>2</v>
      </c>
      <c r="AJ299" s="3" t="s">
        <v>63</v>
      </c>
      <c r="AK299" s="3" t="e">
        <v>#VALUE!</v>
      </c>
      <c r="AL299" s="3">
        <v>0</v>
      </c>
      <c r="AM299" s="3">
        <v>0</v>
      </c>
      <c r="AN299" s="3">
        <v>0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139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102</v>
      </c>
      <c r="BD299" s="56">
        <v>761.48529722222236</v>
      </c>
    </row>
    <row r="300" spans="1:56" ht="27.7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28</v>
      </c>
      <c r="F300" s="9">
        <v>43</v>
      </c>
      <c r="G300" s="9">
        <v>0</v>
      </c>
      <c r="H300" s="9">
        <v>0</v>
      </c>
      <c r="I300" s="9">
        <v>130</v>
      </c>
      <c r="J300" s="9" t="s">
        <v>57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124</v>
      </c>
      <c r="AA300" s="8">
        <v>60771.176399999997</v>
      </c>
      <c r="AB300" s="8">
        <v>8018</v>
      </c>
      <c r="AC300" s="8">
        <v>52753.176399999997</v>
      </c>
      <c r="AD300" s="8">
        <v>0</v>
      </c>
      <c r="AE300" s="8">
        <v>6775.4500000000007</v>
      </c>
      <c r="AF300" s="8" t="s">
        <v>58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145</v>
      </c>
      <c r="BD300" s="56">
        <v>0</v>
      </c>
    </row>
  </sheetData>
  <autoFilter ref="A5:BD30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B9AC-122E-4250-AFB3-FB98F7AC3F60}">
  <sheetPr>
    <tabColor rgb="FFFFFF00"/>
  </sheetPr>
  <dimension ref="A1:BD229"/>
  <sheetViews>
    <sheetView topLeftCell="A209" zoomScale="80" zoomScaleNormal="80" workbookViewId="0">
      <selection activeCell="T227" sqref="T22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45961</v>
      </c>
      <c r="E3" s="85" t="s">
        <v>52</v>
      </c>
      <c r="F3" s="85"/>
      <c r="G3" s="86">
        <v>10.31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45953</v>
      </c>
      <c r="B6" s="14" t="s">
        <v>443</v>
      </c>
      <c r="C6" s="9" t="s">
        <v>411</v>
      </c>
      <c r="D6" s="13" t="s">
        <v>412</v>
      </c>
      <c r="E6" s="9">
        <v>18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>
        <v>19</v>
      </c>
      <c r="N6" s="9">
        <v>27</v>
      </c>
      <c r="O6" s="9">
        <v>90</v>
      </c>
      <c r="P6" s="10">
        <v>0</v>
      </c>
      <c r="Q6" s="10">
        <v>0</v>
      </c>
      <c r="R6" s="10">
        <v>0</v>
      </c>
      <c r="S6" s="9" t="s">
        <v>120</v>
      </c>
      <c r="T6" s="12">
        <v>45966</v>
      </c>
      <c r="U6" s="11">
        <v>10000</v>
      </c>
      <c r="V6" s="10">
        <v>10000</v>
      </c>
      <c r="W6" s="10">
        <v>0</v>
      </c>
      <c r="X6" s="10">
        <v>10355</v>
      </c>
      <c r="Y6" s="10">
        <v>0</v>
      </c>
      <c r="Z6" s="9" t="s">
        <v>129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45966</v>
      </c>
      <c r="AK6" s="3">
        <v>0</v>
      </c>
      <c r="AL6" s="3">
        <v>45956</v>
      </c>
      <c r="AM6" s="3">
        <v>45963</v>
      </c>
      <c r="AN6" s="3">
        <v>45964</v>
      </c>
      <c r="AO6" s="3">
        <v>45964</v>
      </c>
      <c r="AP6" s="3">
        <v>45961</v>
      </c>
      <c r="AQ6" s="3">
        <v>45965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45953</v>
      </c>
      <c r="B7" s="14" t="s">
        <v>443</v>
      </c>
      <c r="C7" s="9" t="s">
        <v>411</v>
      </c>
      <c r="D7" s="13" t="s">
        <v>444</v>
      </c>
      <c r="E7" s="9">
        <v>18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>
        <v>19</v>
      </c>
      <c r="N7" s="9">
        <v>27</v>
      </c>
      <c r="O7" s="9">
        <v>90</v>
      </c>
      <c r="P7" s="10">
        <v>569.52815126399992</v>
      </c>
      <c r="Q7" s="10">
        <v>0</v>
      </c>
      <c r="R7" s="10">
        <v>569.52815126399992</v>
      </c>
      <c r="S7" s="9" t="s">
        <v>120</v>
      </c>
      <c r="T7" s="12">
        <v>45966</v>
      </c>
      <c r="U7" s="11">
        <v>20000</v>
      </c>
      <c r="V7" s="10">
        <v>0</v>
      </c>
      <c r="W7" s="10">
        <v>20000</v>
      </c>
      <c r="X7" s="10">
        <v>20900</v>
      </c>
      <c r="Y7" s="10">
        <v>0</v>
      </c>
      <c r="Z7" s="9" t="s">
        <v>129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113</v>
      </c>
      <c r="AH7" s="1" t="s">
        <v>72</v>
      </c>
      <c r="AI7" s="1">
        <v>3</v>
      </c>
      <c r="AJ7" s="3">
        <v>45966</v>
      </c>
      <c r="AK7" s="3">
        <v>0</v>
      </c>
      <c r="AL7" s="3">
        <v>45956</v>
      </c>
      <c r="AM7" s="3">
        <v>45963</v>
      </c>
      <c r="AN7" s="3">
        <v>45964</v>
      </c>
      <c r="AO7" s="3">
        <v>45964</v>
      </c>
      <c r="AP7" s="3">
        <v>45961</v>
      </c>
      <c r="AQ7" s="3">
        <v>45965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100</v>
      </c>
      <c r="BD7" s="56">
        <v>0</v>
      </c>
    </row>
    <row r="8" spans="1:56" ht="27.75" customHeight="1" x14ac:dyDescent="0.45">
      <c r="A8" s="3">
        <v>45923</v>
      </c>
      <c r="B8" s="14" t="s">
        <v>306</v>
      </c>
      <c r="C8" s="9" t="s">
        <v>305</v>
      </c>
      <c r="D8" s="13" t="s">
        <v>307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90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67</v>
      </c>
      <c r="T8" s="12">
        <v>45978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129</v>
      </c>
      <c r="AA8" s="8">
        <v>20605.75</v>
      </c>
      <c r="AB8" s="8">
        <v>20605.75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45978</v>
      </c>
      <c r="AK8" s="3">
        <v>0</v>
      </c>
      <c r="AL8" s="3">
        <v>45968</v>
      </c>
      <c r="AM8" s="3">
        <v>45975</v>
      </c>
      <c r="AN8" s="3">
        <v>45976</v>
      </c>
      <c r="AO8" s="3">
        <v>45976</v>
      </c>
      <c r="AP8" s="3">
        <v>45973</v>
      </c>
      <c r="AQ8" s="3">
        <v>45977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45923</v>
      </c>
      <c r="B9" s="14" t="s">
        <v>306</v>
      </c>
      <c r="C9" s="9" t="s">
        <v>305</v>
      </c>
      <c r="D9" s="13" t="s">
        <v>307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45981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129</v>
      </c>
      <c r="AA9" s="8">
        <v>20605.75</v>
      </c>
      <c r="AB9" s="8">
        <v>20605.75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45981</v>
      </c>
      <c r="AK9" s="3">
        <v>0</v>
      </c>
      <c r="AL9" s="3">
        <v>45971</v>
      </c>
      <c r="AM9" s="3">
        <v>45978</v>
      </c>
      <c r="AN9" s="3">
        <v>45979</v>
      </c>
      <c r="AO9" s="3">
        <v>45979</v>
      </c>
      <c r="AP9" s="3">
        <v>45976</v>
      </c>
      <c r="AQ9" s="3">
        <v>45980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45923</v>
      </c>
      <c r="B10" s="14" t="s">
        <v>306</v>
      </c>
      <c r="C10" s="9" t="s">
        <v>305</v>
      </c>
      <c r="D10" s="13" t="s">
        <v>307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45985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13750</v>
      </c>
      <c r="AC10" s="8">
        <v>6855.75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45985</v>
      </c>
      <c r="AK10" s="3">
        <v>0</v>
      </c>
      <c r="AL10" s="3">
        <v>45975</v>
      </c>
      <c r="AM10" s="3">
        <v>45982</v>
      </c>
      <c r="AN10" s="3">
        <v>45983</v>
      </c>
      <c r="AO10" s="3">
        <v>45983</v>
      </c>
      <c r="AP10" s="3">
        <v>45980</v>
      </c>
      <c r="AQ10" s="3">
        <v>45984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471.67560000000003</v>
      </c>
    </row>
    <row r="11" spans="1:56" ht="27.75" customHeight="1" x14ac:dyDescent="0.45">
      <c r="A11" s="3">
        <v>45923</v>
      </c>
      <c r="B11" s="14" t="s">
        <v>306</v>
      </c>
      <c r="C11" s="9" t="s">
        <v>305</v>
      </c>
      <c r="D11" s="13" t="s">
        <v>307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45989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7.75" customHeight="1" x14ac:dyDescent="0.45">
      <c r="A12" s="3">
        <v>45958</v>
      </c>
      <c r="B12" s="14" t="s">
        <v>467</v>
      </c>
      <c r="C12" s="9" t="s">
        <v>216</v>
      </c>
      <c r="D12" s="13" t="s">
        <v>468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89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45965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164</v>
      </c>
      <c r="AA12" s="8">
        <v>4400.55</v>
      </c>
      <c r="AB12" s="8">
        <v>4400.55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74</v>
      </c>
      <c r="AI12" s="1">
        <v>2</v>
      </c>
      <c r="AJ12" s="3">
        <v>45965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45958</v>
      </c>
      <c r="B13" s="14" t="s">
        <v>467</v>
      </c>
      <c r="C13" s="9" t="s">
        <v>216</v>
      </c>
      <c r="D13" s="13" t="s">
        <v>469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89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45965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164</v>
      </c>
      <c r="AA13" s="8">
        <v>4400.55</v>
      </c>
      <c r="AB13" s="8">
        <v>4400.55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74</v>
      </c>
      <c r="AI13" s="1">
        <v>2</v>
      </c>
      <c r="AJ13" s="3">
        <v>45965</v>
      </c>
      <c r="AK13" s="3">
        <v>0</v>
      </c>
      <c r="AL13" s="3">
        <v>45956</v>
      </c>
      <c r="AM13" s="3">
        <v>45963</v>
      </c>
      <c r="AN13" s="3">
        <v>45964</v>
      </c>
      <c r="AO13" s="3">
        <v>45964</v>
      </c>
      <c r="AP13" s="3">
        <v>45960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45958</v>
      </c>
      <c r="B14" s="14" t="s">
        <v>467</v>
      </c>
      <c r="C14" s="9" t="s">
        <v>216</v>
      </c>
      <c r="D14" s="13" t="s">
        <v>470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89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45965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164</v>
      </c>
      <c r="AA14" s="8">
        <v>4400.55</v>
      </c>
      <c r="AB14" s="8">
        <v>4400.55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74</v>
      </c>
      <c r="AI14" s="1">
        <v>2</v>
      </c>
      <c r="AJ14" s="3">
        <v>45965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45952</v>
      </c>
      <c r="B15" s="14" t="s">
        <v>460</v>
      </c>
      <c r="C15" s="9" t="s">
        <v>132</v>
      </c>
      <c r="D15" s="13" t="s">
        <v>121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89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45968</v>
      </c>
      <c r="U15" s="11">
        <v>50000</v>
      </c>
      <c r="V15" s="10">
        <v>2563</v>
      </c>
      <c r="W15" s="10">
        <v>47437</v>
      </c>
      <c r="X15" s="10">
        <v>0</v>
      </c>
      <c r="Y15" s="10">
        <v>49808.85</v>
      </c>
      <c r="Z15" s="9" t="s">
        <v>164</v>
      </c>
      <c r="AA15" s="8">
        <v>41749.77807</v>
      </c>
      <c r="AB15" s="8">
        <v>41749.77807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45969</v>
      </c>
      <c r="AK15" s="3">
        <v>0</v>
      </c>
      <c r="AL15" s="3">
        <v>45960</v>
      </c>
      <c r="AM15" s="3">
        <v>45967</v>
      </c>
      <c r="AN15" s="3">
        <v>45968</v>
      </c>
      <c r="AO15" s="3">
        <v>45968</v>
      </c>
      <c r="AP15" s="3">
        <v>45964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506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45952</v>
      </c>
      <c r="B16" s="14" t="s">
        <v>461</v>
      </c>
      <c r="C16" s="9" t="s">
        <v>132</v>
      </c>
      <c r="D16" s="13" t="s">
        <v>186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89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45968</v>
      </c>
      <c r="U16" s="11">
        <v>20000</v>
      </c>
      <c r="V16" s="10">
        <v>4519</v>
      </c>
      <c r="W16" s="10">
        <v>15481</v>
      </c>
      <c r="X16" s="10">
        <v>0</v>
      </c>
      <c r="Y16" s="10">
        <v>16255.050000000001</v>
      </c>
      <c r="Z16" s="9" t="s">
        <v>164</v>
      </c>
      <c r="AA16" s="8">
        <v>13624.982910000001</v>
      </c>
      <c r="AB16" s="8">
        <v>3612</v>
      </c>
      <c r="AC16" s="8">
        <v>10012.982910000001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45969</v>
      </c>
      <c r="AK16" s="3">
        <v>0</v>
      </c>
      <c r="AL16" s="3">
        <v>45960</v>
      </c>
      <c r="AM16" s="3">
        <v>45967</v>
      </c>
      <c r="AN16" s="3">
        <v>45968</v>
      </c>
      <c r="AO16" s="3">
        <v>45968</v>
      </c>
      <c r="AP16" s="3">
        <v>45964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506</v>
      </c>
      <c r="AZ16" s="2">
        <v>0</v>
      </c>
      <c r="BA16" s="2">
        <v>0</v>
      </c>
      <c r="BB16" s="2">
        <v>0</v>
      </c>
      <c r="BC16" s="1" t="s">
        <v>100</v>
      </c>
      <c r="BD16" s="56">
        <v>727.1650699973336</v>
      </c>
    </row>
    <row r="17" spans="1:56" ht="27.75" customHeight="1" x14ac:dyDescent="0.45">
      <c r="A17" s="3">
        <v>45952</v>
      </c>
      <c r="B17" s="14" t="s">
        <v>461</v>
      </c>
      <c r="C17" s="9" t="s">
        <v>132</v>
      </c>
      <c r="D17" s="13" t="s">
        <v>186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45980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164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112</v>
      </c>
      <c r="AH17" s="1" t="s">
        <v>74</v>
      </c>
      <c r="AI17" s="1">
        <v>2</v>
      </c>
      <c r="AJ17" s="3">
        <v>45980</v>
      </c>
      <c r="AK17" s="3">
        <v>0</v>
      </c>
      <c r="AL17" s="3">
        <v>45971</v>
      </c>
      <c r="AM17" s="3">
        <v>45978</v>
      </c>
      <c r="AN17" s="3">
        <v>45979</v>
      </c>
      <c r="AO17" s="3">
        <v>45979</v>
      </c>
      <c r="AP17" s="3">
        <v>45975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7.75" customHeight="1" x14ac:dyDescent="0.45">
      <c r="A18" s="3" t="s">
        <v>131</v>
      </c>
      <c r="B18" s="14" t="s">
        <v>131</v>
      </c>
      <c r="C18" s="9" t="s">
        <v>191</v>
      </c>
      <c r="D18" s="13" t="s">
        <v>192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90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45991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164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45991</v>
      </c>
      <c r="AK18" s="3">
        <v>0</v>
      </c>
      <c r="AL18" s="3">
        <v>45981</v>
      </c>
      <c r="AM18" s="3">
        <v>45988</v>
      </c>
      <c r="AN18" s="3">
        <v>45989</v>
      </c>
      <c r="AO18" s="3">
        <v>45989</v>
      </c>
      <c r="AP18" s="3">
        <v>45986</v>
      </c>
      <c r="AQ18" s="3">
        <v>45990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1343.6356095653334</v>
      </c>
    </row>
    <row r="19" spans="1:56" ht="27.75" customHeight="1" x14ac:dyDescent="0.45">
      <c r="A19" s="3" t="s">
        <v>131</v>
      </c>
      <c r="B19" s="14" t="s">
        <v>131</v>
      </c>
      <c r="C19" s="9" t="s">
        <v>216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45991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164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45991</v>
      </c>
      <c r="AK19" s="3">
        <v>0</v>
      </c>
      <c r="AL19" s="3">
        <v>45982</v>
      </c>
      <c r="AM19" s="3">
        <v>45989</v>
      </c>
      <c r="AN19" s="3">
        <v>45990</v>
      </c>
      <c r="AO19" s="3">
        <v>45990</v>
      </c>
      <c r="AP19" s="3">
        <v>45986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45">
      <c r="A20" s="3">
        <v>45919</v>
      </c>
      <c r="B20" s="14" t="s">
        <v>299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264</v>
      </c>
      <c r="T20" s="12">
        <v>45968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167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300</v>
      </c>
      <c r="AG20" s="1" t="s">
        <v>114</v>
      </c>
      <c r="AH20" s="1" t="s">
        <v>77</v>
      </c>
      <c r="AI20" s="1">
        <v>1</v>
      </c>
      <c r="AJ20" s="3">
        <v>45968</v>
      </c>
      <c r="AK20" s="3">
        <v>0</v>
      </c>
      <c r="AL20" s="3">
        <v>0</v>
      </c>
      <c r="AM20" s="3">
        <v>0</v>
      </c>
      <c r="AN20" s="3">
        <v>0</v>
      </c>
      <c r="AO20" s="3">
        <v>45967</v>
      </c>
      <c r="AP20" s="3">
        <v>45963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168</v>
      </c>
      <c r="BD20" s="56">
        <v>0</v>
      </c>
    </row>
    <row r="21" spans="1:56" ht="27.75" customHeight="1" x14ac:dyDescent="0.45">
      <c r="A21" s="3">
        <v>45941</v>
      </c>
      <c r="B21" s="14" t="s">
        <v>352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264</v>
      </c>
      <c r="T21" s="12">
        <v>45968</v>
      </c>
      <c r="U21" s="11">
        <v>20000</v>
      </c>
      <c r="V21" s="10">
        <v>20775</v>
      </c>
      <c r="W21" s="10">
        <v>0</v>
      </c>
      <c r="X21" s="10">
        <v>0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353</v>
      </c>
      <c r="AG21" s="1" t="s">
        <v>114</v>
      </c>
      <c r="AH21" s="1" t="s">
        <v>77</v>
      </c>
      <c r="AI21" s="1">
        <v>1</v>
      </c>
      <c r="AJ21" s="3">
        <v>45968</v>
      </c>
      <c r="AK21" s="3">
        <v>0</v>
      </c>
      <c r="AL21" s="3">
        <v>0</v>
      </c>
      <c r="AM21" s="3">
        <v>0</v>
      </c>
      <c r="AN21" s="3">
        <v>0</v>
      </c>
      <c r="AO21" s="3">
        <v>45967</v>
      </c>
      <c r="AP21" s="3">
        <v>45963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168</v>
      </c>
      <c r="BD21" s="56">
        <v>0</v>
      </c>
    </row>
    <row r="22" spans="1:56" ht="27.75" customHeight="1" x14ac:dyDescent="0.45">
      <c r="A22" s="3">
        <v>45953</v>
      </c>
      <c r="B22" s="14" t="s">
        <v>413</v>
      </c>
      <c r="C22" s="9" t="s">
        <v>73</v>
      </c>
      <c r="D22" s="13" t="s">
        <v>414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137</v>
      </c>
      <c r="T22" s="12">
        <v>45965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415</v>
      </c>
      <c r="AG22" s="1" t="s">
        <v>114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168</v>
      </c>
      <c r="BD22" s="56">
        <v>0</v>
      </c>
    </row>
    <row r="23" spans="1:56" ht="27.75" customHeight="1" x14ac:dyDescent="0.45">
      <c r="A23" s="3">
        <v>45953</v>
      </c>
      <c r="B23" s="14" t="s">
        <v>413</v>
      </c>
      <c r="C23" s="9" t="s">
        <v>73</v>
      </c>
      <c r="D23" s="13" t="s">
        <v>416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137</v>
      </c>
      <c r="T23" s="12">
        <v>45965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415</v>
      </c>
      <c r="AG23" s="1" t="s">
        <v>114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168</v>
      </c>
      <c r="BD23" s="56">
        <v>0</v>
      </c>
    </row>
    <row r="24" spans="1:56" ht="27.75" customHeight="1" x14ac:dyDescent="0.45">
      <c r="A24" s="3">
        <v>45953</v>
      </c>
      <c r="B24" s="14" t="s">
        <v>413</v>
      </c>
      <c r="C24" s="9" t="s">
        <v>73</v>
      </c>
      <c r="D24" s="13" t="s">
        <v>349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137</v>
      </c>
      <c r="T24" s="12">
        <v>45965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415</v>
      </c>
      <c r="AG24" s="1" t="s">
        <v>114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45953</v>
      </c>
      <c r="B25" s="14" t="s">
        <v>413</v>
      </c>
      <c r="C25" s="9" t="s">
        <v>73</v>
      </c>
      <c r="D25" s="13" t="s">
        <v>250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>
        <v>45965</v>
      </c>
      <c r="U25" s="11">
        <v>10000</v>
      </c>
      <c r="V25" s="10">
        <v>4864</v>
      </c>
      <c r="W25" s="10">
        <v>5136</v>
      </c>
      <c r="X25" s="10">
        <v>10450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415</v>
      </c>
      <c r="AG25" s="1" t="s">
        <v>114</v>
      </c>
      <c r="AH25" s="1" t="s">
        <v>74</v>
      </c>
      <c r="AI25" s="1">
        <v>2</v>
      </c>
      <c r="AJ25" s="3">
        <v>45965</v>
      </c>
      <c r="AK25" s="3">
        <v>0</v>
      </c>
      <c r="AL25" s="3">
        <v>45956</v>
      </c>
      <c r="AM25" s="3">
        <v>45963</v>
      </c>
      <c r="AN25" s="3">
        <v>45964</v>
      </c>
      <c r="AO25" s="3">
        <v>45964</v>
      </c>
      <c r="AP25" s="3">
        <v>45960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45953</v>
      </c>
      <c r="B26" s="14" t="s">
        <v>417</v>
      </c>
      <c r="C26" s="9" t="s">
        <v>73</v>
      </c>
      <c r="D26" s="13" t="s">
        <v>418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45965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419</v>
      </c>
      <c r="AG26" s="1" t="s">
        <v>114</v>
      </c>
      <c r="AH26" s="1" t="s">
        <v>74</v>
      </c>
      <c r="AI26" s="1">
        <v>2</v>
      </c>
      <c r="AJ26" s="3">
        <v>45965</v>
      </c>
      <c r="AK26" s="3">
        <v>0</v>
      </c>
      <c r="AL26" s="3">
        <v>45956</v>
      </c>
      <c r="AM26" s="3">
        <v>45963</v>
      </c>
      <c r="AN26" s="3">
        <v>45964</v>
      </c>
      <c r="AO26" s="3">
        <v>45964</v>
      </c>
      <c r="AP26" s="3">
        <v>45960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417</v>
      </c>
      <c r="C27" s="9" t="s">
        <v>73</v>
      </c>
      <c r="D27" s="13" t="s">
        <v>420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45965</v>
      </c>
      <c r="U27" s="11">
        <v>5000</v>
      </c>
      <c r="V27" s="10">
        <v>0</v>
      </c>
      <c r="W27" s="10">
        <v>5000</v>
      </c>
      <c r="X27" s="10">
        <v>5492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419</v>
      </c>
      <c r="AG27" s="1" t="s">
        <v>114</v>
      </c>
      <c r="AH27" s="1" t="s">
        <v>74</v>
      </c>
      <c r="AI27" s="1">
        <v>2</v>
      </c>
      <c r="AJ27" s="3">
        <v>45965</v>
      </c>
      <c r="AK27" s="3">
        <v>0</v>
      </c>
      <c r="AL27" s="3">
        <v>45956</v>
      </c>
      <c r="AM27" s="3">
        <v>45963</v>
      </c>
      <c r="AN27" s="3">
        <v>45964</v>
      </c>
      <c r="AO27" s="3">
        <v>45964</v>
      </c>
      <c r="AP27" s="3">
        <v>45960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417</v>
      </c>
      <c r="C28" s="9" t="s">
        <v>73</v>
      </c>
      <c r="D28" s="13" t="s">
        <v>421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45965</v>
      </c>
      <c r="U28" s="11">
        <v>5000</v>
      </c>
      <c r="V28" s="10">
        <v>0</v>
      </c>
      <c r="W28" s="10">
        <v>5000</v>
      </c>
      <c r="X28" s="10">
        <v>5411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419</v>
      </c>
      <c r="AG28" s="1" t="s">
        <v>113</v>
      </c>
      <c r="AH28" s="1" t="s">
        <v>74</v>
      </c>
      <c r="AI28" s="1">
        <v>2</v>
      </c>
      <c r="AJ28" s="3">
        <v>45965</v>
      </c>
      <c r="AK28" s="3">
        <v>0</v>
      </c>
      <c r="AL28" s="3">
        <v>45956</v>
      </c>
      <c r="AM28" s="3">
        <v>45963</v>
      </c>
      <c r="AN28" s="3">
        <v>45964</v>
      </c>
      <c r="AO28" s="3">
        <v>45964</v>
      </c>
      <c r="AP28" s="3">
        <v>45960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417</v>
      </c>
      <c r="C29" s="9" t="s">
        <v>73</v>
      </c>
      <c r="D29" s="13" t="s">
        <v>313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419</v>
      </c>
      <c r="AG29" s="1" t="s">
        <v>113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417</v>
      </c>
      <c r="C30" s="9" t="s">
        <v>73</v>
      </c>
      <c r="D30" s="13" t="s">
        <v>237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419</v>
      </c>
      <c r="AG30" s="1" t="s">
        <v>113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167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113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235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422</v>
      </c>
      <c r="AG32" s="1" t="s">
        <v>113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350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45967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422</v>
      </c>
      <c r="AG33" s="1" t="s">
        <v>113</v>
      </c>
      <c r="AH33" s="1" t="s">
        <v>74</v>
      </c>
      <c r="AI33" s="1">
        <v>2</v>
      </c>
      <c r="AJ33" s="3">
        <v>45967</v>
      </c>
      <c r="AK33" s="3">
        <v>0</v>
      </c>
      <c r="AL33" s="3">
        <v>45958</v>
      </c>
      <c r="AM33" s="3">
        <v>45965</v>
      </c>
      <c r="AN33" s="3">
        <v>45966</v>
      </c>
      <c r="AO33" s="3">
        <v>45966</v>
      </c>
      <c r="AP33" s="3">
        <v>45962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351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422</v>
      </c>
      <c r="AG34" s="1" t="s">
        <v>112</v>
      </c>
      <c r="AH34" s="1" t="s">
        <v>74</v>
      </c>
      <c r="AI34" s="1">
        <v>2</v>
      </c>
      <c r="AJ34" s="3">
        <v>45967</v>
      </c>
      <c r="AK34" s="3">
        <v>0</v>
      </c>
      <c r="AL34" s="3">
        <v>45958</v>
      </c>
      <c r="AM34" s="3">
        <v>45965</v>
      </c>
      <c r="AN34" s="3">
        <v>45966</v>
      </c>
      <c r="AO34" s="3">
        <v>45966</v>
      </c>
      <c r="AP34" s="3">
        <v>45962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423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422</v>
      </c>
      <c r="AG35" s="1" t="s">
        <v>113</v>
      </c>
      <c r="AH35" s="1" t="s">
        <v>74</v>
      </c>
      <c r="AI35" s="1">
        <v>2</v>
      </c>
      <c r="AJ35" s="3">
        <v>45967</v>
      </c>
      <c r="AK35" s="3">
        <v>0</v>
      </c>
      <c r="AL35" s="3">
        <v>45958</v>
      </c>
      <c r="AM35" s="3">
        <v>45965</v>
      </c>
      <c r="AN35" s="3">
        <v>45966</v>
      </c>
      <c r="AO35" s="3">
        <v>45966</v>
      </c>
      <c r="AP35" s="3">
        <v>45962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226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3737</v>
      </c>
      <c r="AC36" s="8">
        <v>942.95000000000073</v>
      </c>
      <c r="AD36" s="8">
        <v>0</v>
      </c>
      <c r="AE36" s="8">
        <v>0</v>
      </c>
      <c r="AF36" s="8" t="s">
        <v>424</v>
      </c>
      <c r="AG36" s="1" t="s">
        <v>113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71.027184888888939</v>
      </c>
    </row>
    <row r="37" spans="1:56" ht="27.75" customHeight="1" x14ac:dyDescent="0.45">
      <c r="A37" s="3">
        <v>45953</v>
      </c>
      <c r="B37" s="14" t="s">
        <v>413</v>
      </c>
      <c r="C37" s="9" t="s">
        <v>73</v>
      </c>
      <c r="D37" s="13" t="s">
        <v>268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5232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424</v>
      </c>
      <c r="AG37" s="1" t="s">
        <v>113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424</v>
      </c>
      <c r="AG38" s="1" t="s">
        <v>113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424</v>
      </c>
      <c r="AG39" s="1" t="s">
        <v>113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705.02926755555563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236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425</v>
      </c>
      <c r="AG40" s="1" t="s">
        <v>114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352.51463377777782</v>
      </c>
    </row>
    <row r="41" spans="1:56" ht="27.75" customHeight="1" x14ac:dyDescent="0.45">
      <c r="A41" s="3">
        <v>45953</v>
      </c>
      <c r="B41" s="14" t="s">
        <v>417</v>
      </c>
      <c r="C41" s="9" t="s">
        <v>73</v>
      </c>
      <c r="D41" s="13" t="s">
        <v>234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425</v>
      </c>
      <c r="AG41" s="1" t="s">
        <v>61</v>
      </c>
      <c r="AH41" s="1" t="s">
        <v>74</v>
      </c>
      <c r="AI41" s="1">
        <v>2</v>
      </c>
      <c r="AJ41" s="3">
        <v>45969</v>
      </c>
      <c r="AK41" s="3">
        <v>0</v>
      </c>
      <c r="AL41" s="3">
        <v>45960</v>
      </c>
      <c r="AM41" s="3">
        <v>45967</v>
      </c>
      <c r="AN41" s="3">
        <v>45968</v>
      </c>
      <c r="AO41" s="3">
        <v>45968</v>
      </c>
      <c r="AP41" s="3">
        <v>45964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customHeight="1" x14ac:dyDescent="0.45">
      <c r="A42" s="3">
        <v>45953</v>
      </c>
      <c r="B42" s="14" t="s">
        <v>417</v>
      </c>
      <c r="C42" s="9" t="s">
        <v>73</v>
      </c>
      <c r="D42" s="13" t="s">
        <v>426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425</v>
      </c>
      <c r="AG42" s="1" t="s">
        <v>112</v>
      </c>
      <c r="AH42" s="1" t="s">
        <v>74</v>
      </c>
      <c r="AI42" s="1">
        <v>2</v>
      </c>
      <c r="AJ42" s="3">
        <v>45969</v>
      </c>
      <c r="AK42" s="3">
        <v>0</v>
      </c>
      <c r="AL42" s="3">
        <v>45960</v>
      </c>
      <c r="AM42" s="3">
        <v>45967</v>
      </c>
      <c r="AN42" s="3">
        <v>45968</v>
      </c>
      <c r="AO42" s="3">
        <v>45968</v>
      </c>
      <c r="AP42" s="3">
        <v>45964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>
        <v>45953</v>
      </c>
      <c r="B43" s="14" t="s">
        <v>417</v>
      </c>
      <c r="C43" s="9" t="s">
        <v>73</v>
      </c>
      <c r="D43" s="13" t="s">
        <v>250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10000</v>
      </c>
      <c r="V43" s="10">
        <v>0</v>
      </c>
      <c r="W43" s="10">
        <v>10000</v>
      </c>
      <c r="X43" s="10">
        <v>10450</v>
      </c>
      <c r="Y43" s="10">
        <v>0</v>
      </c>
      <c r="Z43" s="9" t="s">
        <v>167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425</v>
      </c>
      <c r="AG43" s="1" t="s">
        <v>112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 t="s">
        <v>131</v>
      </c>
      <c r="B44" s="14" t="s">
        <v>131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45991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167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114</v>
      </c>
      <c r="AH44" s="1" t="s">
        <v>74</v>
      </c>
      <c r="AI44" s="1">
        <v>2</v>
      </c>
      <c r="AJ44" s="3">
        <v>45991</v>
      </c>
      <c r="AK44" s="3">
        <v>0</v>
      </c>
      <c r="AL44" s="3">
        <v>45982</v>
      </c>
      <c r="AM44" s="3">
        <v>45989</v>
      </c>
      <c r="AN44" s="3">
        <v>45990</v>
      </c>
      <c r="AO44" s="3">
        <v>45990</v>
      </c>
      <c r="AP44" s="3">
        <v>45986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15863.158520000001</v>
      </c>
    </row>
    <row r="45" spans="1:56" ht="27.75" customHeight="1" x14ac:dyDescent="0.45">
      <c r="A45" s="3">
        <v>45951</v>
      </c>
      <c r="B45" s="14" t="s">
        <v>427</v>
      </c>
      <c r="C45" s="9" t="s">
        <v>135</v>
      </c>
      <c r="D45" s="13" t="s">
        <v>391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183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105</v>
      </c>
      <c r="T45" s="12">
        <v>45964</v>
      </c>
      <c r="U45" s="11">
        <v>5040</v>
      </c>
      <c r="V45" s="10">
        <v>1461</v>
      </c>
      <c r="W45" s="10">
        <v>3579</v>
      </c>
      <c r="X45" s="10">
        <v>6098</v>
      </c>
      <c r="Y45" s="10">
        <v>0</v>
      </c>
      <c r="Z45" s="9" t="s">
        <v>109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45964</v>
      </c>
      <c r="AK45" s="3">
        <v>45960</v>
      </c>
      <c r="AL45" s="3">
        <v>45953</v>
      </c>
      <c r="AM45" s="3">
        <v>45961</v>
      </c>
      <c r="AN45" s="3">
        <v>45962</v>
      </c>
      <c r="AO45" s="3">
        <v>45963</v>
      </c>
      <c r="AP45" s="3">
        <v>45959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178</v>
      </c>
      <c r="BD45" s="56">
        <v>0</v>
      </c>
    </row>
    <row r="46" spans="1:56" ht="27.75" customHeight="1" x14ac:dyDescent="0.45">
      <c r="A46" s="3">
        <v>0</v>
      </c>
      <c r="B46" s="14" t="s">
        <v>125</v>
      </c>
      <c r="C46" s="9" t="s">
        <v>498</v>
      </c>
      <c r="D46" s="13" t="s">
        <v>59</v>
      </c>
      <c r="E46" s="9">
        <v>20</v>
      </c>
      <c r="F46" s="9">
        <v>30</v>
      </c>
      <c r="G46" s="9" t="s">
        <v>60</v>
      </c>
      <c r="H46" s="9">
        <v>0</v>
      </c>
      <c r="I46" s="9">
        <v>53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45968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134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112</v>
      </c>
      <c r="AH46" s="1" t="s">
        <v>77</v>
      </c>
      <c r="AI46" s="1">
        <v>1</v>
      </c>
      <c r="AJ46" s="3">
        <v>45968</v>
      </c>
      <c r="AK46" s="3">
        <v>0</v>
      </c>
      <c r="AL46" s="3">
        <v>0</v>
      </c>
      <c r="AM46" s="3">
        <v>0</v>
      </c>
      <c r="AN46" s="3">
        <v>0</v>
      </c>
      <c r="AO46" s="3">
        <v>45967</v>
      </c>
      <c r="AP46" s="3">
        <v>45963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101</v>
      </c>
      <c r="BD46" s="56">
        <v>540.28975000000003</v>
      </c>
    </row>
    <row r="47" spans="1:56" ht="27.75" customHeight="1" x14ac:dyDescent="0.45">
      <c r="A47" s="3">
        <v>45951</v>
      </c>
      <c r="B47" s="14" t="s">
        <v>431</v>
      </c>
      <c r="C47" s="9" t="s">
        <v>135</v>
      </c>
      <c r="D47" s="13" t="s">
        <v>141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105</v>
      </c>
      <c r="T47" s="12">
        <v>45964</v>
      </c>
      <c r="U47" s="11">
        <v>5040</v>
      </c>
      <c r="V47" s="10">
        <v>5040</v>
      </c>
      <c r="W47" s="10">
        <v>0</v>
      </c>
      <c r="X47" s="10">
        <v>22300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496</v>
      </c>
      <c r="AG47" s="1" t="s">
        <v>112</v>
      </c>
      <c r="AH47" s="1" t="s">
        <v>75</v>
      </c>
      <c r="AI47" s="1">
        <v>4</v>
      </c>
      <c r="AJ47" s="3">
        <v>45964</v>
      </c>
      <c r="AK47" s="3">
        <v>45960</v>
      </c>
      <c r="AL47" s="3">
        <v>45953</v>
      </c>
      <c r="AM47" s="3">
        <v>45961</v>
      </c>
      <c r="AN47" s="3">
        <v>45962</v>
      </c>
      <c r="AO47" s="3">
        <v>45963</v>
      </c>
      <c r="AP47" s="3">
        <v>45959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399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45951</v>
      </c>
      <c r="B48" s="14" t="s">
        <v>432</v>
      </c>
      <c r="C48" s="9" t="s">
        <v>135</v>
      </c>
      <c r="D48" s="13" t="s">
        <v>127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>
        <v>45964</v>
      </c>
      <c r="U48" s="11">
        <v>2880</v>
      </c>
      <c r="V48" s="10">
        <v>2880</v>
      </c>
      <c r="W48" s="10">
        <v>0</v>
      </c>
      <c r="X48" s="10">
        <v>33609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496</v>
      </c>
      <c r="AG48" s="1" t="s">
        <v>112</v>
      </c>
      <c r="AH48" s="1" t="s">
        <v>75</v>
      </c>
      <c r="AI48" s="1">
        <v>4</v>
      </c>
      <c r="AJ48" s="3">
        <v>45964</v>
      </c>
      <c r="AK48" s="3">
        <v>45960</v>
      </c>
      <c r="AL48" s="3">
        <v>45953</v>
      </c>
      <c r="AM48" s="3">
        <v>45961</v>
      </c>
      <c r="AN48" s="3">
        <v>45962</v>
      </c>
      <c r="AO48" s="3">
        <v>45963</v>
      </c>
      <c r="AP48" s="3">
        <v>45959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400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45">
      <c r="A49" s="3">
        <v>45916</v>
      </c>
      <c r="B49" s="14" t="s">
        <v>295</v>
      </c>
      <c r="C49" s="9" t="s">
        <v>229</v>
      </c>
      <c r="D49" s="13">
        <v>952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107</v>
      </c>
      <c r="T49" s="12">
        <v>45964</v>
      </c>
      <c r="U49" s="11">
        <v>5000</v>
      </c>
      <c r="V49" s="10">
        <v>5100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45964</v>
      </c>
      <c r="AK49" s="3">
        <v>45960</v>
      </c>
      <c r="AL49" s="3">
        <v>45953</v>
      </c>
      <c r="AM49" s="3">
        <v>45961</v>
      </c>
      <c r="AN49" s="3">
        <v>45962</v>
      </c>
      <c r="AO49" s="3">
        <v>45963</v>
      </c>
      <c r="AP49" s="3">
        <v>45959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45916</v>
      </c>
      <c r="B50" s="14" t="s">
        <v>295</v>
      </c>
      <c r="C50" s="9" t="s">
        <v>229</v>
      </c>
      <c r="D50" s="13">
        <v>953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45965</v>
      </c>
      <c r="U50" s="11">
        <v>5000</v>
      </c>
      <c r="V50" s="10">
        <v>5100</v>
      </c>
      <c r="W50" s="10">
        <v>0</v>
      </c>
      <c r="X50" s="10">
        <v>5482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45965</v>
      </c>
      <c r="AK50" s="3">
        <v>45961</v>
      </c>
      <c r="AL50" s="3">
        <v>45954</v>
      </c>
      <c r="AM50" s="3">
        <v>45962</v>
      </c>
      <c r="AN50" s="3">
        <v>45963</v>
      </c>
      <c r="AO50" s="3">
        <v>45964</v>
      </c>
      <c r="AP50" s="3">
        <v>45960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45916</v>
      </c>
      <c r="B51" s="14" t="s">
        <v>295</v>
      </c>
      <c r="C51" s="9" t="s">
        <v>229</v>
      </c>
      <c r="D51" s="13" t="s">
        <v>282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45965</v>
      </c>
      <c r="U51" s="11">
        <v>5000</v>
      </c>
      <c r="V51" s="10">
        <v>4900</v>
      </c>
      <c r="W51" s="10">
        <v>100</v>
      </c>
      <c r="X51" s="10">
        <v>5385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45965</v>
      </c>
      <c r="AK51" s="3">
        <v>45961</v>
      </c>
      <c r="AL51" s="3">
        <v>45954</v>
      </c>
      <c r="AM51" s="3">
        <v>45962</v>
      </c>
      <c r="AN51" s="3">
        <v>45963</v>
      </c>
      <c r="AO51" s="3">
        <v>45964</v>
      </c>
      <c r="AP51" s="3">
        <v>45960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45965</v>
      </c>
      <c r="U52" s="11">
        <v>5000</v>
      </c>
      <c r="V52" s="10">
        <v>3000</v>
      </c>
      <c r="W52" s="10">
        <v>2000</v>
      </c>
      <c r="X52" s="10">
        <v>4400</v>
      </c>
      <c r="Y52" s="10">
        <v>630</v>
      </c>
      <c r="Z52" s="9" t="s">
        <v>80</v>
      </c>
      <c r="AA52" s="8">
        <v>695.28689999999995</v>
      </c>
      <c r="AB52" s="8">
        <v>695.28689999999995</v>
      </c>
      <c r="AC52" s="8">
        <v>0</v>
      </c>
      <c r="AD52" s="8">
        <v>695.28689999999995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45965</v>
      </c>
      <c r="AK52" s="3">
        <v>45961</v>
      </c>
      <c r="AL52" s="3">
        <v>45954</v>
      </c>
      <c r="AM52" s="3">
        <v>45962</v>
      </c>
      <c r="AN52" s="3">
        <v>45963</v>
      </c>
      <c r="AO52" s="3">
        <v>45964</v>
      </c>
      <c r="AP52" s="3">
        <v>45960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>
        <v>957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45965</v>
      </c>
      <c r="U53" s="11">
        <v>2500</v>
      </c>
      <c r="V53" s="10">
        <v>0</v>
      </c>
      <c r="W53" s="10">
        <v>2500</v>
      </c>
      <c r="X53" s="10">
        <v>0</v>
      </c>
      <c r="Y53" s="10">
        <v>2625</v>
      </c>
      <c r="Z53" s="9" t="s">
        <v>80</v>
      </c>
      <c r="AA53" s="8">
        <v>2759.0749999999998</v>
      </c>
      <c r="AB53" s="8">
        <v>2759.0749999999998</v>
      </c>
      <c r="AC53" s="8">
        <v>0</v>
      </c>
      <c r="AD53" s="8">
        <v>0</v>
      </c>
      <c r="AE53" s="8">
        <v>2759.0749999999998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45965</v>
      </c>
      <c r="AK53" s="3">
        <v>45961</v>
      </c>
      <c r="AL53" s="3">
        <v>45954</v>
      </c>
      <c r="AM53" s="3">
        <v>45962</v>
      </c>
      <c r="AN53" s="3">
        <v>45963</v>
      </c>
      <c r="AO53" s="3">
        <v>45964</v>
      </c>
      <c r="AP53" s="3">
        <v>45960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917</v>
      </c>
      <c r="E54" s="9">
        <v>20</v>
      </c>
      <c r="F54" s="9">
        <v>37</v>
      </c>
      <c r="G54" s="9" t="s">
        <v>60</v>
      </c>
      <c r="H54" s="9" t="s">
        <v>76</v>
      </c>
      <c r="I54" s="9">
        <v>98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45965</v>
      </c>
      <c r="U54" s="11">
        <v>2500</v>
      </c>
      <c r="V54" s="10">
        <v>4659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45965</v>
      </c>
      <c r="AK54" s="3">
        <v>45961</v>
      </c>
      <c r="AL54" s="3">
        <v>45954</v>
      </c>
      <c r="AM54" s="3">
        <v>45962</v>
      </c>
      <c r="AN54" s="3">
        <v>45963</v>
      </c>
      <c r="AO54" s="3">
        <v>45964</v>
      </c>
      <c r="AP54" s="3">
        <v>45960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45951</v>
      </c>
      <c r="B55" s="14" t="s">
        <v>430</v>
      </c>
      <c r="C55" s="9" t="s">
        <v>135</v>
      </c>
      <c r="D55" s="13" t="s">
        <v>393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105</v>
      </c>
      <c r="T55" s="12">
        <v>45966</v>
      </c>
      <c r="U55" s="11">
        <v>5040</v>
      </c>
      <c r="V55" s="10">
        <v>5040</v>
      </c>
      <c r="W55" s="10">
        <v>0</v>
      </c>
      <c r="X55" s="10">
        <v>5496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45966</v>
      </c>
      <c r="AK55" s="3">
        <v>45962</v>
      </c>
      <c r="AL55" s="3">
        <v>45955</v>
      </c>
      <c r="AM55" s="3">
        <v>45963</v>
      </c>
      <c r="AN55" s="3">
        <v>45964</v>
      </c>
      <c r="AO55" s="3">
        <v>45965</v>
      </c>
      <c r="AP55" s="3">
        <v>45961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>
        <v>956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45966</v>
      </c>
      <c r="U56" s="11">
        <v>2500</v>
      </c>
      <c r="V56" s="10">
        <v>1371</v>
      </c>
      <c r="W56" s="10">
        <v>1129</v>
      </c>
      <c r="X56" s="10">
        <v>0</v>
      </c>
      <c r="Y56" s="10">
        <v>1185.45</v>
      </c>
      <c r="Z56" s="9" t="s">
        <v>80</v>
      </c>
      <c r="AA56" s="8">
        <v>1245.9982699999998</v>
      </c>
      <c r="AB56" s="8">
        <v>1245.9982699999998</v>
      </c>
      <c r="AC56" s="8">
        <v>0</v>
      </c>
      <c r="AD56" s="8">
        <v>0</v>
      </c>
      <c r="AE56" s="8">
        <v>1245.9982699999998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45966</v>
      </c>
      <c r="AK56" s="3">
        <v>45962</v>
      </c>
      <c r="AL56" s="3">
        <v>45955</v>
      </c>
      <c r="AM56" s="3">
        <v>45963</v>
      </c>
      <c r="AN56" s="3">
        <v>45964</v>
      </c>
      <c r="AO56" s="3">
        <v>45965</v>
      </c>
      <c r="AP56" s="3">
        <v>45961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 t="s">
        <v>281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45966</v>
      </c>
      <c r="U57" s="11">
        <v>7500</v>
      </c>
      <c r="V57" s="10">
        <v>7500</v>
      </c>
      <c r="W57" s="10">
        <v>0</v>
      </c>
      <c r="X57" s="10">
        <v>7600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45966</v>
      </c>
      <c r="AK57" s="3">
        <v>45962</v>
      </c>
      <c r="AL57" s="3">
        <v>45955</v>
      </c>
      <c r="AM57" s="3">
        <v>45963</v>
      </c>
      <c r="AN57" s="3">
        <v>45964</v>
      </c>
      <c r="AO57" s="3">
        <v>45965</v>
      </c>
      <c r="AP57" s="3">
        <v>45961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 t="s">
        <v>285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45966</v>
      </c>
      <c r="U58" s="11">
        <v>2500</v>
      </c>
      <c r="V58" s="10">
        <v>2500</v>
      </c>
      <c r="W58" s="10">
        <v>0</v>
      </c>
      <c r="X58" s="10">
        <v>2550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45951</v>
      </c>
      <c r="B59" s="14" t="s">
        <v>431</v>
      </c>
      <c r="C59" s="9" t="s">
        <v>135</v>
      </c>
      <c r="D59" s="13" t="s">
        <v>241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45967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10477.5</v>
      </c>
      <c r="AB59" s="8">
        <v>0</v>
      </c>
      <c r="AC59" s="8">
        <v>10477.5</v>
      </c>
      <c r="AD59" s="8">
        <v>0</v>
      </c>
      <c r="AE59" s="8">
        <v>10477.5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45967</v>
      </c>
      <c r="AK59" s="3">
        <v>45963</v>
      </c>
      <c r="AL59" s="3">
        <v>45956</v>
      </c>
      <c r="AM59" s="3">
        <v>45964</v>
      </c>
      <c r="AN59" s="3">
        <v>45965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791.63333333333321</v>
      </c>
    </row>
    <row r="60" spans="1:56" ht="27.75" customHeight="1" x14ac:dyDescent="0.45">
      <c r="A60" s="3">
        <v>45919</v>
      </c>
      <c r="B60" s="14" t="s">
        <v>301</v>
      </c>
      <c r="C60" s="9" t="s">
        <v>135</v>
      </c>
      <c r="D60" s="13" t="s">
        <v>241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45967</v>
      </c>
      <c r="U60" s="11">
        <v>928</v>
      </c>
      <c r="V60" s="10">
        <v>880</v>
      </c>
      <c r="W60" s="10">
        <v>48</v>
      </c>
      <c r="X60" s="10">
        <v>0</v>
      </c>
      <c r="Y60" s="10">
        <v>50.400000000000006</v>
      </c>
      <c r="Z60" s="9" t="s">
        <v>80</v>
      </c>
      <c r="AA60" s="8">
        <v>50.292000000000002</v>
      </c>
      <c r="AB60" s="8">
        <v>0</v>
      </c>
      <c r="AC60" s="8">
        <v>50.292000000000002</v>
      </c>
      <c r="AD60" s="8">
        <v>0</v>
      </c>
      <c r="AE60" s="8">
        <v>50.292000000000002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45967</v>
      </c>
      <c r="AK60" s="3">
        <v>45963</v>
      </c>
      <c r="AL60" s="3">
        <v>45956</v>
      </c>
      <c r="AM60" s="3">
        <v>45964</v>
      </c>
      <c r="AN60" s="3">
        <v>45965</v>
      </c>
      <c r="AO60" s="3">
        <v>45966</v>
      </c>
      <c r="AP60" s="3">
        <v>45962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318</v>
      </c>
      <c r="AZ60" s="2">
        <v>0</v>
      </c>
      <c r="BA60" s="2">
        <v>0</v>
      </c>
      <c r="BB60" s="2">
        <v>0</v>
      </c>
      <c r="BC60" s="1" t="s">
        <v>102</v>
      </c>
      <c r="BD60" s="56">
        <v>3.7998399999999997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45968</v>
      </c>
      <c r="U61" s="11">
        <v>5000</v>
      </c>
      <c r="V61" s="10">
        <v>5100</v>
      </c>
      <c r="W61" s="10">
        <v>0</v>
      </c>
      <c r="X61" s="10">
        <v>5250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45968</v>
      </c>
      <c r="AK61" s="3">
        <v>45964</v>
      </c>
      <c r="AL61" s="3">
        <v>45957</v>
      </c>
      <c r="AM61" s="3">
        <v>45965</v>
      </c>
      <c r="AN61" s="3">
        <v>45966</v>
      </c>
      <c r="AO61" s="3">
        <v>45967</v>
      </c>
      <c r="AP61" s="3">
        <v>45963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 t="s">
        <v>282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45971</v>
      </c>
      <c r="U62" s="11">
        <v>2500</v>
      </c>
      <c r="V62" s="10">
        <v>2500</v>
      </c>
      <c r="W62" s="10">
        <v>0</v>
      </c>
      <c r="X62" s="10">
        <v>2500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45971</v>
      </c>
      <c r="AK62" s="3">
        <v>45967</v>
      </c>
      <c r="AL62" s="3">
        <v>45960</v>
      </c>
      <c r="AM62" s="3">
        <v>45968</v>
      </c>
      <c r="AN62" s="3">
        <v>45969</v>
      </c>
      <c r="AO62" s="3">
        <v>45970</v>
      </c>
      <c r="AP62" s="3">
        <v>45966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285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45971</v>
      </c>
      <c r="U63" s="11">
        <v>2500</v>
      </c>
      <c r="V63" s="10">
        <v>929</v>
      </c>
      <c r="W63" s="10">
        <v>1571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45971</v>
      </c>
      <c r="AK63" s="3">
        <v>45967</v>
      </c>
      <c r="AL63" s="3">
        <v>45960</v>
      </c>
      <c r="AM63" s="3">
        <v>45968</v>
      </c>
      <c r="AN63" s="3">
        <v>45969</v>
      </c>
      <c r="AO63" s="3">
        <v>45970</v>
      </c>
      <c r="AP63" s="3">
        <v>45966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45972</v>
      </c>
      <c r="U64" s="11">
        <v>2500</v>
      </c>
      <c r="V64" s="10">
        <v>2089</v>
      </c>
      <c r="W64" s="10">
        <v>411</v>
      </c>
      <c r="X64" s="10">
        <v>2741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45972</v>
      </c>
      <c r="AK64" s="3">
        <v>45968</v>
      </c>
      <c r="AL64" s="3">
        <v>45961</v>
      </c>
      <c r="AM64" s="3">
        <v>45969</v>
      </c>
      <c r="AN64" s="3">
        <v>45970</v>
      </c>
      <c r="AO64" s="3">
        <v>45971</v>
      </c>
      <c r="AP64" s="3">
        <v>45967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45972</v>
      </c>
      <c r="AK65" s="3">
        <v>45968</v>
      </c>
      <c r="AL65" s="3">
        <v>45961</v>
      </c>
      <c r="AM65" s="3">
        <v>45969</v>
      </c>
      <c r="AN65" s="3">
        <v>45970</v>
      </c>
      <c r="AO65" s="3">
        <v>45971</v>
      </c>
      <c r="AP65" s="3">
        <v>45967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416.92688888888887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>
        <v>964</v>
      </c>
      <c r="E66" s="9">
        <v>20</v>
      </c>
      <c r="F66" s="9">
        <v>39</v>
      </c>
      <c r="G66" s="9" t="s">
        <v>60</v>
      </c>
      <c r="H66" s="9" t="s">
        <v>76</v>
      </c>
      <c r="I66" s="9">
        <v>102</v>
      </c>
      <c r="J66" s="9" t="s">
        <v>78</v>
      </c>
      <c r="K66" s="9">
        <v>0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45972</v>
      </c>
      <c r="U66" s="11">
        <v>3500</v>
      </c>
      <c r="V66" s="10">
        <v>0</v>
      </c>
      <c r="W66" s="10">
        <v>3500</v>
      </c>
      <c r="X66" s="10">
        <v>0</v>
      </c>
      <c r="Y66" s="10">
        <v>3675</v>
      </c>
      <c r="Z66" s="9" t="s">
        <v>80</v>
      </c>
      <c r="AA66" s="8">
        <v>3960.4950000000003</v>
      </c>
      <c r="AB66" s="8">
        <v>0</v>
      </c>
      <c r="AC66" s="8">
        <v>3960.4950000000003</v>
      </c>
      <c r="AD66" s="8">
        <v>0</v>
      </c>
      <c r="AE66" s="8">
        <v>3960.4950000000003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45972</v>
      </c>
      <c r="AK66" s="3">
        <v>45968</v>
      </c>
      <c r="AL66" s="3">
        <v>45961</v>
      </c>
      <c r="AM66" s="3">
        <v>45969</v>
      </c>
      <c r="AN66" s="3">
        <v>45970</v>
      </c>
      <c r="AO66" s="3">
        <v>45971</v>
      </c>
      <c r="AP66" s="3">
        <v>45967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299.23740000000004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 t="s">
        <v>281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45972</v>
      </c>
      <c r="AK67" s="3">
        <v>45968</v>
      </c>
      <c r="AL67" s="3">
        <v>45961</v>
      </c>
      <c r="AM67" s="3">
        <v>45969</v>
      </c>
      <c r="AN67" s="3">
        <v>45970</v>
      </c>
      <c r="AO67" s="3">
        <v>45971</v>
      </c>
      <c r="AP67" s="3">
        <v>45967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416.92688888888887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 t="s">
        <v>282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0</v>
      </c>
      <c r="AC68" s="8">
        <v>5518.15</v>
      </c>
      <c r="AD68" s="8">
        <v>0</v>
      </c>
      <c r="AE68" s="8">
        <v>5518.15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416.92688888888887</v>
      </c>
    </row>
    <row r="69" spans="1:56" ht="27.75" customHeight="1" x14ac:dyDescent="0.45">
      <c r="A69" s="3">
        <v>45923</v>
      </c>
      <c r="B69" s="14" t="s">
        <v>310</v>
      </c>
      <c r="C69" s="9" t="s">
        <v>79</v>
      </c>
      <c r="D69" s="13" t="s">
        <v>311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45972</v>
      </c>
      <c r="U69" s="11">
        <v>12000</v>
      </c>
      <c r="V69" s="10">
        <v>0</v>
      </c>
      <c r="W69" s="10">
        <v>12000</v>
      </c>
      <c r="X69" s="10">
        <v>12440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45974</v>
      </c>
      <c r="AK70" s="3">
        <v>45970</v>
      </c>
      <c r="AL70" s="3">
        <v>45963</v>
      </c>
      <c r="AM70" s="3">
        <v>45971</v>
      </c>
      <c r="AN70" s="3">
        <v>45972</v>
      </c>
      <c r="AO70" s="3">
        <v>45973</v>
      </c>
      <c r="AP70" s="3">
        <v>45969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 t="s">
        <v>285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45974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0</v>
      </c>
      <c r="AC71" s="8">
        <v>2759.0749999999998</v>
      </c>
      <c r="AD71" s="8">
        <v>0</v>
      </c>
      <c r="AE71" s="8">
        <v>2759.0749999999998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45974</v>
      </c>
      <c r="AK71" s="3">
        <v>45970</v>
      </c>
      <c r="AL71" s="3">
        <v>45963</v>
      </c>
      <c r="AM71" s="3">
        <v>45971</v>
      </c>
      <c r="AN71" s="3">
        <v>45972</v>
      </c>
      <c r="AO71" s="3">
        <v>45973</v>
      </c>
      <c r="AP71" s="3">
        <v>45969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208.46344444444443</v>
      </c>
    </row>
    <row r="72" spans="1:56" ht="27.75" customHeight="1" x14ac:dyDescent="0.45">
      <c r="A72" s="3">
        <v>45941</v>
      </c>
      <c r="B72" s="14" t="s">
        <v>497</v>
      </c>
      <c r="C72" s="9" t="s">
        <v>104</v>
      </c>
      <c r="D72" s="13" t="s">
        <v>354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45975</v>
      </c>
      <c r="AK72" s="3">
        <v>45971</v>
      </c>
      <c r="AL72" s="3">
        <v>45964</v>
      </c>
      <c r="AM72" s="3">
        <v>45972</v>
      </c>
      <c r="AN72" s="3">
        <v>45973</v>
      </c>
      <c r="AO72" s="3">
        <v>45974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45896</v>
      </c>
      <c r="B73" s="14" t="s">
        <v>256</v>
      </c>
      <c r="C73" s="9" t="s">
        <v>79</v>
      </c>
      <c r="D73" s="13" t="s">
        <v>257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45975</v>
      </c>
      <c r="U73" s="11">
        <v>3000</v>
      </c>
      <c r="V73" s="10">
        <v>3194</v>
      </c>
      <c r="W73" s="10">
        <v>0</v>
      </c>
      <c r="X73" s="10">
        <v>8100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45975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45970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45958</v>
      </c>
      <c r="B74" s="14" t="s">
        <v>481</v>
      </c>
      <c r="C74" s="9" t="s">
        <v>79</v>
      </c>
      <c r="D74" s="13" t="s">
        <v>482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45977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45977</v>
      </c>
      <c r="AK74" s="3">
        <v>45973</v>
      </c>
      <c r="AL74" s="3">
        <v>45966</v>
      </c>
      <c r="AM74" s="3">
        <v>45974</v>
      </c>
      <c r="AN74" s="3">
        <v>45975</v>
      </c>
      <c r="AO74" s="3">
        <v>45976</v>
      </c>
      <c r="AP74" s="3">
        <v>45972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250.15613333333337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45948</v>
      </c>
      <c r="B77" s="14" t="s">
        <v>394</v>
      </c>
      <c r="C77" s="9" t="s">
        <v>104</v>
      </c>
      <c r="D77" s="13" t="s">
        <v>395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45978</v>
      </c>
      <c r="U77" s="11">
        <v>6000</v>
      </c>
      <c r="V77" s="10">
        <v>0</v>
      </c>
      <c r="W77" s="10">
        <v>6000</v>
      </c>
      <c r="X77" s="10">
        <v>0</v>
      </c>
      <c r="Y77" s="10">
        <v>6300</v>
      </c>
      <c r="Z77" s="9" t="s">
        <v>80</v>
      </c>
      <c r="AA77" s="8">
        <v>6621.78</v>
      </c>
      <c r="AB77" s="8">
        <v>6621.78</v>
      </c>
      <c r="AC77" s="8">
        <v>0</v>
      </c>
      <c r="AD77" s="8">
        <v>6621.78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45978</v>
      </c>
      <c r="AK77" s="3">
        <v>45974</v>
      </c>
      <c r="AL77" s="3">
        <v>45967</v>
      </c>
      <c r="AM77" s="3">
        <v>45975</v>
      </c>
      <c r="AN77" s="3">
        <v>45976</v>
      </c>
      <c r="AO77" s="3">
        <v>45977</v>
      </c>
      <c r="AP77" s="3">
        <v>45973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45958</v>
      </c>
      <c r="B78" s="14" t="s">
        <v>483</v>
      </c>
      <c r="C78" s="9" t="s">
        <v>79</v>
      </c>
      <c r="D78" s="13" t="s">
        <v>484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45979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45979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250.15613333333337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956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45979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0</v>
      </c>
      <c r="AE79" s="8">
        <v>2759.0749999999998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45979</v>
      </c>
      <c r="AK79" s="3">
        <v>45975</v>
      </c>
      <c r="AL79" s="3">
        <v>45968</v>
      </c>
      <c r="AM79" s="3">
        <v>45976</v>
      </c>
      <c r="AN79" s="3">
        <v>45977</v>
      </c>
      <c r="AO79" s="3">
        <v>45978</v>
      </c>
      <c r="AP79" s="3">
        <v>45974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45979</v>
      </c>
      <c r="AK80" s="3">
        <v>45975</v>
      </c>
      <c r="AL80" s="3">
        <v>45968</v>
      </c>
      <c r="AM80" s="3">
        <v>45976</v>
      </c>
      <c r="AN80" s="3">
        <v>45977</v>
      </c>
      <c r="AO80" s="3">
        <v>45978</v>
      </c>
      <c r="AP80" s="3">
        <v>45974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 t="s">
        <v>282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45981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45981</v>
      </c>
      <c r="AK82" s="3">
        <v>45977</v>
      </c>
      <c r="AL82" s="3">
        <v>45970</v>
      </c>
      <c r="AM82" s="3">
        <v>45978</v>
      </c>
      <c r="AN82" s="3">
        <v>45979</v>
      </c>
      <c r="AO82" s="3">
        <v>45980</v>
      </c>
      <c r="AP82" s="3">
        <v>45976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45982</v>
      </c>
      <c r="AK83" s="3">
        <v>45978</v>
      </c>
      <c r="AL83" s="3">
        <v>45971</v>
      </c>
      <c r="AM83" s="3">
        <v>45979</v>
      </c>
      <c r="AN83" s="3">
        <v>45980</v>
      </c>
      <c r="AO83" s="3">
        <v>45981</v>
      </c>
      <c r="AP83" s="3">
        <v>45977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575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3862.7049999999999</v>
      </c>
      <c r="AB84" s="8">
        <v>0</v>
      </c>
      <c r="AC84" s="8">
        <v>3862.7049999999999</v>
      </c>
      <c r="AD84" s="8">
        <v>0</v>
      </c>
      <c r="AE84" s="8">
        <v>3862.7049999999999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45982</v>
      </c>
      <c r="AK84" s="3">
        <v>45978</v>
      </c>
      <c r="AL84" s="3">
        <v>45971</v>
      </c>
      <c r="AM84" s="3">
        <v>45979</v>
      </c>
      <c r="AN84" s="3">
        <v>45980</v>
      </c>
      <c r="AO84" s="3">
        <v>45981</v>
      </c>
      <c r="AP84" s="3">
        <v>45977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291.84882222222222</v>
      </c>
    </row>
    <row r="85" spans="1:56" ht="27.75" customHeight="1" x14ac:dyDescent="0.45">
      <c r="A85" s="3">
        <v>45933</v>
      </c>
      <c r="B85" s="14" t="s">
        <v>338</v>
      </c>
      <c r="C85" s="9" t="s">
        <v>104</v>
      </c>
      <c r="D85" s="13" t="s">
        <v>326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45985</v>
      </c>
      <c r="AK85" s="3">
        <v>45981</v>
      </c>
      <c r="AL85" s="3">
        <v>45974</v>
      </c>
      <c r="AM85" s="3">
        <v>45982</v>
      </c>
      <c r="AN85" s="3">
        <v>45983</v>
      </c>
      <c r="AO85" s="3">
        <v>45984</v>
      </c>
      <c r="AP85" s="3">
        <v>45980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45896</v>
      </c>
      <c r="B86" s="14" t="s">
        <v>255</v>
      </c>
      <c r="C86" s="9" t="s">
        <v>79</v>
      </c>
      <c r="D86" s="13" t="s">
        <v>242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45985</v>
      </c>
      <c r="AK86" s="3">
        <v>45980</v>
      </c>
      <c r="AL86" s="3">
        <v>45973</v>
      </c>
      <c r="AM86" s="3">
        <v>45981</v>
      </c>
      <c r="AN86" s="3">
        <v>45982</v>
      </c>
      <c r="AO86" s="3">
        <v>45983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45909</v>
      </c>
      <c r="B87" s="14" t="s">
        <v>274</v>
      </c>
      <c r="C87" s="9" t="s">
        <v>79</v>
      </c>
      <c r="D87" s="13" t="s">
        <v>271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45986</v>
      </c>
      <c r="U87" s="11">
        <v>3179</v>
      </c>
      <c r="V87" s="10">
        <v>2531</v>
      </c>
      <c r="W87" s="10">
        <v>648</v>
      </c>
      <c r="X87" s="10">
        <v>6100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45986</v>
      </c>
      <c r="AK87" s="3">
        <v>45982</v>
      </c>
      <c r="AL87" s="3">
        <v>45975</v>
      </c>
      <c r="AM87" s="3">
        <v>45983</v>
      </c>
      <c r="AN87" s="3">
        <v>45984</v>
      </c>
      <c r="AO87" s="3">
        <v>45985</v>
      </c>
      <c r="AP87" s="3">
        <v>45981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45986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45986</v>
      </c>
      <c r="AK88" s="3">
        <v>45982</v>
      </c>
      <c r="AL88" s="3">
        <v>45975</v>
      </c>
      <c r="AM88" s="3">
        <v>45983</v>
      </c>
      <c r="AN88" s="3">
        <v>45984</v>
      </c>
      <c r="AO88" s="3">
        <v>45985</v>
      </c>
      <c r="AP88" s="3">
        <v>45981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45986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 t="s">
        <v>282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45987</v>
      </c>
      <c r="AK91" s="3">
        <v>45983</v>
      </c>
      <c r="AL91" s="3">
        <v>45976</v>
      </c>
      <c r="AM91" s="3">
        <v>45984</v>
      </c>
      <c r="AN91" s="3">
        <v>45985</v>
      </c>
      <c r="AO91" s="3">
        <v>45986</v>
      </c>
      <c r="AP91" s="3">
        <v>45982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45933</v>
      </c>
      <c r="B92" s="14" t="s">
        <v>336</v>
      </c>
      <c r="C92" s="9" t="s">
        <v>104</v>
      </c>
      <c r="D92" s="13" t="s">
        <v>324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45987</v>
      </c>
      <c r="AK92" s="3">
        <v>45983</v>
      </c>
      <c r="AL92" s="3">
        <v>45976</v>
      </c>
      <c r="AM92" s="3">
        <v>45984</v>
      </c>
      <c r="AN92" s="3">
        <v>45985</v>
      </c>
      <c r="AO92" s="3">
        <v>45986</v>
      </c>
      <c r="AP92" s="3">
        <v>45982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45933</v>
      </c>
      <c r="B93" s="14" t="s">
        <v>339</v>
      </c>
      <c r="C93" s="9" t="s">
        <v>104</v>
      </c>
      <c r="D93" s="13" t="s">
        <v>327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45987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45987</v>
      </c>
      <c r="AK93" s="3">
        <v>45983</v>
      </c>
      <c r="AL93" s="3">
        <v>45976</v>
      </c>
      <c r="AM93" s="3">
        <v>45984</v>
      </c>
      <c r="AN93" s="3">
        <v>45985</v>
      </c>
      <c r="AO93" s="3">
        <v>45986</v>
      </c>
      <c r="AP93" s="3">
        <v>45982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45891</v>
      </c>
      <c r="B94" s="14" t="s">
        <v>251</v>
      </c>
      <c r="C94" s="9" t="s">
        <v>79</v>
      </c>
      <c r="D94" s="13" t="s">
        <v>252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45988</v>
      </c>
      <c r="U94" s="11">
        <v>3000</v>
      </c>
      <c r="V94" s="10">
        <v>3000</v>
      </c>
      <c r="W94" s="10">
        <v>0</v>
      </c>
      <c r="X94" s="10">
        <v>9150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45988</v>
      </c>
      <c r="AK94" s="3">
        <v>45983</v>
      </c>
      <c r="AL94" s="3">
        <v>45976</v>
      </c>
      <c r="AM94" s="3">
        <v>45984</v>
      </c>
      <c r="AN94" s="3">
        <v>45985</v>
      </c>
      <c r="AO94" s="3">
        <v>45986</v>
      </c>
      <c r="AP94" s="3">
        <v>45983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8447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2759.0749999999998</v>
      </c>
      <c r="AC95" s="8">
        <v>0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45989</v>
      </c>
      <c r="AK95" s="3">
        <v>45985</v>
      </c>
      <c r="AL95" s="3">
        <v>45978</v>
      </c>
      <c r="AM95" s="3">
        <v>45986</v>
      </c>
      <c r="AN95" s="3">
        <v>45987</v>
      </c>
      <c r="AO95" s="3">
        <v>45988</v>
      </c>
      <c r="AP95" s="3">
        <v>45984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45989</v>
      </c>
      <c r="AK96" s="3">
        <v>45985</v>
      </c>
      <c r="AL96" s="3">
        <v>45978</v>
      </c>
      <c r="AM96" s="3">
        <v>45986</v>
      </c>
      <c r="AN96" s="3">
        <v>45987</v>
      </c>
      <c r="AO96" s="3">
        <v>45988</v>
      </c>
      <c r="AP96" s="3">
        <v>45984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45989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45989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208.46344444444443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45989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45989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45891</v>
      </c>
      <c r="B99" s="14" t="s">
        <v>253</v>
      </c>
      <c r="C99" s="9" t="s">
        <v>79</v>
      </c>
      <c r="D99" s="13" t="s">
        <v>254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45990</v>
      </c>
      <c r="U99" s="11">
        <v>3000</v>
      </c>
      <c r="V99" s="10">
        <v>2500</v>
      </c>
      <c r="W99" s="10">
        <v>500</v>
      </c>
      <c r="X99" s="10">
        <v>9455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5</v>
      </c>
      <c r="AJ99" s="3">
        <v>45990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45916</v>
      </c>
      <c r="B100" s="14" t="s">
        <v>296</v>
      </c>
      <c r="C100" s="9" t="s">
        <v>229</v>
      </c>
      <c r="D100" s="13" t="s">
        <v>293</v>
      </c>
      <c r="E100" s="9">
        <v>20</v>
      </c>
      <c r="F100" s="9">
        <v>38</v>
      </c>
      <c r="G100" s="9" t="s">
        <v>60</v>
      </c>
      <c r="H100" s="9">
        <v>0</v>
      </c>
      <c r="I100" s="9">
        <v>82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45964</v>
      </c>
      <c r="U100" s="11">
        <v>5000</v>
      </c>
      <c r="V100" s="10">
        <v>5000</v>
      </c>
      <c r="W100" s="10">
        <v>0</v>
      </c>
      <c r="X100" s="10">
        <v>5140</v>
      </c>
      <c r="Y100" s="10">
        <v>0</v>
      </c>
      <c r="Z100" s="9" t="s">
        <v>230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74</v>
      </c>
      <c r="AI100" s="1">
        <v>2</v>
      </c>
      <c r="AJ100" s="3">
        <v>45964</v>
      </c>
      <c r="AK100" s="3">
        <v>0</v>
      </c>
      <c r="AL100" s="3">
        <v>45955</v>
      </c>
      <c r="AM100" s="3">
        <v>45962</v>
      </c>
      <c r="AN100" s="3">
        <v>45963</v>
      </c>
      <c r="AO100" s="3">
        <v>45963</v>
      </c>
      <c r="AP100" s="3">
        <v>45959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231</v>
      </c>
      <c r="BD100" s="56">
        <v>0</v>
      </c>
    </row>
    <row r="101" spans="1:56" ht="27.75" customHeight="1" x14ac:dyDescent="0.45">
      <c r="A101" s="3">
        <v>45916</v>
      </c>
      <c r="B101" s="14" t="s">
        <v>296</v>
      </c>
      <c r="C101" s="9" t="s">
        <v>229</v>
      </c>
      <c r="D101" s="13">
        <v>932</v>
      </c>
      <c r="E101" s="9">
        <v>20</v>
      </c>
      <c r="F101" s="9">
        <v>38</v>
      </c>
      <c r="G101" s="9" t="s">
        <v>60</v>
      </c>
      <c r="H101" s="9">
        <v>0</v>
      </c>
      <c r="I101" s="9">
        <v>82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45964</v>
      </c>
      <c r="U101" s="11">
        <v>2500</v>
      </c>
      <c r="V101" s="10">
        <v>2500</v>
      </c>
      <c r="W101" s="10">
        <v>0</v>
      </c>
      <c r="X101" s="10">
        <v>2550</v>
      </c>
      <c r="Y101" s="10">
        <v>0</v>
      </c>
      <c r="Z101" s="9" t="s">
        <v>230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74</v>
      </c>
      <c r="AI101" s="1">
        <v>2</v>
      </c>
      <c r="AJ101" s="3">
        <v>45964</v>
      </c>
      <c r="AK101" s="3">
        <v>0</v>
      </c>
      <c r="AL101" s="3">
        <v>45955</v>
      </c>
      <c r="AM101" s="3">
        <v>45962</v>
      </c>
      <c r="AN101" s="3">
        <v>45963</v>
      </c>
      <c r="AO101" s="3">
        <v>45963</v>
      </c>
      <c r="AP101" s="3">
        <v>45959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231</v>
      </c>
      <c r="BD101" s="56">
        <v>0</v>
      </c>
    </row>
    <row r="102" spans="1:56" ht="27.75" customHeight="1" x14ac:dyDescent="0.45">
      <c r="A102" s="3">
        <v>45916</v>
      </c>
      <c r="B102" s="14" t="s">
        <v>296</v>
      </c>
      <c r="C102" s="9" t="s">
        <v>229</v>
      </c>
      <c r="D102" s="13">
        <v>935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78</v>
      </c>
      <c r="K102" s="9">
        <v>0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45964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230</v>
      </c>
      <c r="AA102" s="8">
        <v>5378.4500000000007</v>
      </c>
      <c r="AB102" s="8">
        <v>5378.4500000000007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74</v>
      </c>
      <c r="AI102" s="1">
        <v>2</v>
      </c>
      <c r="AJ102" s="3">
        <v>45964</v>
      </c>
      <c r="AK102" s="3">
        <v>0</v>
      </c>
      <c r="AL102" s="3">
        <v>45955</v>
      </c>
      <c r="AM102" s="3">
        <v>45962</v>
      </c>
      <c r="AN102" s="3">
        <v>45963</v>
      </c>
      <c r="AO102" s="3">
        <v>45963</v>
      </c>
      <c r="AP102" s="3">
        <v>45959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231</v>
      </c>
      <c r="BD102" s="56">
        <v>0</v>
      </c>
    </row>
    <row r="103" spans="1:56" ht="27.75" customHeight="1" x14ac:dyDescent="0.45">
      <c r="A103" s="3">
        <v>45916</v>
      </c>
      <c r="B103" s="14" t="s">
        <v>296</v>
      </c>
      <c r="C103" s="9" t="s">
        <v>229</v>
      </c>
      <c r="D103" s="13" t="s">
        <v>284</v>
      </c>
      <c r="E103" s="9">
        <v>20</v>
      </c>
      <c r="F103" s="9">
        <v>39</v>
      </c>
      <c r="G103" s="9" t="s">
        <v>60</v>
      </c>
      <c r="H103" s="9">
        <v>0</v>
      </c>
      <c r="I103" s="9">
        <v>84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45964</v>
      </c>
      <c r="U103" s="11">
        <v>2500</v>
      </c>
      <c r="V103" s="10">
        <v>1995</v>
      </c>
      <c r="W103" s="10">
        <v>505</v>
      </c>
      <c r="X103" s="10">
        <v>2521</v>
      </c>
      <c r="Y103" s="10">
        <v>0</v>
      </c>
      <c r="Z103" s="9" t="s">
        <v>230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74</v>
      </c>
      <c r="AI103" s="1">
        <v>2</v>
      </c>
      <c r="AJ103" s="3">
        <v>45964</v>
      </c>
      <c r="AK103" s="3">
        <v>0</v>
      </c>
      <c r="AL103" s="3">
        <v>45955</v>
      </c>
      <c r="AM103" s="3">
        <v>45962</v>
      </c>
      <c r="AN103" s="3">
        <v>45963</v>
      </c>
      <c r="AO103" s="3">
        <v>45963</v>
      </c>
      <c r="AP103" s="3">
        <v>45959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231</v>
      </c>
      <c r="BD103" s="56">
        <v>0</v>
      </c>
    </row>
    <row r="104" spans="1:56" ht="27.75" customHeight="1" x14ac:dyDescent="0.45">
      <c r="A104" s="3">
        <v>45916</v>
      </c>
      <c r="B104" s="14" t="s">
        <v>296</v>
      </c>
      <c r="C104" s="9" t="s">
        <v>229</v>
      </c>
      <c r="D104" s="13">
        <v>935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45964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230</v>
      </c>
      <c r="AA104" s="8">
        <v>5378.4500000000007</v>
      </c>
      <c r="AB104" s="8">
        <v>5378.4500000000007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74</v>
      </c>
      <c r="AI104" s="1">
        <v>2</v>
      </c>
      <c r="AJ104" s="3">
        <v>45964</v>
      </c>
      <c r="AK104" s="3">
        <v>0</v>
      </c>
      <c r="AL104" s="3">
        <v>45955</v>
      </c>
      <c r="AM104" s="3">
        <v>45962</v>
      </c>
      <c r="AN104" s="3">
        <v>45963</v>
      </c>
      <c r="AO104" s="3">
        <v>45963</v>
      </c>
      <c r="AP104" s="3">
        <v>45959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231</v>
      </c>
      <c r="BD104" s="56">
        <v>0</v>
      </c>
    </row>
    <row r="105" spans="1:56" ht="27.75" customHeight="1" x14ac:dyDescent="0.45">
      <c r="A105" s="3">
        <v>45916</v>
      </c>
      <c r="B105" s="14" t="s">
        <v>296</v>
      </c>
      <c r="C105" s="9" t="s">
        <v>229</v>
      </c>
      <c r="D105" s="13" t="s">
        <v>284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45964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230</v>
      </c>
      <c r="AA105" s="8">
        <v>2828.9250000000002</v>
      </c>
      <c r="AB105" s="8">
        <v>2828.9250000000002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74</v>
      </c>
      <c r="AI105" s="1">
        <v>2</v>
      </c>
      <c r="AJ105" s="3">
        <v>45964</v>
      </c>
      <c r="AK105" s="3">
        <v>0</v>
      </c>
      <c r="AL105" s="3">
        <v>45955</v>
      </c>
      <c r="AM105" s="3">
        <v>45962</v>
      </c>
      <c r="AN105" s="3">
        <v>45963</v>
      </c>
      <c r="AO105" s="3">
        <v>45963</v>
      </c>
      <c r="AP105" s="3">
        <v>45959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231</v>
      </c>
      <c r="BD105" s="56">
        <v>0</v>
      </c>
    </row>
    <row r="106" spans="1:56" ht="27.75" customHeight="1" x14ac:dyDescent="0.45">
      <c r="A106" s="3">
        <v>45916</v>
      </c>
      <c r="B106" s="14" t="s">
        <v>296</v>
      </c>
      <c r="C106" s="9" t="s">
        <v>229</v>
      </c>
      <c r="D106" s="13" t="s">
        <v>287</v>
      </c>
      <c r="E106" s="9">
        <v>20</v>
      </c>
      <c r="F106" s="9">
        <v>39</v>
      </c>
      <c r="G106" s="9" t="s">
        <v>60</v>
      </c>
      <c r="H106" s="9">
        <v>0</v>
      </c>
      <c r="I106" s="9">
        <v>84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45965</v>
      </c>
      <c r="U106" s="11">
        <v>5000</v>
      </c>
      <c r="V106" s="10">
        <v>5000</v>
      </c>
      <c r="W106" s="10">
        <v>0</v>
      </c>
      <c r="X106" s="10">
        <v>5100</v>
      </c>
      <c r="Y106" s="10">
        <v>0</v>
      </c>
      <c r="Z106" s="9" t="s">
        <v>230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74</v>
      </c>
      <c r="AI106" s="1">
        <v>2</v>
      </c>
      <c r="AJ106" s="3">
        <v>45965</v>
      </c>
      <c r="AK106" s="3">
        <v>0</v>
      </c>
      <c r="AL106" s="3">
        <v>45956</v>
      </c>
      <c r="AM106" s="3">
        <v>45963</v>
      </c>
      <c r="AN106" s="3">
        <v>45964</v>
      </c>
      <c r="AO106" s="3">
        <v>45964</v>
      </c>
      <c r="AP106" s="3">
        <v>45960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231</v>
      </c>
      <c r="BD106" s="56">
        <v>0</v>
      </c>
    </row>
    <row r="107" spans="1:56" ht="27.75" customHeight="1" x14ac:dyDescent="0.45">
      <c r="A107" s="3">
        <v>45916</v>
      </c>
      <c r="B107" s="14" t="s">
        <v>296</v>
      </c>
      <c r="C107" s="9" t="s">
        <v>229</v>
      </c>
      <c r="D107" s="13" t="s">
        <v>294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45965</v>
      </c>
      <c r="U107" s="11">
        <v>5000</v>
      </c>
      <c r="V107" s="10">
        <v>4666</v>
      </c>
      <c r="W107" s="10">
        <v>334</v>
      </c>
      <c r="X107" s="10">
        <v>5300</v>
      </c>
      <c r="Y107" s="10">
        <v>0</v>
      </c>
      <c r="Z107" s="9" t="s">
        <v>230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74</v>
      </c>
      <c r="AI107" s="1">
        <v>2</v>
      </c>
      <c r="AJ107" s="3">
        <v>45965</v>
      </c>
      <c r="AK107" s="3">
        <v>0</v>
      </c>
      <c r="AL107" s="3">
        <v>45956</v>
      </c>
      <c r="AM107" s="3">
        <v>45963</v>
      </c>
      <c r="AN107" s="3">
        <v>45964</v>
      </c>
      <c r="AO107" s="3">
        <v>45964</v>
      </c>
      <c r="AP107" s="3">
        <v>45960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231</v>
      </c>
      <c r="BD107" s="56">
        <v>0</v>
      </c>
    </row>
    <row r="108" spans="1:56" ht="27.75" customHeight="1" x14ac:dyDescent="0.45">
      <c r="A108" s="3">
        <v>45916</v>
      </c>
      <c r="B108" s="14" t="s">
        <v>296</v>
      </c>
      <c r="C108" s="9" t="s">
        <v>229</v>
      </c>
      <c r="D108" s="13" t="s">
        <v>379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45965</v>
      </c>
      <c r="U108" s="11">
        <v>3500</v>
      </c>
      <c r="V108" s="10">
        <v>3500</v>
      </c>
      <c r="W108" s="10">
        <v>0</v>
      </c>
      <c r="X108" s="10">
        <v>3790</v>
      </c>
      <c r="Y108" s="10">
        <v>0</v>
      </c>
      <c r="Z108" s="9" t="s">
        <v>230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74</v>
      </c>
      <c r="AI108" s="1">
        <v>2</v>
      </c>
      <c r="AJ108" s="3">
        <v>45965</v>
      </c>
      <c r="AK108" s="3">
        <v>0</v>
      </c>
      <c r="AL108" s="3">
        <v>45956</v>
      </c>
      <c r="AM108" s="3">
        <v>45963</v>
      </c>
      <c r="AN108" s="3">
        <v>45964</v>
      </c>
      <c r="AO108" s="3">
        <v>45964</v>
      </c>
      <c r="AP108" s="3">
        <v>45960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231</v>
      </c>
      <c r="BD108" s="56">
        <v>0</v>
      </c>
    </row>
    <row r="109" spans="1:56" ht="27.75" customHeight="1" x14ac:dyDescent="0.45">
      <c r="A109" s="3">
        <v>45916</v>
      </c>
      <c r="B109" s="14" t="s">
        <v>296</v>
      </c>
      <c r="C109" s="9" t="s">
        <v>229</v>
      </c>
      <c r="D109" s="13" t="s">
        <v>286</v>
      </c>
      <c r="E109" s="9">
        <v>20</v>
      </c>
      <c r="F109" s="9">
        <v>39</v>
      </c>
      <c r="G109" s="9" t="s">
        <v>60</v>
      </c>
      <c r="H109" s="9">
        <v>0</v>
      </c>
      <c r="I109" s="9">
        <v>84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45966</v>
      </c>
      <c r="U109" s="11">
        <v>5000</v>
      </c>
      <c r="V109" s="10">
        <v>5100</v>
      </c>
      <c r="W109" s="10">
        <v>0</v>
      </c>
      <c r="X109" s="10">
        <v>5280</v>
      </c>
      <c r="Y109" s="10">
        <v>0</v>
      </c>
      <c r="Z109" s="9" t="s">
        <v>230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74</v>
      </c>
      <c r="AI109" s="1">
        <v>2</v>
      </c>
      <c r="AJ109" s="3">
        <v>45966</v>
      </c>
      <c r="AK109" s="3">
        <v>0</v>
      </c>
      <c r="AL109" s="3">
        <v>45957</v>
      </c>
      <c r="AM109" s="3">
        <v>45964</v>
      </c>
      <c r="AN109" s="3">
        <v>45965</v>
      </c>
      <c r="AO109" s="3">
        <v>45965</v>
      </c>
      <c r="AP109" s="3">
        <v>45961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231</v>
      </c>
      <c r="BD109" s="56">
        <v>0</v>
      </c>
    </row>
    <row r="110" spans="1:56" ht="27.75" customHeight="1" x14ac:dyDescent="0.45">
      <c r="A110" s="3">
        <v>45916</v>
      </c>
      <c r="B110" s="14" t="s">
        <v>296</v>
      </c>
      <c r="C110" s="9" t="s">
        <v>229</v>
      </c>
      <c r="D110" s="13" t="s">
        <v>291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78</v>
      </c>
      <c r="K110" s="9">
        <v>0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45966</v>
      </c>
      <c r="U110" s="11">
        <v>7500</v>
      </c>
      <c r="V110" s="10">
        <v>0</v>
      </c>
      <c r="W110" s="10">
        <v>7500</v>
      </c>
      <c r="X110" s="10">
        <v>0</v>
      </c>
      <c r="Y110" s="10">
        <v>7875</v>
      </c>
      <c r="Z110" s="9" t="s">
        <v>230</v>
      </c>
      <c r="AA110" s="8">
        <v>8067.6750000000011</v>
      </c>
      <c r="AB110" s="8">
        <v>0</v>
      </c>
      <c r="AC110" s="8">
        <v>8067.6750000000011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74</v>
      </c>
      <c r="AI110" s="1">
        <v>2</v>
      </c>
      <c r="AJ110" s="3">
        <v>45966</v>
      </c>
      <c r="AK110" s="3">
        <v>0</v>
      </c>
      <c r="AL110" s="3">
        <v>45957</v>
      </c>
      <c r="AM110" s="3">
        <v>45964</v>
      </c>
      <c r="AN110" s="3">
        <v>45965</v>
      </c>
      <c r="AO110" s="3">
        <v>45965</v>
      </c>
      <c r="AP110" s="3">
        <v>45961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231</v>
      </c>
      <c r="BD110" s="56">
        <v>635.55350833333341</v>
      </c>
    </row>
    <row r="111" spans="1:56" ht="27.75" customHeight="1" x14ac:dyDescent="0.45">
      <c r="A111" s="3">
        <v>45916</v>
      </c>
      <c r="B111" s="14" t="s">
        <v>296</v>
      </c>
      <c r="C111" s="9" t="s">
        <v>229</v>
      </c>
      <c r="D111" s="13" t="s">
        <v>312</v>
      </c>
      <c r="E111" s="9">
        <v>20</v>
      </c>
      <c r="F111" s="9">
        <v>39</v>
      </c>
      <c r="G111" s="9" t="s">
        <v>60</v>
      </c>
      <c r="H111" s="9">
        <v>0</v>
      </c>
      <c r="I111" s="9">
        <v>84</v>
      </c>
      <c r="J111" s="9" t="s">
        <v>78</v>
      </c>
      <c r="K111" s="9">
        <v>0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45966</v>
      </c>
      <c r="U111" s="11">
        <v>2500</v>
      </c>
      <c r="V111" s="10">
        <v>2500</v>
      </c>
      <c r="W111" s="10">
        <v>0</v>
      </c>
      <c r="X111" s="10">
        <v>2600</v>
      </c>
      <c r="Y111" s="10">
        <v>0</v>
      </c>
      <c r="Z111" s="9" t="s">
        <v>230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74</v>
      </c>
      <c r="AI111" s="1">
        <v>2</v>
      </c>
      <c r="AJ111" s="3">
        <v>45966</v>
      </c>
      <c r="AK111" s="3">
        <v>0</v>
      </c>
      <c r="AL111" s="3">
        <v>45957</v>
      </c>
      <c r="AM111" s="3">
        <v>45964</v>
      </c>
      <c r="AN111" s="3">
        <v>45965</v>
      </c>
      <c r="AO111" s="3">
        <v>45965</v>
      </c>
      <c r="AP111" s="3">
        <v>45961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231</v>
      </c>
      <c r="BD111" s="56">
        <v>0</v>
      </c>
    </row>
    <row r="112" spans="1:56" ht="27.75" customHeight="1" x14ac:dyDescent="0.45">
      <c r="A112" s="3">
        <v>45916</v>
      </c>
      <c r="B112" s="14" t="s">
        <v>296</v>
      </c>
      <c r="C112" s="9" t="s">
        <v>229</v>
      </c>
      <c r="D112" s="13">
        <v>931</v>
      </c>
      <c r="E112" s="9">
        <v>20</v>
      </c>
      <c r="F112" s="9">
        <v>39</v>
      </c>
      <c r="G112" s="9" t="s">
        <v>60</v>
      </c>
      <c r="H112" s="9">
        <v>0</v>
      </c>
      <c r="I112" s="9">
        <v>84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45966</v>
      </c>
      <c r="U112" s="11">
        <v>2500</v>
      </c>
      <c r="V112" s="10">
        <v>2500</v>
      </c>
      <c r="W112" s="10">
        <v>0</v>
      </c>
      <c r="X112" s="10">
        <v>2555</v>
      </c>
      <c r="Y112" s="10">
        <v>0</v>
      </c>
      <c r="Z112" s="9" t="s">
        <v>230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74</v>
      </c>
      <c r="AI112" s="1">
        <v>2</v>
      </c>
      <c r="AJ112" s="3">
        <v>45966</v>
      </c>
      <c r="AK112" s="3">
        <v>0</v>
      </c>
      <c r="AL112" s="3">
        <v>45957</v>
      </c>
      <c r="AM112" s="3">
        <v>45964</v>
      </c>
      <c r="AN112" s="3">
        <v>45965</v>
      </c>
      <c r="AO112" s="3">
        <v>45965</v>
      </c>
      <c r="AP112" s="3">
        <v>45961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231</v>
      </c>
      <c r="BD112" s="56">
        <v>0</v>
      </c>
    </row>
    <row r="113" spans="1:56" ht="27.75" customHeight="1" x14ac:dyDescent="0.45">
      <c r="A113" s="3">
        <v>45916</v>
      </c>
      <c r="B113" s="14" t="s">
        <v>296</v>
      </c>
      <c r="C113" s="9" t="s">
        <v>229</v>
      </c>
      <c r="D113" s="13" t="s">
        <v>286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45966</v>
      </c>
      <c r="U113" s="11">
        <v>5000</v>
      </c>
      <c r="V113" s="10">
        <v>3707</v>
      </c>
      <c r="W113" s="10">
        <v>1293</v>
      </c>
      <c r="X113" s="10">
        <v>2235</v>
      </c>
      <c r="Y113" s="10">
        <v>1357.65</v>
      </c>
      <c r="Z113" s="9" t="s">
        <v>230</v>
      </c>
      <c r="AA113" s="8">
        <v>1463.1200100000001</v>
      </c>
      <c r="AB113" s="8">
        <v>0</v>
      </c>
      <c r="AC113" s="8">
        <v>1463.1200100000001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74</v>
      </c>
      <c r="AI113" s="1">
        <v>2</v>
      </c>
      <c r="AJ113" s="3">
        <v>45966</v>
      </c>
      <c r="AK113" s="3">
        <v>0</v>
      </c>
      <c r="AL113" s="3">
        <v>45957</v>
      </c>
      <c r="AM113" s="3">
        <v>45964</v>
      </c>
      <c r="AN113" s="3">
        <v>45965</v>
      </c>
      <c r="AO113" s="3">
        <v>45965</v>
      </c>
      <c r="AP113" s="3">
        <v>45961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231</v>
      </c>
      <c r="BD113" s="56">
        <v>115.26134301000003</v>
      </c>
    </row>
    <row r="114" spans="1:56" ht="27.75" customHeight="1" x14ac:dyDescent="0.45">
      <c r="A114" s="3">
        <v>45916</v>
      </c>
      <c r="B114" s="14" t="s">
        <v>296</v>
      </c>
      <c r="C114" s="9" t="s">
        <v>229</v>
      </c>
      <c r="D114" s="13">
        <v>21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45968</v>
      </c>
      <c r="U114" s="11">
        <v>2500</v>
      </c>
      <c r="V114" s="10">
        <v>2700</v>
      </c>
      <c r="W114" s="10">
        <v>0</v>
      </c>
      <c r="X114" s="10">
        <v>2687</v>
      </c>
      <c r="Y114" s="10">
        <v>0</v>
      </c>
      <c r="Z114" s="9" t="s">
        <v>230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74</v>
      </c>
      <c r="AI114" s="1">
        <v>2</v>
      </c>
      <c r="AJ114" s="3">
        <v>45968</v>
      </c>
      <c r="AK114" s="3">
        <v>0</v>
      </c>
      <c r="AL114" s="3">
        <v>45959</v>
      </c>
      <c r="AM114" s="3">
        <v>45966</v>
      </c>
      <c r="AN114" s="3">
        <v>45967</v>
      </c>
      <c r="AO114" s="3">
        <v>45967</v>
      </c>
      <c r="AP114" s="3">
        <v>45963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231</v>
      </c>
      <c r="BD114" s="56">
        <v>0</v>
      </c>
    </row>
    <row r="115" spans="1:56" ht="27.75" customHeight="1" x14ac:dyDescent="0.45">
      <c r="A115" s="3">
        <v>45916</v>
      </c>
      <c r="B115" s="14" t="s">
        <v>296</v>
      </c>
      <c r="C115" s="9" t="s">
        <v>229</v>
      </c>
      <c r="D115" s="13">
        <v>935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45968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230</v>
      </c>
      <c r="AA115" s="8">
        <v>5378.4500000000007</v>
      </c>
      <c r="AB115" s="8">
        <v>5378.4500000000007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74</v>
      </c>
      <c r="AI115" s="1">
        <v>2</v>
      </c>
      <c r="AJ115" s="3">
        <v>45968</v>
      </c>
      <c r="AK115" s="3">
        <v>0</v>
      </c>
      <c r="AL115" s="3">
        <v>45959</v>
      </c>
      <c r="AM115" s="3">
        <v>45966</v>
      </c>
      <c r="AN115" s="3">
        <v>45967</v>
      </c>
      <c r="AO115" s="3">
        <v>45967</v>
      </c>
      <c r="AP115" s="3">
        <v>45963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231</v>
      </c>
      <c r="BD115" s="56">
        <v>0</v>
      </c>
    </row>
    <row r="116" spans="1:56" ht="27.75" customHeight="1" x14ac:dyDescent="0.45">
      <c r="A116" s="3">
        <v>45916</v>
      </c>
      <c r="B116" s="14" t="s">
        <v>296</v>
      </c>
      <c r="C116" s="9" t="s">
        <v>229</v>
      </c>
      <c r="D116" s="13" t="s">
        <v>289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78</v>
      </c>
      <c r="K116" s="9">
        <v>0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45968</v>
      </c>
      <c r="U116" s="11">
        <v>10000</v>
      </c>
      <c r="V116" s="10">
        <v>10000</v>
      </c>
      <c r="W116" s="10">
        <v>0</v>
      </c>
      <c r="X116" s="10">
        <v>10200</v>
      </c>
      <c r="Y116" s="10">
        <v>0</v>
      </c>
      <c r="Z116" s="9" t="s">
        <v>230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74</v>
      </c>
      <c r="AI116" s="1">
        <v>2</v>
      </c>
      <c r="AJ116" s="3">
        <v>45968</v>
      </c>
      <c r="AK116" s="3">
        <v>0</v>
      </c>
      <c r="AL116" s="3">
        <v>45959</v>
      </c>
      <c r="AM116" s="3">
        <v>45966</v>
      </c>
      <c r="AN116" s="3">
        <v>45967</v>
      </c>
      <c r="AO116" s="3">
        <v>45967</v>
      </c>
      <c r="AP116" s="3">
        <v>45963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231</v>
      </c>
      <c r="BD116" s="56">
        <v>0</v>
      </c>
    </row>
    <row r="117" spans="1:56" ht="27.75" customHeight="1" x14ac:dyDescent="0.45">
      <c r="A117" s="3">
        <v>45916</v>
      </c>
      <c r="B117" s="14" t="s">
        <v>296</v>
      </c>
      <c r="C117" s="9" t="s">
        <v>229</v>
      </c>
      <c r="D117" s="13" t="s">
        <v>286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45968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230</v>
      </c>
      <c r="AA117" s="8">
        <v>11315.7</v>
      </c>
      <c r="AB117" s="8">
        <v>0</v>
      </c>
      <c r="AC117" s="8">
        <v>11315.7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45968</v>
      </c>
      <c r="AK117" s="3">
        <v>0</v>
      </c>
      <c r="AL117" s="3">
        <v>45959</v>
      </c>
      <c r="AM117" s="3">
        <v>45966</v>
      </c>
      <c r="AN117" s="3">
        <v>45967</v>
      </c>
      <c r="AO117" s="3">
        <v>45967</v>
      </c>
      <c r="AP117" s="3">
        <v>45963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231</v>
      </c>
      <c r="BD117" s="56">
        <v>891.42570000000023</v>
      </c>
    </row>
    <row r="118" spans="1:56" ht="27.75" customHeight="1" x14ac:dyDescent="0.45">
      <c r="A118" s="3">
        <v>45916</v>
      </c>
      <c r="B118" s="14" t="s">
        <v>296</v>
      </c>
      <c r="C118" s="9" t="s">
        <v>229</v>
      </c>
      <c r="D118" s="13" t="s">
        <v>287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45968</v>
      </c>
      <c r="U118" s="11">
        <v>7500</v>
      </c>
      <c r="V118" s="10">
        <v>4040</v>
      </c>
      <c r="W118" s="10">
        <v>3460</v>
      </c>
      <c r="X118" s="10">
        <v>5997</v>
      </c>
      <c r="Y118" s="10">
        <v>1578.15</v>
      </c>
      <c r="Z118" s="9" t="s">
        <v>230</v>
      </c>
      <c r="AA118" s="8">
        <v>1785.7871955000003</v>
      </c>
      <c r="AB118" s="8">
        <v>0</v>
      </c>
      <c r="AC118" s="8">
        <v>1785.7871955000003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45968</v>
      </c>
      <c r="AK118" s="3">
        <v>0</v>
      </c>
      <c r="AL118" s="3">
        <v>45959</v>
      </c>
      <c r="AM118" s="3">
        <v>45966</v>
      </c>
      <c r="AN118" s="3">
        <v>45967</v>
      </c>
      <c r="AO118" s="3">
        <v>45967</v>
      </c>
      <c r="AP118" s="3">
        <v>45963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231</v>
      </c>
      <c r="BD118" s="56">
        <v>140.68034684550003</v>
      </c>
    </row>
    <row r="119" spans="1:56" ht="27.75" customHeight="1" x14ac:dyDescent="0.45">
      <c r="A119" s="3">
        <v>45916</v>
      </c>
      <c r="B119" s="14" t="s">
        <v>296</v>
      </c>
      <c r="C119" s="9" t="s">
        <v>229</v>
      </c>
      <c r="D119" s="13" t="s">
        <v>283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45968</v>
      </c>
      <c r="U119" s="11">
        <v>2500</v>
      </c>
      <c r="V119" s="10">
        <v>2500</v>
      </c>
      <c r="W119" s="10">
        <v>0</v>
      </c>
      <c r="X119" s="10">
        <v>2600</v>
      </c>
      <c r="Y119" s="10">
        <v>0</v>
      </c>
      <c r="Z119" s="9" t="s">
        <v>230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45968</v>
      </c>
      <c r="AK119" s="3">
        <v>0</v>
      </c>
      <c r="AL119" s="3">
        <v>45959</v>
      </c>
      <c r="AM119" s="3">
        <v>45966</v>
      </c>
      <c r="AN119" s="3">
        <v>45967</v>
      </c>
      <c r="AO119" s="3">
        <v>45967</v>
      </c>
      <c r="AP119" s="3">
        <v>45963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231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>
        <v>959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45968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230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45968</v>
      </c>
      <c r="AK120" s="3">
        <v>0</v>
      </c>
      <c r="AL120" s="3">
        <v>45959</v>
      </c>
      <c r="AM120" s="3">
        <v>45966</v>
      </c>
      <c r="AN120" s="3">
        <v>45967</v>
      </c>
      <c r="AO120" s="3">
        <v>45967</v>
      </c>
      <c r="AP120" s="3">
        <v>45963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217.3537972222222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289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45971</v>
      </c>
      <c r="U121" s="11">
        <v>5000</v>
      </c>
      <c r="V121" s="10">
        <v>5000</v>
      </c>
      <c r="W121" s="10">
        <v>0</v>
      </c>
      <c r="X121" s="10">
        <v>5100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45971</v>
      </c>
      <c r="AK121" s="3">
        <v>0</v>
      </c>
      <c r="AL121" s="3">
        <v>45962</v>
      </c>
      <c r="AM121" s="3">
        <v>45969</v>
      </c>
      <c r="AN121" s="3">
        <v>45970</v>
      </c>
      <c r="AO121" s="3">
        <v>45970</v>
      </c>
      <c r="AP121" s="3">
        <v>45966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932</v>
      </c>
      <c r="E122" s="9">
        <v>20</v>
      </c>
      <c r="F122" s="9">
        <v>38</v>
      </c>
      <c r="G122" s="9" t="s">
        <v>60</v>
      </c>
      <c r="H122" s="9">
        <v>0</v>
      </c>
      <c r="I122" s="9">
        <v>82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45971</v>
      </c>
      <c r="U122" s="11">
        <v>2500</v>
      </c>
      <c r="V122" s="10">
        <v>2500</v>
      </c>
      <c r="W122" s="10">
        <v>0</v>
      </c>
      <c r="X122" s="10">
        <v>2550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45971</v>
      </c>
      <c r="AK122" s="3">
        <v>0</v>
      </c>
      <c r="AL122" s="3">
        <v>45962</v>
      </c>
      <c r="AM122" s="3">
        <v>45969</v>
      </c>
      <c r="AN122" s="3">
        <v>45970</v>
      </c>
      <c r="AO122" s="3">
        <v>45970</v>
      </c>
      <c r="AP122" s="3">
        <v>45966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289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45971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45971</v>
      </c>
      <c r="AK123" s="3">
        <v>0</v>
      </c>
      <c r="AL123" s="3">
        <v>45962</v>
      </c>
      <c r="AM123" s="3">
        <v>45969</v>
      </c>
      <c r="AN123" s="3">
        <v>45970</v>
      </c>
      <c r="AO123" s="3">
        <v>45970</v>
      </c>
      <c r="AP123" s="3">
        <v>45966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>
        <v>932</v>
      </c>
      <c r="E124" s="9">
        <v>20</v>
      </c>
      <c r="F124" s="9">
        <v>38</v>
      </c>
      <c r="G124" s="9" t="s">
        <v>60</v>
      </c>
      <c r="H124" s="9">
        <v>0</v>
      </c>
      <c r="I124" s="9">
        <v>82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45971</v>
      </c>
      <c r="U124" s="11">
        <v>2500</v>
      </c>
      <c r="V124" s="10">
        <v>2115</v>
      </c>
      <c r="W124" s="10">
        <v>385</v>
      </c>
      <c r="X124" s="10">
        <v>2550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45971</v>
      </c>
      <c r="AK124" s="3">
        <v>0</v>
      </c>
      <c r="AL124" s="3">
        <v>45962</v>
      </c>
      <c r="AM124" s="3">
        <v>45969</v>
      </c>
      <c r="AN124" s="3">
        <v>45970</v>
      </c>
      <c r="AO124" s="3">
        <v>45970</v>
      </c>
      <c r="AP124" s="3">
        <v>45966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294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45971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230</v>
      </c>
      <c r="AA125" s="8">
        <v>5657.85</v>
      </c>
      <c r="AB125" s="8">
        <v>0</v>
      </c>
      <c r="AC125" s="8">
        <v>5657.85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45971</v>
      </c>
      <c r="AK125" s="3">
        <v>0</v>
      </c>
      <c r="AL125" s="3">
        <v>45962</v>
      </c>
      <c r="AM125" s="3">
        <v>45969</v>
      </c>
      <c r="AN125" s="3">
        <v>45970</v>
      </c>
      <c r="AO125" s="3">
        <v>45970</v>
      </c>
      <c r="AP125" s="3">
        <v>45966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445.71285000000012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291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45971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230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45971</v>
      </c>
      <c r="AK126" s="3">
        <v>0</v>
      </c>
      <c r="AL126" s="3">
        <v>45962</v>
      </c>
      <c r="AM126" s="3">
        <v>45969</v>
      </c>
      <c r="AN126" s="3">
        <v>45970</v>
      </c>
      <c r="AO126" s="3">
        <v>45970</v>
      </c>
      <c r="AP126" s="3">
        <v>45966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423.7023388888889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45971</v>
      </c>
      <c r="U127" s="11">
        <v>5000</v>
      </c>
      <c r="V127" s="10">
        <v>5000</v>
      </c>
      <c r="W127" s="10">
        <v>0</v>
      </c>
      <c r="X127" s="10">
        <v>5050</v>
      </c>
      <c r="Y127" s="10">
        <v>0</v>
      </c>
      <c r="Z127" s="9" t="s">
        <v>230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45971</v>
      </c>
      <c r="AK127" s="3">
        <v>0</v>
      </c>
      <c r="AL127" s="3">
        <v>45962</v>
      </c>
      <c r="AM127" s="3">
        <v>45969</v>
      </c>
      <c r="AN127" s="3">
        <v>45970</v>
      </c>
      <c r="AO127" s="3">
        <v>45970</v>
      </c>
      <c r="AP127" s="3">
        <v>45966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 t="s">
        <v>286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45971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230</v>
      </c>
      <c r="AA128" s="8">
        <v>11315.7</v>
      </c>
      <c r="AB128" s="8">
        <v>0</v>
      </c>
      <c r="AC128" s="8">
        <v>11315.7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45971</v>
      </c>
      <c r="AK128" s="3">
        <v>0</v>
      </c>
      <c r="AL128" s="3">
        <v>45962</v>
      </c>
      <c r="AM128" s="3">
        <v>45969</v>
      </c>
      <c r="AN128" s="3">
        <v>45970</v>
      </c>
      <c r="AO128" s="3">
        <v>45970</v>
      </c>
      <c r="AP128" s="3">
        <v>45966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891.42570000000023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287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45971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230</v>
      </c>
      <c r="AA129" s="8">
        <v>5657.85</v>
      </c>
      <c r="AB129" s="8">
        <v>0</v>
      </c>
      <c r="AC129" s="8">
        <v>5657.85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445.71285000000012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288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2500</v>
      </c>
      <c r="V130" s="10">
        <v>2026</v>
      </c>
      <c r="W130" s="10">
        <v>474</v>
      </c>
      <c r="X130" s="10">
        <v>2550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>
        <v>21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45972</v>
      </c>
      <c r="U131" s="11">
        <v>5000</v>
      </c>
      <c r="V131" s="10">
        <v>5100</v>
      </c>
      <c r="W131" s="10">
        <v>0</v>
      </c>
      <c r="X131" s="10">
        <v>5373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45972</v>
      </c>
      <c r="AK131" s="3">
        <v>0</v>
      </c>
      <c r="AL131" s="3">
        <v>45963</v>
      </c>
      <c r="AM131" s="3">
        <v>45970</v>
      </c>
      <c r="AN131" s="3">
        <v>45971</v>
      </c>
      <c r="AO131" s="3">
        <v>45971</v>
      </c>
      <c r="AP131" s="3">
        <v>45967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>
        <v>931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45972</v>
      </c>
      <c r="U132" s="11">
        <v>2500</v>
      </c>
      <c r="V132" s="10">
        <v>2500</v>
      </c>
      <c r="W132" s="10">
        <v>0</v>
      </c>
      <c r="X132" s="10">
        <v>2555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45972</v>
      </c>
      <c r="AK132" s="3">
        <v>0</v>
      </c>
      <c r="AL132" s="3">
        <v>45963</v>
      </c>
      <c r="AM132" s="3">
        <v>45970</v>
      </c>
      <c r="AN132" s="3">
        <v>45971</v>
      </c>
      <c r="AO132" s="3">
        <v>45971</v>
      </c>
      <c r="AP132" s="3">
        <v>45967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230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45972</v>
      </c>
      <c r="AK133" s="3">
        <v>0</v>
      </c>
      <c r="AL133" s="3">
        <v>45963</v>
      </c>
      <c r="AM133" s="3">
        <v>45970</v>
      </c>
      <c r="AN133" s="3">
        <v>45971</v>
      </c>
      <c r="AO133" s="3">
        <v>45971</v>
      </c>
      <c r="AP133" s="3">
        <v>45967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423.7023388888889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289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45972</v>
      </c>
      <c r="U134" s="11">
        <v>5000</v>
      </c>
      <c r="V134" s="10">
        <v>5000</v>
      </c>
      <c r="W134" s="10">
        <v>0</v>
      </c>
      <c r="X134" s="10">
        <v>5050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45972</v>
      </c>
      <c r="AK134" s="3">
        <v>0</v>
      </c>
      <c r="AL134" s="3">
        <v>45963</v>
      </c>
      <c r="AM134" s="3">
        <v>45970</v>
      </c>
      <c r="AN134" s="3">
        <v>45971</v>
      </c>
      <c r="AO134" s="3">
        <v>45971</v>
      </c>
      <c r="AP134" s="3">
        <v>45967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380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45972</v>
      </c>
      <c r="U135" s="11">
        <v>3500</v>
      </c>
      <c r="V135" s="10">
        <v>0</v>
      </c>
      <c r="W135" s="10">
        <v>3500</v>
      </c>
      <c r="X135" s="10">
        <v>0</v>
      </c>
      <c r="Y135" s="10">
        <v>3675</v>
      </c>
      <c r="Z135" s="9" t="s">
        <v>230</v>
      </c>
      <c r="AA135" s="8">
        <v>3862.7049999999999</v>
      </c>
      <c r="AB135" s="8">
        <v>0</v>
      </c>
      <c r="AC135" s="8">
        <v>3862.7049999999999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45972</v>
      </c>
      <c r="AK135" s="3">
        <v>0</v>
      </c>
      <c r="AL135" s="3">
        <v>45963</v>
      </c>
      <c r="AM135" s="3">
        <v>45970</v>
      </c>
      <c r="AN135" s="3">
        <v>45971</v>
      </c>
      <c r="AO135" s="3">
        <v>45971</v>
      </c>
      <c r="AP135" s="3">
        <v>45967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304.29531611111116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312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45974</v>
      </c>
      <c r="U136" s="11">
        <v>2500</v>
      </c>
      <c r="V136" s="10">
        <v>2500</v>
      </c>
      <c r="W136" s="10">
        <v>0</v>
      </c>
      <c r="X136" s="10">
        <v>2600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45974</v>
      </c>
      <c r="AK136" s="3">
        <v>0</v>
      </c>
      <c r="AL136" s="3">
        <v>45965</v>
      </c>
      <c r="AM136" s="3">
        <v>45972</v>
      </c>
      <c r="AN136" s="3">
        <v>45973</v>
      </c>
      <c r="AO136" s="3">
        <v>45973</v>
      </c>
      <c r="AP136" s="3">
        <v>45969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312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45974</v>
      </c>
      <c r="U137" s="11">
        <v>2500</v>
      </c>
      <c r="V137" s="10">
        <v>2500</v>
      </c>
      <c r="W137" s="10">
        <v>0</v>
      </c>
      <c r="X137" s="10">
        <v>2600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45974</v>
      </c>
      <c r="AK137" s="3">
        <v>0</v>
      </c>
      <c r="AL137" s="3">
        <v>45965</v>
      </c>
      <c r="AM137" s="3">
        <v>45972</v>
      </c>
      <c r="AN137" s="3">
        <v>45973</v>
      </c>
      <c r="AO137" s="3">
        <v>45973</v>
      </c>
      <c r="AP137" s="3">
        <v>45969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382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45974</v>
      </c>
      <c r="U138" s="11">
        <v>2500</v>
      </c>
      <c r="V138" s="10">
        <v>0</v>
      </c>
      <c r="W138" s="10">
        <v>2500</v>
      </c>
      <c r="X138" s="10">
        <v>2550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45974</v>
      </c>
      <c r="AK138" s="3">
        <v>0</v>
      </c>
      <c r="AL138" s="3">
        <v>45965</v>
      </c>
      <c r="AM138" s="3">
        <v>45972</v>
      </c>
      <c r="AN138" s="3">
        <v>45973</v>
      </c>
      <c r="AO138" s="3">
        <v>45973</v>
      </c>
      <c r="AP138" s="3">
        <v>45969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45974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230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45974</v>
      </c>
      <c r="AK139" s="3">
        <v>0</v>
      </c>
      <c r="AL139" s="3">
        <v>45965</v>
      </c>
      <c r="AM139" s="3">
        <v>45972</v>
      </c>
      <c r="AN139" s="3">
        <v>45973</v>
      </c>
      <c r="AO139" s="3">
        <v>45973</v>
      </c>
      <c r="AP139" s="3">
        <v>45969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847.40467777777781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>
        <v>331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45974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230</v>
      </c>
      <c r="AA140" s="8">
        <v>2828.9250000000002</v>
      </c>
      <c r="AB140" s="8">
        <v>0</v>
      </c>
      <c r="AC140" s="8">
        <v>2828.9250000000002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45974</v>
      </c>
      <c r="AK140" s="3">
        <v>0</v>
      </c>
      <c r="AL140" s="3">
        <v>45965</v>
      </c>
      <c r="AM140" s="3">
        <v>45972</v>
      </c>
      <c r="AN140" s="3">
        <v>45973</v>
      </c>
      <c r="AO140" s="3">
        <v>45973</v>
      </c>
      <c r="AP140" s="3">
        <v>45969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222.85642500000006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284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45974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230</v>
      </c>
      <c r="AA141" s="8">
        <v>2828.9250000000002</v>
      </c>
      <c r="AB141" s="8">
        <v>0</v>
      </c>
      <c r="AC141" s="8">
        <v>2828.9250000000002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45974</v>
      </c>
      <c r="AK141" s="3">
        <v>0</v>
      </c>
      <c r="AL141" s="3">
        <v>45965</v>
      </c>
      <c r="AM141" s="3">
        <v>45972</v>
      </c>
      <c r="AN141" s="3">
        <v>45973</v>
      </c>
      <c r="AO141" s="3">
        <v>45973</v>
      </c>
      <c r="AP141" s="3">
        <v>45969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222.85642500000006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291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45975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230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45975</v>
      </c>
      <c r="AK142" s="3">
        <v>0</v>
      </c>
      <c r="AL142" s="3">
        <v>45966</v>
      </c>
      <c r="AM142" s="3">
        <v>45973</v>
      </c>
      <c r="AN142" s="3">
        <v>45974</v>
      </c>
      <c r="AO142" s="3">
        <v>45974</v>
      </c>
      <c r="AP142" s="3">
        <v>45970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423.7023388888889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45975</v>
      </c>
      <c r="U143" s="11">
        <v>5000</v>
      </c>
      <c r="V143" s="10">
        <v>5000</v>
      </c>
      <c r="W143" s="10">
        <v>0</v>
      </c>
      <c r="X143" s="10">
        <v>6400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45975</v>
      </c>
      <c r="AK143" s="3">
        <v>0</v>
      </c>
      <c r="AL143" s="3">
        <v>45966</v>
      </c>
      <c r="AM143" s="3">
        <v>45973</v>
      </c>
      <c r="AN143" s="3">
        <v>45974</v>
      </c>
      <c r="AO143" s="3">
        <v>45974</v>
      </c>
      <c r="AP143" s="3">
        <v>45970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290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286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45975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230</v>
      </c>
      <c r="AA145" s="8">
        <v>5657.85</v>
      </c>
      <c r="AB145" s="8">
        <v>0</v>
      </c>
      <c r="AC145" s="8">
        <v>5657.85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45975</v>
      </c>
      <c r="AK145" s="3">
        <v>0</v>
      </c>
      <c r="AL145" s="3">
        <v>45966</v>
      </c>
      <c r="AM145" s="3">
        <v>45973</v>
      </c>
      <c r="AN145" s="3">
        <v>45974</v>
      </c>
      <c r="AO145" s="3">
        <v>45974</v>
      </c>
      <c r="AP145" s="3">
        <v>45970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445.71285000000012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287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45975</v>
      </c>
      <c r="U146" s="11">
        <v>7500</v>
      </c>
      <c r="V146" s="10">
        <v>0</v>
      </c>
      <c r="W146" s="10">
        <v>7500</v>
      </c>
      <c r="X146" s="10">
        <v>0</v>
      </c>
      <c r="Y146" s="10">
        <v>7875</v>
      </c>
      <c r="Z146" s="9" t="s">
        <v>230</v>
      </c>
      <c r="AA146" s="8">
        <v>8486.7750000000015</v>
      </c>
      <c r="AB146" s="8">
        <v>0</v>
      </c>
      <c r="AC146" s="8">
        <v>8486.7750000000015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45975</v>
      </c>
      <c r="AK146" s="3">
        <v>0</v>
      </c>
      <c r="AL146" s="3">
        <v>45966</v>
      </c>
      <c r="AM146" s="3">
        <v>45973</v>
      </c>
      <c r="AN146" s="3">
        <v>45974</v>
      </c>
      <c r="AO146" s="3">
        <v>45974</v>
      </c>
      <c r="AP146" s="3">
        <v>45970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668.56927500000018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294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45978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230</v>
      </c>
      <c r="AA147" s="8">
        <v>5657.85</v>
      </c>
      <c r="AB147" s="8">
        <v>0</v>
      </c>
      <c r="AC147" s="8">
        <v>5657.85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445.71285000000012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45978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230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45978</v>
      </c>
      <c r="AK148" s="3">
        <v>0</v>
      </c>
      <c r="AL148" s="3">
        <v>45969</v>
      </c>
      <c r="AM148" s="3">
        <v>45976</v>
      </c>
      <c r="AN148" s="3">
        <v>45977</v>
      </c>
      <c r="AO148" s="3">
        <v>45977</v>
      </c>
      <c r="AP148" s="3">
        <v>45973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423.7023388888889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45978</v>
      </c>
      <c r="AK149" s="3">
        <v>0</v>
      </c>
      <c r="AL149" s="3">
        <v>45969</v>
      </c>
      <c r="AM149" s="3">
        <v>45976</v>
      </c>
      <c r="AN149" s="3">
        <v>45977</v>
      </c>
      <c r="AO149" s="3">
        <v>45977</v>
      </c>
      <c r="AP149" s="3">
        <v>45973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217.3537972222222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45978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230</v>
      </c>
      <c r="AA150" s="8">
        <v>11315.7</v>
      </c>
      <c r="AB150" s="8">
        <v>0</v>
      </c>
      <c r="AC150" s="8">
        <v>11315.7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45978</v>
      </c>
      <c r="AK150" s="3">
        <v>0</v>
      </c>
      <c r="AL150" s="3">
        <v>45969</v>
      </c>
      <c r="AM150" s="3">
        <v>45976</v>
      </c>
      <c r="AN150" s="3">
        <v>45977</v>
      </c>
      <c r="AO150" s="3">
        <v>45977</v>
      </c>
      <c r="AP150" s="3">
        <v>45973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891.42570000000023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287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45978</v>
      </c>
      <c r="AK151" s="3">
        <v>0</v>
      </c>
      <c r="AL151" s="3">
        <v>45969</v>
      </c>
      <c r="AM151" s="3">
        <v>45976</v>
      </c>
      <c r="AN151" s="3">
        <v>45977</v>
      </c>
      <c r="AO151" s="3">
        <v>45977</v>
      </c>
      <c r="AP151" s="3">
        <v>45973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445.71285000000012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45978</v>
      </c>
      <c r="U152" s="11">
        <v>2500</v>
      </c>
      <c r="V152" s="10">
        <v>2500</v>
      </c>
      <c r="W152" s="10">
        <v>0</v>
      </c>
      <c r="X152" s="10">
        <v>2600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45978</v>
      </c>
      <c r="AK152" s="3">
        <v>0</v>
      </c>
      <c r="AL152" s="3">
        <v>45969</v>
      </c>
      <c r="AM152" s="3">
        <v>45976</v>
      </c>
      <c r="AN152" s="3">
        <v>45977</v>
      </c>
      <c r="AO152" s="3">
        <v>45977</v>
      </c>
      <c r="AP152" s="3">
        <v>45973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45978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230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45978</v>
      </c>
      <c r="AK153" s="3">
        <v>0</v>
      </c>
      <c r="AL153" s="3">
        <v>45969</v>
      </c>
      <c r="AM153" s="3">
        <v>45976</v>
      </c>
      <c r="AN153" s="3">
        <v>45977</v>
      </c>
      <c r="AO153" s="3">
        <v>45977</v>
      </c>
      <c r="AP153" s="3">
        <v>45973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222.85642500000006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>
        <v>931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45979</v>
      </c>
      <c r="U154" s="11">
        <v>2500</v>
      </c>
      <c r="V154" s="10">
        <v>2270</v>
      </c>
      <c r="W154" s="10">
        <v>230</v>
      </c>
      <c r="X154" s="10">
        <v>2555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45979</v>
      </c>
      <c r="AK154" s="3">
        <v>0</v>
      </c>
      <c r="AL154" s="3">
        <v>45970</v>
      </c>
      <c r="AM154" s="3">
        <v>45977</v>
      </c>
      <c r="AN154" s="3">
        <v>45978</v>
      </c>
      <c r="AO154" s="3">
        <v>45978</v>
      </c>
      <c r="AP154" s="3">
        <v>45974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45979</v>
      </c>
      <c r="AK155" s="3">
        <v>0</v>
      </c>
      <c r="AL155" s="3">
        <v>45970</v>
      </c>
      <c r="AM155" s="3">
        <v>45977</v>
      </c>
      <c r="AN155" s="3">
        <v>45978</v>
      </c>
      <c r="AO155" s="3">
        <v>45978</v>
      </c>
      <c r="AP155" s="3">
        <v>45974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291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45979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45979</v>
      </c>
      <c r="AK156" s="3">
        <v>0</v>
      </c>
      <c r="AL156" s="3">
        <v>45970</v>
      </c>
      <c r="AM156" s="3">
        <v>45977</v>
      </c>
      <c r="AN156" s="3">
        <v>45978</v>
      </c>
      <c r="AO156" s="3">
        <v>45978</v>
      </c>
      <c r="AP156" s="3">
        <v>45974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423.7023388888889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45979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230</v>
      </c>
      <c r="AA157" s="8">
        <v>2828.9250000000002</v>
      </c>
      <c r="AB157" s="8">
        <v>0</v>
      </c>
      <c r="AC157" s="8">
        <v>2828.9250000000002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45979</v>
      </c>
      <c r="AK157" s="3">
        <v>0</v>
      </c>
      <c r="AL157" s="3">
        <v>45970</v>
      </c>
      <c r="AM157" s="3">
        <v>45977</v>
      </c>
      <c r="AN157" s="3">
        <v>45978</v>
      </c>
      <c r="AO157" s="3">
        <v>45978</v>
      </c>
      <c r="AP157" s="3">
        <v>45974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222.85642500000006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312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45980</v>
      </c>
      <c r="U158" s="11">
        <v>2500</v>
      </c>
      <c r="V158" s="10">
        <v>2500</v>
      </c>
      <c r="W158" s="10">
        <v>0</v>
      </c>
      <c r="X158" s="10">
        <v>2600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45980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230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45980</v>
      </c>
      <c r="AK159" s="3">
        <v>0</v>
      </c>
      <c r="AL159" s="3">
        <v>45971</v>
      </c>
      <c r="AM159" s="3">
        <v>45978</v>
      </c>
      <c r="AN159" s="3">
        <v>45979</v>
      </c>
      <c r="AO159" s="3">
        <v>45979</v>
      </c>
      <c r="AP159" s="3">
        <v>45975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847.40467777777781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293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45980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45980</v>
      </c>
      <c r="AK160" s="3">
        <v>0</v>
      </c>
      <c r="AL160" s="3">
        <v>45971</v>
      </c>
      <c r="AM160" s="3">
        <v>45978</v>
      </c>
      <c r="AN160" s="3">
        <v>45979</v>
      </c>
      <c r="AO160" s="3">
        <v>45979</v>
      </c>
      <c r="AP160" s="3">
        <v>45975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434.7075944444444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45980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230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45980</v>
      </c>
      <c r="AK161" s="3">
        <v>0</v>
      </c>
      <c r="AL161" s="3">
        <v>45971</v>
      </c>
      <c r="AM161" s="3">
        <v>45978</v>
      </c>
      <c r="AN161" s="3">
        <v>45979</v>
      </c>
      <c r="AO161" s="3">
        <v>45979</v>
      </c>
      <c r="AP161" s="3">
        <v>45975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382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45981</v>
      </c>
      <c r="U162" s="11">
        <v>2500</v>
      </c>
      <c r="V162" s="10">
        <v>0</v>
      </c>
      <c r="W162" s="10">
        <v>2500</v>
      </c>
      <c r="X162" s="10">
        <v>2550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45981</v>
      </c>
      <c r="AK162" s="3">
        <v>0</v>
      </c>
      <c r="AL162" s="3">
        <v>45972</v>
      </c>
      <c r="AM162" s="3">
        <v>45979</v>
      </c>
      <c r="AN162" s="3">
        <v>45980</v>
      </c>
      <c r="AO162" s="3">
        <v>45980</v>
      </c>
      <c r="AP162" s="3">
        <v>45976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230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45981</v>
      </c>
      <c r="AK163" s="3">
        <v>0</v>
      </c>
      <c r="AL163" s="3">
        <v>45972</v>
      </c>
      <c r="AM163" s="3">
        <v>45979</v>
      </c>
      <c r="AN163" s="3">
        <v>45980</v>
      </c>
      <c r="AO163" s="3">
        <v>45980</v>
      </c>
      <c r="AP163" s="3">
        <v>45976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847.40467777777781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230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45981</v>
      </c>
      <c r="AK164" s="3">
        <v>0</v>
      </c>
      <c r="AL164" s="3">
        <v>45972</v>
      </c>
      <c r="AM164" s="3">
        <v>45979</v>
      </c>
      <c r="AN164" s="3">
        <v>45980</v>
      </c>
      <c r="AO164" s="3">
        <v>45980</v>
      </c>
      <c r="AP164" s="3">
        <v>45976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217.3537972222222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45981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230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45981</v>
      </c>
      <c r="AK165" s="3">
        <v>0</v>
      </c>
      <c r="AL165" s="3">
        <v>45972</v>
      </c>
      <c r="AM165" s="3">
        <v>45979</v>
      </c>
      <c r="AN165" s="3">
        <v>45980</v>
      </c>
      <c r="AO165" s="3">
        <v>45980</v>
      </c>
      <c r="AP165" s="3">
        <v>45976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668.56927500000018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21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45982</v>
      </c>
      <c r="U166" s="11">
        <v>2500</v>
      </c>
      <c r="V166" s="10">
        <v>1907</v>
      </c>
      <c r="W166" s="10">
        <v>593</v>
      </c>
      <c r="X166" s="10">
        <v>2686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45982</v>
      </c>
      <c r="AK166" s="3">
        <v>0</v>
      </c>
      <c r="AL166" s="3">
        <v>45973</v>
      </c>
      <c r="AM166" s="3">
        <v>45980</v>
      </c>
      <c r="AN166" s="3">
        <v>45981</v>
      </c>
      <c r="AO166" s="3">
        <v>45981</v>
      </c>
      <c r="AP166" s="3">
        <v>45977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291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45982</v>
      </c>
      <c r="AK167" s="3">
        <v>0</v>
      </c>
      <c r="AL167" s="3">
        <v>45973</v>
      </c>
      <c r="AM167" s="3">
        <v>45980</v>
      </c>
      <c r="AN167" s="3">
        <v>45981</v>
      </c>
      <c r="AO167" s="3">
        <v>45981</v>
      </c>
      <c r="AP167" s="3">
        <v>45977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230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45982</v>
      </c>
      <c r="AK168" s="3">
        <v>0</v>
      </c>
      <c r="AL168" s="3">
        <v>45973</v>
      </c>
      <c r="AM168" s="3">
        <v>45980</v>
      </c>
      <c r="AN168" s="3">
        <v>45981</v>
      </c>
      <c r="AO168" s="3">
        <v>45981</v>
      </c>
      <c r="AP168" s="3">
        <v>45977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423.7023388888889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286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230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45982</v>
      </c>
      <c r="AK169" s="3">
        <v>0</v>
      </c>
      <c r="AL169" s="3">
        <v>45973</v>
      </c>
      <c r="AM169" s="3">
        <v>45980</v>
      </c>
      <c r="AN169" s="3">
        <v>45981</v>
      </c>
      <c r="AO169" s="3">
        <v>45981</v>
      </c>
      <c r="AP169" s="3">
        <v>45977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294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45985</v>
      </c>
      <c r="U170" s="11">
        <v>4000</v>
      </c>
      <c r="V170" s="10">
        <v>0</v>
      </c>
      <c r="W170" s="10">
        <v>4000</v>
      </c>
      <c r="X170" s="10">
        <v>0</v>
      </c>
      <c r="Y170" s="10">
        <v>4200</v>
      </c>
      <c r="Z170" s="9" t="s">
        <v>230</v>
      </c>
      <c r="AA170" s="8">
        <v>4526.2800000000007</v>
      </c>
      <c r="AB170" s="8">
        <v>0</v>
      </c>
      <c r="AC170" s="8">
        <v>4526.2800000000007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356.57028000000008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45985</v>
      </c>
      <c r="AK171" s="3">
        <v>0</v>
      </c>
      <c r="AL171" s="3">
        <v>45976</v>
      </c>
      <c r="AM171" s="3">
        <v>45983</v>
      </c>
      <c r="AN171" s="3">
        <v>45984</v>
      </c>
      <c r="AO171" s="3">
        <v>45984</v>
      </c>
      <c r="AP171" s="3">
        <v>45980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>
        <v>932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45985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230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45985</v>
      </c>
      <c r="AK172" s="3">
        <v>0</v>
      </c>
      <c r="AL172" s="3">
        <v>45976</v>
      </c>
      <c r="AM172" s="3">
        <v>45983</v>
      </c>
      <c r="AN172" s="3">
        <v>45984</v>
      </c>
      <c r="AO172" s="3">
        <v>45984</v>
      </c>
      <c r="AP172" s="3">
        <v>45980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217.3537972222222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45985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230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45985</v>
      </c>
      <c r="AK173" s="3">
        <v>0</v>
      </c>
      <c r="AL173" s="3">
        <v>45976</v>
      </c>
      <c r="AM173" s="3">
        <v>45983</v>
      </c>
      <c r="AN173" s="3">
        <v>45984</v>
      </c>
      <c r="AO173" s="3">
        <v>45984</v>
      </c>
      <c r="AP173" s="3">
        <v>45980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45985</v>
      </c>
      <c r="AK174" s="3">
        <v>0</v>
      </c>
      <c r="AL174" s="3">
        <v>45976</v>
      </c>
      <c r="AM174" s="3">
        <v>45983</v>
      </c>
      <c r="AN174" s="3">
        <v>45984</v>
      </c>
      <c r="AO174" s="3">
        <v>45984</v>
      </c>
      <c r="AP174" s="3">
        <v>45980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45986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45986</v>
      </c>
      <c r="AK175" s="3">
        <v>0</v>
      </c>
      <c r="AL175" s="3">
        <v>45977</v>
      </c>
      <c r="AM175" s="3">
        <v>45984</v>
      </c>
      <c r="AN175" s="3">
        <v>45985</v>
      </c>
      <c r="AO175" s="3">
        <v>45985</v>
      </c>
      <c r="AP175" s="3">
        <v>45981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445.71285000000012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45986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45986</v>
      </c>
      <c r="AK176" s="3">
        <v>0</v>
      </c>
      <c r="AL176" s="3">
        <v>45977</v>
      </c>
      <c r="AM176" s="3">
        <v>45984</v>
      </c>
      <c r="AN176" s="3">
        <v>45985</v>
      </c>
      <c r="AO176" s="3">
        <v>45985</v>
      </c>
      <c r="AP176" s="3">
        <v>45981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382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45987</v>
      </c>
      <c r="U177" s="11">
        <v>5000</v>
      </c>
      <c r="V177" s="10">
        <v>0</v>
      </c>
      <c r="W177" s="10">
        <v>5000</v>
      </c>
      <c r="X177" s="10">
        <v>5100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318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312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45987</v>
      </c>
      <c r="U178" s="11">
        <v>5000</v>
      </c>
      <c r="V178" s="10">
        <v>4400</v>
      </c>
      <c r="W178" s="10">
        <v>600</v>
      </c>
      <c r="X178" s="10">
        <v>5100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291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45987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230</v>
      </c>
      <c r="AA180" s="8">
        <v>8067.6750000000011</v>
      </c>
      <c r="AB180" s="8">
        <v>0</v>
      </c>
      <c r="AC180" s="8">
        <v>8067.6750000000011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45987</v>
      </c>
      <c r="AK180" s="3">
        <v>0</v>
      </c>
      <c r="AL180" s="3">
        <v>45978</v>
      </c>
      <c r="AM180" s="3">
        <v>45985</v>
      </c>
      <c r="AN180" s="3">
        <v>45986</v>
      </c>
      <c r="AO180" s="3">
        <v>45986</v>
      </c>
      <c r="AP180" s="3">
        <v>45982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635.55350833333341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289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230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45987</v>
      </c>
      <c r="AK181" s="3">
        <v>0</v>
      </c>
      <c r="AL181" s="3">
        <v>45978</v>
      </c>
      <c r="AM181" s="3">
        <v>45985</v>
      </c>
      <c r="AN181" s="3">
        <v>45986</v>
      </c>
      <c r="AO181" s="3">
        <v>45986</v>
      </c>
      <c r="AP181" s="3">
        <v>45982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847.40467777777781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230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891.42570000000023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45987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230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45987</v>
      </c>
      <c r="AK183" s="3">
        <v>0</v>
      </c>
      <c r="AL183" s="3">
        <v>45978</v>
      </c>
      <c r="AM183" s="3">
        <v>45985</v>
      </c>
      <c r="AN183" s="3">
        <v>45986</v>
      </c>
      <c r="AO183" s="3">
        <v>45986</v>
      </c>
      <c r="AP183" s="3">
        <v>45982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222.85642500000006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45989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230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222.85642500000006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45989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230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290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45989</v>
      </c>
      <c r="AK187" s="3">
        <v>0</v>
      </c>
      <c r="AL187" s="3">
        <v>45980</v>
      </c>
      <c r="AM187" s="3">
        <v>45987</v>
      </c>
      <c r="AN187" s="3">
        <v>45988</v>
      </c>
      <c r="AO187" s="3">
        <v>45988</v>
      </c>
      <c r="AP187" s="3">
        <v>45984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434.7075944444444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45989</v>
      </c>
      <c r="AK188" s="3">
        <v>0</v>
      </c>
      <c r="AL188" s="3">
        <v>45980</v>
      </c>
      <c r="AM188" s="3">
        <v>45987</v>
      </c>
      <c r="AN188" s="3">
        <v>45988</v>
      </c>
      <c r="AO188" s="3">
        <v>45988</v>
      </c>
      <c r="AP188" s="3">
        <v>45984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287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45989</v>
      </c>
      <c r="AK189" s="3">
        <v>0</v>
      </c>
      <c r="AL189" s="3">
        <v>45980</v>
      </c>
      <c r="AM189" s="3">
        <v>45987</v>
      </c>
      <c r="AN189" s="3">
        <v>45988</v>
      </c>
      <c r="AO189" s="3">
        <v>45988</v>
      </c>
      <c r="AP189" s="3">
        <v>45984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445.71285000000012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230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45989</v>
      </c>
      <c r="AK190" s="3">
        <v>0</v>
      </c>
      <c r="AL190" s="3">
        <v>45980</v>
      </c>
      <c r="AM190" s="3">
        <v>45987</v>
      </c>
      <c r="AN190" s="3">
        <v>45988</v>
      </c>
      <c r="AO190" s="3">
        <v>45988</v>
      </c>
      <c r="AP190" s="3">
        <v>45984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45989</v>
      </c>
      <c r="U191" s="11">
        <v>2500</v>
      </c>
      <c r="V191" s="10">
        <v>2500</v>
      </c>
      <c r="W191" s="10">
        <v>0</v>
      </c>
      <c r="X191" s="10">
        <v>2535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292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222.85642500000006</v>
      </c>
    </row>
    <row r="193" spans="1:56" ht="27.75" customHeight="1" x14ac:dyDescent="0.45">
      <c r="A193" s="3">
        <v>45951</v>
      </c>
      <c r="B193" s="14" t="s">
        <v>434</v>
      </c>
      <c r="C193" s="9" t="s">
        <v>135</v>
      </c>
      <c r="D193" s="13" t="s">
        <v>228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105</v>
      </c>
      <c r="T193" s="12">
        <v>45964</v>
      </c>
      <c r="U193" s="11">
        <v>56080</v>
      </c>
      <c r="V193" s="10">
        <v>33000</v>
      </c>
      <c r="W193" s="10">
        <v>23080</v>
      </c>
      <c r="X193" s="10">
        <v>97591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196</v>
      </c>
      <c r="AG193" s="1" t="s">
        <v>112</v>
      </c>
      <c r="AH193" s="1" t="s">
        <v>74</v>
      </c>
      <c r="AI193" s="1">
        <v>2</v>
      </c>
      <c r="AJ193" s="3">
        <v>45964</v>
      </c>
      <c r="AK193" s="3">
        <v>0</v>
      </c>
      <c r="AL193" s="3">
        <v>45955</v>
      </c>
      <c r="AM193" s="3">
        <v>45962</v>
      </c>
      <c r="AN193" s="3">
        <v>45963</v>
      </c>
      <c r="AO193" s="3">
        <v>45963</v>
      </c>
      <c r="AP193" s="3">
        <v>45959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402</v>
      </c>
      <c r="AZ193" s="2">
        <v>0</v>
      </c>
      <c r="BA193" s="2">
        <v>0</v>
      </c>
      <c r="BB193" s="2">
        <v>0</v>
      </c>
      <c r="BC193" s="1" t="s">
        <v>100</v>
      </c>
      <c r="BD193" s="56">
        <v>0</v>
      </c>
    </row>
    <row r="194" spans="1:56" ht="27.75" customHeight="1" x14ac:dyDescent="0.45">
      <c r="A194" s="3">
        <v>45961</v>
      </c>
      <c r="B194" s="14" t="s">
        <v>504</v>
      </c>
      <c r="C194" s="9" t="s">
        <v>498</v>
      </c>
      <c r="D194" s="13" t="s">
        <v>59</v>
      </c>
      <c r="E194" s="9">
        <v>21</v>
      </c>
      <c r="F194" s="9">
        <v>38</v>
      </c>
      <c r="G194" s="9" t="s">
        <v>60</v>
      </c>
      <c r="H194" s="9">
        <v>0</v>
      </c>
      <c r="I194" s="9">
        <v>69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41</v>
      </c>
      <c r="O194" s="9">
        <v>40</v>
      </c>
      <c r="P194" s="10">
        <v>333.79752595199994</v>
      </c>
      <c r="Q194" s="10">
        <v>0</v>
      </c>
      <c r="R194" s="10">
        <v>333.79752595199994</v>
      </c>
      <c r="S194" s="9" t="s">
        <v>71</v>
      </c>
      <c r="T194" s="12">
        <v>45964</v>
      </c>
      <c r="U194" s="11">
        <v>15000</v>
      </c>
      <c r="V194" s="10">
        <v>0</v>
      </c>
      <c r="W194" s="10">
        <v>15000</v>
      </c>
      <c r="X194" s="10">
        <v>0</v>
      </c>
      <c r="Y194" s="10">
        <v>0</v>
      </c>
      <c r="Z194" s="9" t="s">
        <v>126</v>
      </c>
      <c r="AA194" s="8">
        <v>16554.45</v>
      </c>
      <c r="AB194" s="8">
        <v>0</v>
      </c>
      <c r="AC194" s="8">
        <v>16554.45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243</v>
      </c>
      <c r="AI194" s="1">
        <v>2</v>
      </c>
      <c r="AJ194" s="3">
        <v>45964</v>
      </c>
      <c r="AK194" s="3">
        <v>0</v>
      </c>
      <c r="AL194" s="3">
        <v>0</v>
      </c>
      <c r="AM194" s="3">
        <v>0</v>
      </c>
      <c r="AN194" s="3">
        <v>0</v>
      </c>
      <c r="AO194" s="3">
        <v>45962</v>
      </c>
      <c r="AP194" s="3">
        <v>45959</v>
      </c>
      <c r="AQ194" s="3">
        <v>45963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1129.8412125</v>
      </c>
    </row>
    <row r="195" spans="1:56" ht="27.75" customHeight="1" x14ac:dyDescent="0.45">
      <c r="A195" s="3">
        <v>45958</v>
      </c>
      <c r="B195" s="14" t="s">
        <v>488</v>
      </c>
      <c r="C195" s="9" t="s">
        <v>79</v>
      </c>
      <c r="D195" s="13" t="s">
        <v>59</v>
      </c>
      <c r="E195" s="9">
        <v>21</v>
      </c>
      <c r="F195" s="9">
        <v>38</v>
      </c>
      <c r="G195" s="9" t="s">
        <v>60</v>
      </c>
      <c r="H195" s="9" t="s">
        <v>66</v>
      </c>
      <c r="I195" s="9">
        <v>102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40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45962</v>
      </c>
      <c r="U195" s="11">
        <v>6000</v>
      </c>
      <c r="V195" s="10">
        <v>6000</v>
      </c>
      <c r="W195" s="10">
        <v>0</v>
      </c>
      <c r="X195" s="10">
        <v>0</v>
      </c>
      <c r="Y195" s="10">
        <v>0</v>
      </c>
      <c r="Z195" s="9" t="s">
        <v>117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>
        <v>45962</v>
      </c>
      <c r="AK195" s="3">
        <v>45958</v>
      </c>
      <c r="AL195" s="3">
        <v>0</v>
      </c>
      <c r="AM195" s="3">
        <v>0</v>
      </c>
      <c r="AN195" s="3">
        <v>0</v>
      </c>
      <c r="AO195" s="3">
        <v>45959</v>
      </c>
      <c r="AP195" s="3">
        <v>45957</v>
      </c>
      <c r="AQ195" s="3">
        <v>45960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139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7.75" customHeight="1" x14ac:dyDescent="0.45">
      <c r="A196" s="3">
        <v>45958</v>
      </c>
      <c r="B196" s="14" t="s">
        <v>474</v>
      </c>
      <c r="C196" s="9" t="s">
        <v>104</v>
      </c>
      <c r="D196" s="13" t="s">
        <v>475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88</v>
      </c>
      <c r="M196" s="10">
        <v>22</v>
      </c>
      <c r="N196" s="9">
        <v>40</v>
      </c>
      <c r="O196" s="9">
        <v>60</v>
      </c>
      <c r="P196" s="10">
        <v>97.696836863999991</v>
      </c>
      <c r="Q196" s="10">
        <v>0</v>
      </c>
      <c r="R196" s="10">
        <v>97.696836863999991</v>
      </c>
      <c r="S196" s="9" t="s">
        <v>67</v>
      </c>
      <c r="T196" s="12">
        <v>45966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117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116</v>
      </c>
      <c r="AH196" s="1" t="s">
        <v>68</v>
      </c>
      <c r="AI196" s="1">
        <v>4</v>
      </c>
      <c r="AJ196" s="3">
        <v>45966</v>
      </c>
      <c r="AK196" s="3">
        <v>45962</v>
      </c>
      <c r="AL196" s="3">
        <v>45956</v>
      </c>
      <c r="AM196" s="3">
        <v>45963</v>
      </c>
      <c r="AN196" s="3">
        <v>45964</v>
      </c>
      <c r="AO196" s="3">
        <v>45964</v>
      </c>
      <c r="AP196" s="3">
        <v>45961</v>
      </c>
      <c r="AQ196" s="3">
        <v>45965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7.75" customHeight="1" x14ac:dyDescent="0.45">
      <c r="A197" s="3">
        <v>45953</v>
      </c>
      <c r="B197" s="14" t="s">
        <v>462</v>
      </c>
      <c r="C197" s="9" t="s">
        <v>319</v>
      </c>
      <c r="D197" s="13" t="s">
        <v>454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45966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117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>
        <v>45966</v>
      </c>
      <c r="AK197" s="3">
        <v>45962</v>
      </c>
      <c r="AL197" s="3">
        <v>45956</v>
      </c>
      <c r="AM197" s="3">
        <v>45963</v>
      </c>
      <c r="AN197" s="3">
        <v>45964</v>
      </c>
      <c r="AO197" s="3">
        <v>45964</v>
      </c>
      <c r="AP197" s="3">
        <v>45961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7.75" customHeight="1" x14ac:dyDescent="0.45">
      <c r="A198" s="3">
        <v>45953</v>
      </c>
      <c r="B198" s="14" t="s">
        <v>464</v>
      </c>
      <c r="C198" s="9" t="s">
        <v>227</v>
      </c>
      <c r="D198" s="13" t="s">
        <v>449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45966</v>
      </c>
      <c r="U198" s="11">
        <v>30000</v>
      </c>
      <c r="V198" s="10">
        <v>15000</v>
      </c>
      <c r="W198" s="10">
        <v>15000</v>
      </c>
      <c r="X198" s="10">
        <v>30500</v>
      </c>
      <c r="Y198" s="10">
        <v>0</v>
      </c>
      <c r="Z198" s="9" t="s">
        <v>117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68</v>
      </c>
      <c r="AI198" s="1">
        <v>4</v>
      </c>
      <c r="AJ198" s="3">
        <v>45966</v>
      </c>
      <c r="AK198" s="3">
        <v>45962</v>
      </c>
      <c r="AL198" s="3">
        <v>45956</v>
      </c>
      <c r="AM198" s="3">
        <v>45963</v>
      </c>
      <c r="AN198" s="3">
        <v>45964</v>
      </c>
      <c r="AO198" s="3">
        <v>45964</v>
      </c>
      <c r="AP198" s="3">
        <v>45961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7.75" customHeight="1" x14ac:dyDescent="0.45">
      <c r="A199" s="3">
        <v>45953</v>
      </c>
      <c r="B199" s="14" t="s">
        <v>463</v>
      </c>
      <c r="C199" s="9" t="s">
        <v>227</v>
      </c>
      <c r="D199" s="13" t="s">
        <v>437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45967</v>
      </c>
      <c r="U199" s="11">
        <v>10000</v>
      </c>
      <c r="V199" s="10">
        <v>0</v>
      </c>
      <c r="W199" s="10">
        <v>10000</v>
      </c>
      <c r="X199" s="10">
        <v>7215</v>
      </c>
      <c r="Y199" s="10">
        <v>2924.25</v>
      </c>
      <c r="Z199" s="9" t="s">
        <v>117</v>
      </c>
      <c r="AA199" s="8">
        <v>3145.5864825000003</v>
      </c>
      <c r="AB199" s="8">
        <v>3145.5864825000003</v>
      </c>
      <c r="AC199" s="8">
        <v>0</v>
      </c>
      <c r="AD199" s="8">
        <v>3145.5864825000003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>
        <v>45967</v>
      </c>
      <c r="AK199" s="3">
        <v>45963</v>
      </c>
      <c r="AL199" s="3">
        <v>45957</v>
      </c>
      <c r="AM199" s="3">
        <v>45964</v>
      </c>
      <c r="AN199" s="3">
        <v>45965</v>
      </c>
      <c r="AO199" s="3">
        <v>45965</v>
      </c>
      <c r="AP199" s="3">
        <v>45962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118</v>
      </c>
      <c r="BD199" s="56">
        <v>0</v>
      </c>
    </row>
    <row r="200" spans="1:56" ht="27.75" customHeight="1" x14ac:dyDescent="0.45">
      <c r="A200" s="3">
        <v>45953</v>
      </c>
      <c r="B200" s="14" t="s">
        <v>463</v>
      </c>
      <c r="C200" s="9" t="s">
        <v>227</v>
      </c>
      <c r="D200" s="13" t="s">
        <v>438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45967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117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113</v>
      </c>
      <c r="AH200" s="1" t="s">
        <v>68</v>
      </c>
      <c r="AI200" s="1">
        <v>4</v>
      </c>
      <c r="AJ200" s="3">
        <v>45967</v>
      </c>
      <c r="AK200" s="3">
        <v>45963</v>
      </c>
      <c r="AL200" s="3">
        <v>45957</v>
      </c>
      <c r="AM200" s="3">
        <v>45964</v>
      </c>
      <c r="AN200" s="3">
        <v>45965</v>
      </c>
      <c r="AO200" s="3">
        <v>45965</v>
      </c>
      <c r="AP200" s="3">
        <v>45962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7.75" customHeight="1" x14ac:dyDescent="0.45">
      <c r="A201" s="3">
        <v>45953</v>
      </c>
      <c r="B201" s="14" t="s">
        <v>464</v>
      </c>
      <c r="C201" s="9" t="s">
        <v>227</v>
      </c>
      <c r="D201" s="13" t="s">
        <v>448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45972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117</v>
      </c>
      <c r="AA201" s="8">
        <v>32270.700000000004</v>
      </c>
      <c r="AB201" s="8">
        <v>32270.700000000004</v>
      </c>
      <c r="AC201" s="8">
        <v>0</v>
      </c>
      <c r="AD201" s="8">
        <v>32270.700000000004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45972</v>
      </c>
      <c r="AK201" s="3">
        <v>45968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7.75" customHeight="1" x14ac:dyDescent="0.45">
      <c r="A202" s="3">
        <v>45953</v>
      </c>
      <c r="B202" s="14" t="s">
        <v>465</v>
      </c>
      <c r="C202" s="9" t="s">
        <v>227</v>
      </c>
      <c r="D202" s="13" t="s">
        <v>450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45976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117</v>
      </c>
      <c r="AA202" s="8">
        <v>5378.4500000000007</v>
      </c>
      <c r="AB202" s="8">
        <v>5378.4500000000007</v>
      </c>
      <c r="AC202" s="8">
        <v>0</v>
      </c>
      <c r="AD202" s="8">
        <v>5378.4500000000007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>
        <v>45976</v>
      </c>
      <c r="AK202" s="3">
        <v>45972</v>
      </c>
      <c r="AL202" s="3">
        <v>45966</v>
      </c>
      <c r="AM202" s="3">
        <v>45973</v>
      </c>
      <c r="AN202" s="3">
        <v>45974</v>
      </c>
      <c r="AO202" s="3">
        <v>45974</v>
      </c>
      <c r="AP202" s="3">
        <v>45971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7.75" customHeight="1" x14ac:dyDescent="0.45">
      <c r="A203" s="3">
        <v>45953</v>
      </c>
      <c r="B203" s="14" t="s">
        <v>465</v>
      </c>
      <c r="C203" s="9" t="s">
        <v>227</v>
      </c>
      <c r="D203" s="13" t="s">
        <v>451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45976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117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45976</v>
      </c>
      <c r="AK203" s="3">
        <v>45972</v>
      </c>
      <c r="AL203" s="3">
        <v>45966</v>
      </c>
      <c r="AM203" s="3">
        <v>45973</v>
      </c>
      <c r="AN203" s="3">
        <v>45974</v>
      </c>
      <c r="AO203" s="3">
        <v>45974</v>
      </c>
      <c r="AP203" s="3">
        <v>45971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7.75" customHeight="1" x14ac:dyDescent="0.45">
      <c r="A204" s="3">
        <v>45953</v>
      </c>
      <c r="B204" s="14" t="s">
        <v>464</v>
      </c>
      <c r="C204" s="9" t="s">
        <v>227</v>
      </c>
      <c r="D204" s="13" t="s">
        <v>447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45980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117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113</v>
      </c>
      <c r="AH204" s="1" t="s">
        <v>68</v>
      </c>
      <c r="AI204" s="1">
        <v>4</v>
      </c>
      <c r="AJ204" s="3">
        <v>45980</v>
      </c>
      <c r="AK204" s="3">
        <v>45976</v>
      </c>
      <c r="AL204" s="3">
        <v>45970</v>
      </c>
      <c r="AM204" s="3">
        <v>45977</v>
      </c>
      <c r="AN204" s="3">
        <v>45978</v>
      </c>
      <c r="AO204" s="3">
        <v>45978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7.75" customHeight="1" x14ac:dyDescent="0.45">
      <c r="A205" s="3">
        <v>45953</v>
      </c>
      <c r="B205" s="14" t="s">
        <v>466</v>
      </c>
      <c r="C205" s="9" t="s">
        <v>227</v>
      </c>
      <c r="D205" s="13" t="s">
        <v>452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45980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117</v>
      </c>
      <c r="AA205" s="8">
        <v>10756.900000000001</v>
      </c>
      <c r="AB205" s="8">
        <v>10756.900000000001</v>
      </c>
      <c r="AC205" s="8">
        <v>0</v>
      </c>
      <c r="AD205" s="8">
        <v>10756.900000000001</v>
      </c>
      <c r="AE205" s="8">
        <v>0</v>
      </c>
      <c r="AF205" s="8">
        <v>0</v>
      </c>
      <c r="AG205" s="1" t="s">
        <v>113</v>
      </c>
      <c r="AH205" s="1" t="s">
        <v>68</v>
      </c>
      <c r="AI205" s="1">
        <v>4</v>
      </c>
      <c r="AJ205" s="3">
        <v>45980</v>
      </c>
      <c r="AK205" s="3">
        <v>45976</v>
      </c>
      <c r="AL205" s="3">
        <v>45970</v>
      </c>
      <c r="AM205" s="3">
        <v>45977</v>
      </c>
      <c r="AN205" s="3">
        <v>45978</v>
      </c>
      <c r="AO205" s="3">
        <v>45978</v>
      </c>
      <c r="AP205" s="3">
        <v>45975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7.75" customHeight="1" x14ac:dyDescent="0.45">
      <c r="A206" s="3">
        <v>45953</v>
      </c>
      <c r="B206" s="14" t="s">
        <v>466</v>
      </c>
      <c r="C206" s="9" t="s">
        <v>227</v>
      </c>
      <c r="D206" s="13" t="s">
        <v>453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45980</v>
      </c>
      <c r="U206" s="11">
        <v>10000</v>
      </c>
      <c r="V206" s="10">
        <v>0</v>
      </c>
      <c r="W206" s="10">
        <v>10000</v>
      </c>
      <c r="X206" s="10">
        <v>10065</v>
      </c>
      <c r="Y206" s="10">
        <v>0</v>
      </c>
      <c r="Z206" s="9" t="s">
        <v>117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45980</v>
      </c>
      <c r="AK206" s="3">
        <v>45976</v>
      </c>
      <c r="AL206" s="3">
        <v>45970</v>
      </c>
      <c r="AM206" s="3">
        <v>45977</v>
      </c>
      <c r="AN206" s="3">
        <v>45978</v>
      </c>
      <c r="AO206" s="3">
        <v>45978</v>
      </c>
      <c r="AP206" s="3">
        <v>45975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7.75" customHeight="1" x14ac:dyDescent="0.45">
      <c r="A207" s="3">
        <v>45958</v>
      </c>
      <c r="B207" s="14" t="s">
        <v>489</v>
      </c>
      <c r="C207" s="9" t="s">
        <v>79</v>
      </c>
      <c r="D207" s="13" t="s">
        <v>490</v>
      </c>
      <c r="E207" s="9">
        <v>21</v>
      </c>
      <c r="F207" s="9">
        <v>38</v>
      </c>
      <c r="G207" s="9" t="s">
        <v>60</v>
      </c>
      <c r="H207" s="9" t="s">
        <v>76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60</v>
      </c>
      <c r="P207" s="10">
        <v>97.696836863999991</v>
      </c>
      <c r="Q207" s="10">
        <v>0</v>
      </c>
      <c r="R207" s="10">
        <v>97.696836863999991</v>
      </c>
      <c r="S207" s="9" t="s">
        <v>67</v>
      </c>
      <c r="T207" s="12">
        <v>45990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117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45990</v>
      </c>
      <c r="AK207" s="3">
        <v>45986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45985</v>
      </c>
      <c r="AQ207" s="3">
        <v>45989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7.75" customHeight="1" x14ac:dyDescent="0.45">
      <c r="A208" s="3">
        <v>0</v>
      </c>
      <c r="B208" s="14" t="s">
        <v>125</v>
      </c>
      <c r="C208" s="9" t="s">
        <v>498</v>
      </c>
      <c r="D208" s="13" t="s">
        <v>499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71</v>
      </c>
      <c r="T208" s="12">
        <v>45968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117</v>
      </c>
      <c r="AA208" s="8">
        <v>3227.07</v>
      </c>
      <c r="AB208" s="8">
        <v>3227.07</v>
      </c>
      <c r="AC208" s="8">
        <v>0</v>
      </c>
      <c r="AD208" s="8">
        <v>3227.07</v>
      </c>
      <c r="AE208" s="8">
        <v>0</v>
      </c>
      <c r="AF208" s="8">
        <v>0</v>
      </c>
      <c r="AG208" s="1" t="s">
        <v>113</v>
      </c>
      <c r="AH208" s="1" t="s">
        <v>68</v>
      </c>
      <c r="AI208" s="1">
        <v>4</v>
      </c>
      <c r="AJ208" s="3">
        <v>45968</v>
      </c>
      <c r="AK208" s="3">
        <v>45964</v>
      </c>
      <c r="AL208" s="3">
        <v>45958</v>
      </c>
      <c r="AM208" s="3">
        <v>45965</v>
      </c>
      <c r="AN208" s="3">
        <v>45966</v>
      </c>
      <c r="AO208" s="3">
        <v>45966</v>
      </c>
      <c r="AP208" s="3">
        <v>45963</v>
      </c>
      <c r="AQ208" s="3">
        <v>45967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7.75" customHeight="1" x14ac:dyDescent="0.45">
      <c r="A209" s="3">
        <v>0</v>
      </c>
      <c r="B209" s="14" t="s">
        <v>125</v>
      </c>
      <c r="C209" s="9" t="s">
        <v>498</v>
      </c>
      <c r="D209" s="13" t="s">
        <v>500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>
        <v>22</v>
      </c>
      <c r="N209" s="9">
        <v>40</v>
      </c>
      <c r="O209" s="9">
        <v>40</v>
      </c>
      <c r="P209" s="10">
        <v>108.55204095999999</v>
      </c>
      <c r="Q209" s="10">
        <v>0</v>
      </c>
      <c r="R209" s="10">
        <v>108.55204095999999</v>
      </c>
      <c r="S209" s="9" t="s">
        <v>71</v>
      </c>
      <c r="T209" s="12">
        <v>45968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117</v>
      </c>
      <c r="AA209" s="8">
        <v>5378.4500000000007</v>
      </c>
      <c r="AB209" s="8">
        <v>5378.4500000000007</v>
      </c>
      <c r="AC209" s="8">
        <v>0</v>
      </c>
      <c r="AD209" s="8">
        <v>5378.4500000000007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45968</v>
      </c>
      <c r="AK209" s="3">
        <v>45964</v>
      </c>
      <c r="AL209" s="3">
        <v>45958</v>
      </c>
      <c r="AM209" s="3">
        <v>45965</v>
      </c>
      <c r="AN209" s="3">
        <v>45966</v>
      </c>
      <c r="AO209" s="3">
        <v>45966</v>
      </c>
      <c r="AP209" s="3">
        <v>45963</v>
      </c>
      <c r="AQ209" s="3">
        <v>45967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7.75" customHeight="1" x14ac:dyDescent="0.45">
      <c r="A210" s="3">
        <v>0</v>
      </c>
      <c r="B210" s="14" t="s">
        <v>125</v>
      </c>
      <c r="C210" s="9" t="s">
        <v>498</v>
      </c>
      <c r="D210" s="13" t="s">
        <v>501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71</v>
      </c>
      <c r="T210" s="12">
        <v>45968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117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45968</v>
      </c>
      <c r="AK210" s="3">
        <v>45964</v>
      </c>
      <c r="AL210" s="3">
        <v>45958</v>
      </c>
      <c r="AM210" s="3">
        <v>45965</v>
      </c>
      <c r="AN210" s="3">
        <v>45966</v>
      </c>
      <c r="AO210" s="3">
        <v>45966</v>
      </c>
      <c r="AP210" s="3">
        <v>45963</v>
      </c>
      <c r="AQ210" s="3">
        <v>45967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0</v>
      </c>
      <c r="B211" s="14" t="s">
        <v>125</v>
      </c>
      <c r="C211" s="9" t="s">
        <v>108</v>
      </c>
      <c r="D211" s="13" t="s">
        <v>355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45973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117</v>
      </c>
      <c r="AA211" s="8">
        <v>10756.900000000001</v>
      </c>
      <c r="AB211" s="8">
        <v>10756.900000000001</v>
      </c>
      <c r="AC211" s="8">
        <v>0</v>
      </c>
      <c r="AD211" s="8">
        <v>10756.900000000001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45973</v>
      </c>
      <c r="AK211" s="3">
        <v>45969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0</v>
      </c>
      <c r="B212" s="14" t="s">
        <v>125</v>
      </c>
      <c r="C212" s="9" t="s">
        <v>108</v>
      </c>
      <c r="D212" s="13" t="s">
        <v>356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45973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117</v>
      </c>
      <c r="AA212" s="8">
        <v>10756.900000000001</v>
      </c>
      <c r="AB212" s="8">
        <v>10756.900000000001</v>
      </c>
      <c r="AC212" s="8">
        <v>0</v>
      </c>
      <c r="AD212" s="8">
        <v>10756.900000000001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45973</v>
      </c>
      <c r="AK212" s="3">
        <v>45969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0</v>
      </c>
      <c r="B213" s="14" t="s">
        <v>125</v>
      </c>
      <c r="C213" s="9" t="s">
        <v>108</v>
      </c>
      <c r="D213" s="13" t="s">
        <v>491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45973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117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45973</v>
      </c>
      <c r="AK213" s="3">
        <v>45969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0</v>
      </c>
      <c r="B214" s="14" t="s">
        <v>125</v>
      </c>
      <c r="C214" s="9" t="s">
        <v>108</v>
      </c>
      <c r="D214" s="13" t="s">
        <v>341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45973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117</v>
      </c>
      <c r="AA214" s="8">
        <v>21513.800000000003</v>
      </c>
      <c r="AB214" s="8">
        <v>21513.800000000003</v>
      </c>
      <c r="AC214" s="8">
        <v>0</v>
      </c>
      <c r="AD214" s="8">
        <v>21513.800000000003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45973</v>
      </c>
      <c r="AK214" s="3">
        <v>45969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0</v>
      </c>
      <c r="B215" s="14" t="s">
        <v>125</v>
      </c>
      <c r="C215" s="9" t="s">
        <v>108</v>
      </c>
      <c r="D215" s="13" t="s">
        <v>492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117</v>
      </c>
      <c r="AA215" s="8">
        <v>5378.4500000000007</v>
      </c>
      <c r="AB215" s="8">
        <v>1984</v>
      </c>
      <c r="AC215" s="8">
        <v>3394.4500000000007</v>
      </c>
      <c r="AD215" s="8">
        <v>1984</v>
      </c>
      <c r="AE215" s="8">
        <v>3394.4500000000007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45973</v>
      </c>
      <c r="AK215" s="3">
        <v>45969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244.10621433333336</v>
      </c>
    </row>
    <row r="216" spans="1:56" ht="27.75" customHeight="1" x14ac:dyDescent="0.45">
      <c r="A216" s="3">
        <v>0</v>
      </c>
      <c r="B216" s="14" t="s">
        <v>125</v>
      </c>
      <c r="C216" s="9" t="s">
        <v>108</v>
      </c>
      <c r="D216" s="13" t="s">
        <v>493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5378.4500000000007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45973</v>
      </c>
      <c r="AK216" s="3">
        <v>45969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386.78226766666666</v>
      </c>
    </row>
    <row r="217" spans="1:56" ht="27.75" customHeight="1" x14ac:dyDescent="0.45">
      <c r="A217" s="3" t="s">
        <v>131</v>
      </c>
      <c r="B217" s="14" t="s">
        <v>131</v>
      </c>
      <c r="C217" s="9" t="s">
        <v>198</v>
      </c>
      <c r="D217" s="13" t="s">
        <v>198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45991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83</v>
      </c>
      <c r="AA217" s="8">
        <v>29756.100000000002</v>
      </c>
      <c r="AB217" s="8">
        <v>29756.100000000002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45991</v>
      </c>
      <c r="AK217" s="3">
        <v>0</v>
      </c>
      <c r="AL217" s="3">
        <v>45982</v>
      </c>
      <c r="AM217" s="3">
        <v>45989</v>
      </c>
      <c r="AN217" s="3">
        <v>45990</v>
      </c>
      <c r="AO217" s="3">
        <v>45990</v>
      </c>
      <c r="AP217" s="3">
        <v>45986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7.75" customHeight="1" x14ac:dyDescent="0.45">
      <c r="A218" s="3" t="s">
        <v>131</v>
      </c>
      <c r="B218" s="14" t="s">
        <v>131</v>
      </c>
      <c r="C218" s="9" t="s">
        <v>203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24</v>
      </c>
      <c r="N218" s="9">
        <v>37</v>
      </c>
      <c r="O218" s="9">
        <v>50</v>
      </c>
      <c r="P218" s="10">
        <v>821.54158271999995</v>
      </c>
      <c r="Q218" s="10">
        <v>0</v>
      </c>
      <c r="R218" s="10">
        <v>821.54158271999995</v>
      </c>
      <c r="S218" s="9" t="s">
        <v>120</v>
      </c>
      <c r="T218" s="12">
        <v>45991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83</v>
      </c>
      <c r="AA218" s="8">
        <v>29756.100000000002</v>
      </c>
      <c r="AB218" s="8">
        <v>4911</v>
      </c>
      <c r="AC218" s="8">
        <v>24845.100000000002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72</v>
      </c>
      <c r="AI218" s="1">
        <v>3</v>
      </c>
      <c r="AJ218" s="3">
        <v>45991</v>
      </c>
      <c r="AK218" s="3">
        <v>0</v>
      </c>
      <c r="AL218" s="3">
        <v>45981</v>
      </c>
      <c r="AM218" s="3">
        <v>45988</v>
      </c>
      <c r="AN218" s="3">
        <v>45989</v>
      </c>
      <c r="AO218" s="3">
        <v>45989</v>
      </c>
      <c r="AP218" s="3">
        <v>45986</v>
      </c>
      <c r="AQ218" s="3">
        <v>45990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1857.1712249999998</v>
      </c>
    </row>
    <row r="219" spans="1:56" ht="27.75" customHeight="1" x14ac:dyDescent="0.45">
      <c r="A219" s="3">
        <v>45944</v>
      </c>
      <c r="B219" s="14" t="s">
        <v>371</v>
      </c>
      <c r="C219" s="9" t="s">
        <v>362</v>
      </c>
      <c r="D219" s="13" t="s">
        <v>363</v>
      </c>
      <c r="E219" s="9">
        <v>23</v>
      </c>
      <c r="F219" s="9">
        <v>34</v>
      </c>
      <c r="G219" s="9" t="s">
        <v>360</v>
      </c>
      <c r="H219" s="9">
        <v>0</v>
      </c>
      <c r="I219" s="9">
        <v>68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45975</v>
      </c>
      <c r="U219" s="11">
        <v>5000</v>
      </c>
      <c r="V219" s="10">
        <v>0</v>
      </c>
      <c r="W219" s="10">
        <v>5000</v>
      </c>
      <c r="X219" s="10">
        <v>5045</v>
      </c>
      <c r="Y219" s="10">
        <v>0</v>
      </c>
      <c r="Z219" s="9" t="s">
        <v>364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361</v>
      </c>
      <c r="BD219" s="56">
        <v>0</v>
      </c>
    </row>
    <row r="220" spans="1:56" ht="27.75" customHeight="1" x14ac:dyDescent="0.45">
      <c r="A220" s="3">
        <v>45944</v>
      </c>
      <c r="B220" s="14" t="s">
        <v>372</v>
      </c>
      <c r="C220" s="9" t="s">
        <v>362</v>
      </c>
      <c r="D220" s="13" t="s">
        <v>365</v>
      </c>
      <c r="E220" s="9">
        <v>23</v>
      </c>
      <c r="F220" s="9">
        <v>34</v>
      </c>
      <c r="G220" s="9" t="s">
        <v>366</v>
      </c>
      <c r="H220" s="9">
        <v>0</v>
      </c>
      <c r="I220" s="9">
        <v>68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45975</v>
      </c>
      <c r="U220" s="11">
        <v>5000</v>
      </c>
      <c r="V220" s="10">
        <v>0</v>
      </c>
      <c r="W220" s="10">
        <v>5000</v>
      </c>
      <c r="X220" s="10">
        <v>5350</v>
      </c>
      <c r="Y220" s="10">
        <v>0</v>
      </c>
      <c r="Z220" s="9" t="s">
        <v>367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361</v>
      </c>
      <c r="BD220" s="56">
        <v>0</v>
      </c>
    </row>
    <row r="221" spans="1:56" ht="27.75" customHeight="1" x14ac:dyDescent="0.45">
      <c r="A221" s="3">
        <v>45944</v>
      </c>
      <c r="B221" s="14" t="s">
        <v>372</v>
      </c>
      <c r="C221" s="9" t="s">
        <v>362</v>
      </c>
      <c r="D221" s="13" t="s">
        <v>368</v>
      </c>
      <c r="E221" s="9">
        <v>23</v>
      </c>
      <c r="F221" s="9">
        <v>34</v>
      </c>
      <c r="G221" s="9" t="s">
        <v>366</v>
      </c>
      <c r="H221" s="9">
        <v>0</v>
      </c>
      <c r="I221" s="9">
        <v>68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45975</v>
      </c>
      <c r="U221" s="11">
        <v>3000</v>
      </c>
      <c r="V221" s="10">
        <v>0</v>
      </c>
      <c r="W221" s="10">
        <v>3000</v>
      </c>
      <c r="X221" s="10">
        <v>3200</v>
      </c>
      <c r="Y221" s="10">
        <v>0</v>
      </c>
      <c r="Z221" s="9" t="s">
        <v>367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361</v>
      </c>
      <c r="BD221" s="56">
        <v>0</v>
      </c>
    </row>
    <row r="222" spans="1:56" ht="27.75" customHeight="1" x14ac:dyDescent="0.45">
      <c r="A222" s="3">
        <v>45944</v>
      </c>
      <c r="B222" s="14" t="s">
        <v>372</v>
      </c>
      <c r="C222" s="9" t="s">
        <v>362</v>
      </c>
      <c r="D222" s="13" t="s">
        <v>369</v>
      </c>
      <c r="E222" s="9">
        <v>23</v>
      </c>
      <c r="F222" s="9">
        <v>34</v>
      </c>
      <c r="G222" s="9" t="s">
        <v>366</v>
      </c>
      <c r="H222" s="9">
        <v>0</v>
      </c>
      <c r="I222" s="9">
        <v>68</v>
      </c>
      <c r="J222" s="9" t="s">
        <v>57</v>
      </c>
      <c r="K222" s="9">
        <v>5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45975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367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361</v>
      </c>
      <c r="BD222" s="56">
        <v>0</v>
      </c>
    </row>
    <row r="223" spans="1:56" ht="27.75" customHeight="1" x14ac:dyDescent="0.45">
      <c r="A223" s="3">
        <v>45951</v>
      </c>
      <c r="B223" s="14" t="s">
        <v>404</v>
      </c>
      <c r="C223" s="9" t="s">
        <v>405</v>
      </c>
      <c r="D223" s="13" t="s">
        <v>406</v>
      </c>
      <c r="E223" s="9">
        <v>23</v>
      </c>
      <c r="F223" s="9">
        <v>37</v>
      </c>
      <c r="G223" s="9" t="s">
        <v>60</v>
      </c>
      <c r="H223" s="9">
        <v>0</v>
      </c>
      <c r="I223" s="9">
        <v>85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45966</v>
      </c>
      <c r="U223" s="11">
        <v>2000</v>
      </c>
      <c r="V223" s="10">
        <v>0</v>
      </c>
      <c r="W223" s="10">
        <v>2000</v>
      </c>
      <c r="X223" s="10">
        <v>0</v>
      </c>
      <c r="Y223" s="10">
        <v>2100</v>
      </c>
      <c r="Z223" s="9" t="s">
        <v>321</v>
      </c>
      <c r="AA223" s="8">
        <v>2151.38</v>
      </c>
      <c r="AB223" s="8">
        <v>0</v>
      </c>
      <c r="AC223" s="8">
        <v>2151.38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45966</v>
      </c>
      <c r="AK223" s="3">
        <v>0</v>
      </c>
      <c r="AL223" s="3">
        <v>45957</v>
      </c>
      <c r="AM223" s="3">
        <v>45964</v>
      </c>
      <c r="AN223" s="3">
        <v>45965</v>
      </c>
      <c r="AO223" s="3">
        <v>45965</v>
      </c>
      <c r="AP223" s="3">
        <v>45961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502</v>
      </c>
      <c r="AZ223" s="2">
        <v>0</v>
      </c>
      <c r="BA223" s="2">
        <v>0</v>
      </c>
      <c r="BB223" s="2">
        <v>0</v>
      </c>
      <c r="BC223" s="1" t="s">
        <v>322</v>
      </c>
      <c r="BD223" s="56">
        <v>189.6800033333333</v>
      </c>
    </row>
    <row r="224" spans="1:56" ht="27.75" customHeight="1" x14ac:dyDescent="0.45">
      <c r="A224" s="3">
        <v>45960</v>
      </c>
      <c r="B224" s="14" t="s">
        <v>503</v>
      </c>
      <c r="C224" s="9" t="s">
        <v>405</v>
      </c>
      <c r="D224" s="13" t="s">
        <v>406</v>
      </c>
      <c r="E224" s="9">
        <v>23</v>
      </c>
      <c r="F224" s="9">
        <v>37</v>
      </c>
      <c r="G224" s="9" t="s">
        <v>60</v>
      </c>
      <c r="H224" s="9">
        <v>0</v>
      </c>
      <c r="I224" s="9">
        <v>85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45966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321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502</v>
      </c>
      <c r="AZ224" s="2">
        <v>0</v>
      </c>
      <c r="BA224" s="2">
        <v>0</v>
      </c>
      <c r="BB224" s="2">
        <v>0</v>
      </c>
      <c r="BC224" s="1" t="s">
        <v>322</v>
      </c>
      <c r="BD224" s="56">
        <v>474.2000083333333</v>
      </c>
    </row>
    <row r="225" spans="1:56" ht="27.75" customHeight="1" x14ac:dyDescent="0.45">
      <c r="A225" s="3">
        <v>45951</v>
      </c>
      <c r="B225" s="14" t="s">
        <v>408</v>
      </c>
      <c r="C225" s="9" t="s">
        <v>409</v>
      </c>
      <c r="D225" s="13" t="s">
        <v>410</v>
      </c>
      <c r="E225" s="9">
        <v>23</v>
      </c>
      <c r="F225" s="9">
        <v>37</v>
      </c>
      <c r="G225" s="9" t="s">
        <v>60</v>
      </c>
      <c r="H225" s="9">
        <v>0</v>
      </c>
      <c r="I225" s="9">
        <v>85</v>
      </c>
      <c r="J225" s="9" t="s">
        <v>57</v>
      </c>
      <c r="K225" s="9">
        <v>5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45966</v>
      </c>
      <c r="U225" s="11">
        <v>5000</v>
      </c>
      <c r="V225" s="10">
        <v>0</v>
      </c>
      <c r="W225" s="10">
        <v>5000</v>
      </c>
      <c r="X225" s="10">
        <v>5400</v>
      </c>
      <c r="Y225" s="10">
        <v>0</v>
      </c>
      <c r="Z225" s="9" t="s">
        <v>321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45966</v>
      </c>
      <c r="AK225" s="3">
        <v>0</v>
      </c>
      <c r="AL225" s="3">
        <v>45957</v>
      </c>
      <c r="AM225" s="3">
        <v>45964</v>
      </c>
      <c r="AN225" s="3">
        <v>45965</v>
      </c>
      <c r="AO225" s="3">
        <v>45965</v>
      </c>
      <c r="AP225" s="3">
        <v>45961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407</v>
      </c>
      <c r="AZ225" s="2">
        <v>0</v>
      </c>
      <c r="BA225" s="2">
        <v>0</v>
      </c>
      <c r="BB225" s="2">
        <v>0</v>
      </c>
      <c r="BC225" s="1" t="s">
        <v>322</v>
      </c>
      <c r="BD225" s="56">
        <v>0</v>
      </c>
    </row>
    <row r="226" spans="1:56" ht="27.75" customHeight="1" x14ac:dyDescent="0.45">
      <c r="A226" s="3">
        <v>45953</v>
      </c>
      <c r="B226" s="14" t="s">
        <v>455</v>
      </c>
      <c r="C226" s="9" t="s">
        <v>439</v>
      </c>
      <c r="D226" s="13" t="s">
        <v>456</v>
      </c>
      <c r="E226" s="9">
        <v>23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45966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440</v>
      </c>
      <c r="AA226" s="8">
        <v>10756.900000000001</v>
      </c>
      <c r="AB226" s="8">
        <v>5670</v>
      </c>
      <c r="AC226" s="8">
        <v>5086.9000000000015</v>
      </c>
      <c r="AD226" s="8">
        <v>0</v>
      </c>
      <c r="AE226" s="8">
        <v>0</v>
      </c>
      <c r="AF226" s="8" t="s">
        <v>457</v>
      </c>
      <c r="AG226" s="1" t="s">
        <v>112</v>
      </c>
      <c r="AH226" s="1" t="s">
        <v>74</v>
      </c>
      <c r="AI226" s="1">
        <v>2</v>
      </c>
      <c r="AJ226" s="3">
        <v>45966</v>
      </c>
      <c r="AK226" s="3">
        <v>0</v>
      </c>
      <c r="AL226" s="3">
        <v>45957</v>
      </c>
      <c r="AM226" s="3">
        <v>45964</v>
      </c>
      <c r="AN226" s="3">
        <v>45965</v>
      </c>
      <c r="AO226" s="3">
        <v>45965</v>
      </c>
      <c r="AP226" s="3">
        <v>45961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441</v>
      </c>
      <c r="BD226" s="56">
        <v>624.74055836111131</v>
      </c>
    </row>
    <row r="227" spans="1:56" ht="27.75" customHeight="1" x14ac:dyDescent="0.45">
      <c r="A227" s="3">
        <v>45601</v>
      </c>
      <c r="B227" s="14" t="s">
        <v>180</v>
      </c>
      <c r="C227" s="9" t="s">
        <v>91</v>
      </c>
      <c r="D227" s="13" t="s">
        <v>138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89</v>
      </c>
      <c r="M227" s="10">
        <v>24</v>
      </c>
      <c r="N227" s="9">
        <v>40</v>
      </c>
      <c r="O227" s="9">
        <v>55</v>
      </c>
      <c r="P227" s="10">
        <v>1709.6946451199997</v>
      </c>
      <c r="Q227" s="10">
        <v>0</v>
      </c>
      <c r="R227" s="10">
        <v>1709.6946451199997</v>
      </c>
      <c r="S227" s="9" t="s">
        <v>240</v>
      </c>
      <c r="T227" s="12">
        <v>45981</v>
      </c>
      <c r="U227" s="11">
        <v>54000</v>
      </c>
      <c r="V227" s="10">
        <v>1500</v>
      </c>
      <c r="W227" s="10">
        <v>52500</v>
      </c>
      <c r="X227" s="10">
        <v>0</v>
      </c>
      <c r="Y227" s="10">
        <v>55125</v>
      </c>
      <c r="Z227" s="9" t="s">
        <v>97</v>
      </c>
      <c r="AA227" s="8">
        <v>56473.725000000006</v>
      </c>
      <c r="AB227" s="8">
        <v>19362</v>
      </c>
      <c r="AC227" s="8">
        <v>37111.725000000006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72</v>
      </c>
      <c r="AI227" s="1">
        <v>3</v>
      </c>
      <c r="AJ227" s="3">
        <v>45981</v>
      </c>
      <c r="AK227" s="3">
        <v>0</v>
      </c>
      <c r="AL227" s="3">
        <v>45971</v>
      </c>
      <c r="AM227" s="3">
        <v>45978</v>
      </c>
      <c r="AN227" s="3">
        <v>45979</v>
      </c>
      <c r="AO227" s="3">
        <v>45979</v>
      </c>
      <c r="AP227" s="3">
        <v>45976</v>
      </c>
      <c r="AQ227" s="3">
        <v>45980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110</v>
      </c>
      <c r="BD227" s="56">
        <v>4754.1459870625004</v>
      </c>
    </row>
    <row r="228" spans="1:56" ht="27.75" customHeight="1" x14ac:dyDescent="0.45">
      <c r="A228" s="3">
        <v>45958</v>
      </c>
      <c r="B228" s="14" t="s">
        <v>495</v>
      </c>
      <c r="C228" s="9" t="s">
        <v>133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120</v>
      </c>
      <c r="T228" s="12">
        <v>45965</v>
      </c>
      <c r="U228" s="11">
        <v>10000</v>
      </c>
      <c r="V228" s="10">
        <v>3000</v>
      </c>
      <c r="W228" s="10">
        <v>7000</v>
      </c>
      <c r="X228" s="10">
        <v>0</v>
      </c>
      <c r="Y228" s="10">
        <v>0</v>
      </c>
      <c r="Z228" s="9" t="s">
        <v>331</v>
      </c>
      <c r="AA228" s="8">
        <v>7920.9900000000007</v>
      </c>
      <c r="AB228" s="8">
        <v>0</v>
      </c>
      <c r="AC228" s="8">
        <v>7920.9900000000007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77</v>
      </c>
      <c r="AI228" s="1">
        <v>1</v>
      </c>
      <c r="AJ228" s="3">
        <v>45965</v>
      </c>
      <c r="AK228" s="3">
        <v>0</v>
      </c>
      <c r="AL228" s="3">
        <v>0</v>
      </c>
      <c r="AM228" s="3">
        <v>0</v>
      </c>
      <c r="AN228" s="3">
        <v>0</v>
      </c>
      <c r="AO228" s="3">
        <v>45964</v>
      </c>
      <c r="AP228" s="3">
        <v>45960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266</v>
      </c>
      <c r="BD228" s="56">
        <v>711.65694599999995</v>
      </c>
    </row>
    <row r="229" spans="1:56" ht="27.75" customHeight="1" x14ac:dyDescent="0.45">
      <c r="A229" s="3">
        <v>45959</v>
      </c>
      <c r="B229" s="14" t="s">
        <v>125</v>
      </c>
      <c r="C229" s="9" t="s">
        <v>143</v>
      </c>
      <c r="D229" s="13" t="s">
        <v>144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45972</v>
      </c>
      <c r="U229" s="11">
        <v>50000</v>
      </c>
      <c r="V229" s="10">
        <v>4528</v>
      </c>
      <c r="W229" s="10">
        <v>45472</v>
      </c>
      <c r="X229" s="10">
        <v>0</v>
      </c>
      <c r="Y229" s="10">
        <v>47745.599999999999</v>
      </c>
      <c r="Z229" s="9" t="s">
        <v>124</v>
      </c>
      <c r="AA229" s="8">
        <v>53995.7264</v>
      </c>
      <c r="AB229" s="8">
        <v>8018</v>
      </c>
      <c r="AC229" s="8">
        <v>45977.7264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45972</v>
      </c>
      <c r="AK229" s="3">
        <v>0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102</v>
      </c>
      <c r="BD229" s="56">
        <v>5167.3855837333331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606B-AC82-4108-9E1A-DB0D8F21A1A1}">
  <sheetPr>
    <tabColor rgb="FFFFFF00"/>
  </sheetPr>
  <dimension ref="A1:BD307"/>
  <sheetViews>
    <sheetView topLeftCell="A52" zoomScale="80" zoomScaleNormal="80" workbookViewId="0">
      <selection activeCell="X70" sqref="X7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45959</v>
      </c>
      <c r="E3" s="85" t="s">
        <v>52</v>
      </c>
      <c r="F3" s="85"/>
      <c r="G3" s="86">
        <v>11.05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45946</v>
      </c>
      <c r="B6" s="14" t="s">
        <v>374</v>
      </c>
      <c r="C6" s="9" t="s">
        <v>375</v>
      </c>
      <c r="D6" s="13" t="s">
        <v>376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377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378</v>
      </c>
      <c r="BD7" s="56">
        <v>0</v>
      </c>
    </row>
    <row r="8" spans="1:56" ht="27.75" customHeight="1" x14ac:dyDescent="0.45">
      <c r="A8" s="3" t="s">
        <v>131</v>
      </c>
      <c r="B8" s="14" t="s">
        <v>131</v>
      </c>
      <c r="C8" s="9" t="s">
        <v>73</v>
      </c>
      <c r="D8" s="13" t="s">
        <v>346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137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347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397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347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345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45961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45961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45961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45953</v>
      </c>
      <c r="B13" s="14" t="s">
        <v>443</v>
      </c>
      <c r="C13" s="9" t="s">
        <v>411</v>
      </c>
      <c r="D13" s="13" t="s">
        <v>412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20</v>
      </c>
      <c r="N13" s="9">
        <v>27</v>
      </c>
      <c r="O13" s="9">
        <v>90</v>
      </c>
      <c r="P13" s="10">
        <v>0</v>
      </c>
      <c r="Q13" s="10">
        <v>0</v>
      </c>
      <c r="R13" s="10">
        <v>0</v>
      </c>
      <c r="S13" s="9" t="s">
        <v>120</v>
      </c>
      <c r="T13" s="12">
        <v>45961</v>
      </c>
      <c r="U13" s="11">
        <v>10000</v>
      </c>
      <c r="V13" s="10">
        <v>10000</v>
      </c>
      <c r="W13" s="10">
        <v>0</v>
      </c>
      <c r="X13" s="10">
        <v>10645</v>
      </c>
      <c r="Y13" s="10">
        <v>0</v>
      </c>
      <c r="Z13" s="9" t="s">
        <v>129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45953</v>
      </c>
      <c r="B14" s="14" t="s">
        <v>443</v>
      </c>
      <c r="C14" s="9" t="s">
        <v>411</v>
      </c>
      <c r="D14" s="13" t="s">
        <v>412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164.70754134554875</v>
      </c>
      <c r="Q14" s="10">
        <v>0</v>
      </c>
      <c r="R14" s="10">
        <v>164.70754134554875</v>
      </c>
      <c r="S14" s="9" t="s">
        <v>120</v>
      </c>
      <c r="T14" s="12">
        <v>45966</v>
      </c>
      <c r="U14" s="11">
        <v>10000</v>
      </c>
      <c r="V14" s="10">
        <v>4216</v>
      </c>
      <c r="W14" s="10">
        <v>5784</v>
      </c>
      <c r="X14" s="10">
        <v>10355</v>
      </c>
      <c r="Y14" s="10">
        <v>0</v>
      </c>
      <c r="Z14" s="9" t="s">
        <v>129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45953</v>
      </c>
      <c r="B15" s="14" t="s">
        <v>443</v>
      </c>
      <c r="C15" s="9" t="s">
        <v>411</v>
      </c>
      <c r="D15" s="13" t="s">
        <v>444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90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45">
      <c r="A17" s="3">
        <v>45923</v>
      </c>
      <c r="B17" s="14" t="s">
        <v>306</v>
      </c>
      <c r="C17" s="9" t="s">
        <v>305</v>
      </c>
      <c r="D17" s="13" t="s">
        <v>307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90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45923</v>
      </c>
      <c r="B18" s="14" t="s">
        <v>306</v>
      </c>
      <c r="C18" s="9" t="s">
        <v>305</v>
      </c>
      <c r="D18" s="13" t="s">
        <v>307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90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45">
      <c r="A19" s="3">
        <v>45923</v>
      </c>
      <c r="B19" s="14" t="s">
        <v>306</v>
      </c>
      <c r="C19" s="9" t="s">
        <v>305</v>
      </c>
      <c r="D19" s="13" t="s">
        <v>307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90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45">
      <c r="A20" s="3">
        <v>0</v>
      </c>
      <c r="B20" s="14">
        <v>0</v>
      </c>
      <c r="C20" s="9" t="s">
        <v>188</v>
      </c>
      <c r="D20" s="13" t="s">
        <v>93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97231.2</v>
      </c>
      <c r="AB20" s="8">
        <v>69769.7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45958</v>
      </c>
      <c r="B21" s="14" t="s">
        <v>467</v>
      </c>
      <c r="C21" s="9" t="s">
        <v>216</v>
      </c>
      <c r="D21" s="13" t="s">
        <v>468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45965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164</v>
      </c>
      <c r="AA21" s="8">
        <v>4400.55</v>
      </c>
      <c r="AB21" s="8">
        <v>4400.55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45965</v>
      </c>
      <c r="AK21" s="3">
        <v>0</v>
      </c>
      <c r="AL21" s="3">
        <v>45956</v>
      </c>
      <c r="AM21" s="3">
        <v>45963</v>
      </c>
      <c r="AN21" s="3">
        <v>45964</v>
      </c>
      <c r="AO21" s="3">
        <v>45964</v>
      </c>
      <c r="AP21" s="3">
        <v>45960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45958</v>
      </c>
      <c r="B22" s="14" t="s">
        <v>467</v>
      </c>
      <c r="C22" s="9" t="s">
        <v>216</v>
      </c>
      <c r="D22" s="13" t="s">
        <v>469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45958</v>
      </c>
      <c r="B23" s="14" t="s">
        <v>467</v>
      </c>
      <c r="C23" s="9" t="s">
        <v>216</v>
      </c>
      <c r="D23" s="13" t="s">
        <v>470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45952</v>
      </c>
      <c r="B24" s="14" t="s">
        <v>460</v>
      </c>
      <c r="C24" s="9" t="s">
        <v>132</v>
      </c>
      <c r="D24" s="13" t="s">
        <v>121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45973</v>
      </c>
      <c r="U24" s="11">
        <v>50000</v>
      </c>
      <c r="V24" s="10">
        <v>2563</v>
      </c>
      <c r="W24" s="10">
        <v>47437</v>
      </c>
      <c r="X24" s="10">
        <v>0</v>
      </c>
      <c r="Y24" s="10">
        <v>49808.85</v>
      </c>
      <c r="Z24" s="9" t="s">
        <v>164</v>
      </c>
      <c r="AA24" s="8">
        <v>41749.77807</v>
      </c>
      <c r="AB24" s="8">
        <v>40362</v>
      </c>
      <c r="AC24" s="8">
        <v>1387.7780700000003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45973</v>
      </c>
      <c r="AK24" s="3">
        <v>0</v>
      </c>
      <c r="AL24" s="3">
        <v>45964</v>
      </c>
      <c r="AM24" s="3">
        <v>45971</v>
      </c>
      <c r="AN24" s="3">
        <v>45972</v>
      </c>
      <c r="AO24" s="3">
        <v>45972</v>
      </c>
      <c r="AP24" s="3">
        <v>45968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100.78352739466671</v>
      </c>
    </row>
    <row r="25" spans="1:56" ht="27.75" customHeight="1" x14ac:dyDescent="0.45">
      <c r="A25" s="3">
        <v>45952</v>
      </c>
      <c r="B25" s="14" t="s">
        <v>461</v>
      </c>
      <c r="C25" s="9" t="s">
        <v>132</v>
      </c>
      <c r="D25" s="13" t="s">
        <v>186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45973</v>
      </c>
      <c r="U25" s="11">
        <v>20000</v>
      </c>
      <c r="V25" s="10">
        <v>4519</v>
      </c>
      <c r="W25" s="10">
        <v>15481</v>
      </c>
      <c r="X25" s="10">
        <v>0</v>
      </c>
      <c r="Y25" s="10">
        <v>16255.050000000001</v>
      </c>
      <c r="Z25" s="9" t="s">
        <v>164</v>
      </c>
      <c r="AA25" s="8">
        <v>13624.982910000001</v>
      </c>
      <c r="AB25" s="8">
        <v>0</v>
      </c>
      <c r="AC25" s="8">
        <v>13624.982910000001</v>
      </c>
      <c r="AD25" s="8">
        <v>0</v>
      </c>
      <c r="AE25" s="8">
        <v>0</v>
      </c>
      <c r="AF25" s="8">
        <v>0</v>
      </c>
      <c r="AG25" s="1" t="s">
        <v>61</v>
      </c>
      <c r="AH25" s="1" t="s">
        <v>74</v>
      </c>
      <c r="AI25" s="1">
        <v>2</v>
      </c>
      <c r="AJ25" s="3">
        <v>45973</v>
      </c>
      <c r="AK25" s="3">
        <v>0</v>
      </c>
      <c r="AL25" s="3">
        <v>45964</v>
      </c>
      <c r="AM25" s="3">
        <v>45971</v>
      </c>
      <c r="AN25" s="3">
        <v>45972</v>
      </c>
      <c r="AO25" s="3">
        <v>45972</v>
      </c>
      <c r="AP25" s="3">
        <v>45968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989.47653666400015</v>
      </c>
    </row>
    <row r="26" spans="1:56" ht="27.75" customHeight="1" x14ac:dyDescent="0.45">
      <c r="A26" s="3">
        <v>45952</v>
      </c>
      <c r="B26" s="14" t="s">
        <v>461</v>
      </c>
      <c r="C26" s="9" t="s">
        <v>132</v>
      </c>
      <c r="D26" s="13" t="s">
        <v>186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45980</v>
      </c>
      <c r="U26" s="11">
        <v>40000</v>
      </c>
      <c r="V26" s="10">
        <v>0</v>
      </c>
      <c r="W26" s="10">
        <v>40000</v>
      </c>
      <c r="X26" s="10">
        <v>0</v>
      </c>
      <c r="Y26" s="10">
        <v>42000</v>
      </c>
      <c r="Z26" s="9" t="s">
        <v>164</v>
      </c>
      <c r="AA26" s="8">
        <v>35204.400000000001</v>
      </c>
      <c r="AB26" s="8">
        <v>0</v>
      </c>
      <c r="AC26" s="8">
        <v>35204.400000000001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45980</v>
      </c>
      <c r="AK26" s="3">
        <v>0</v>
      </c>
      <c r="AL26" s="3">
        <v>45971</v>
      </c>
      <c r="AM26" s="3">
        <v>45978</v>
      </c>
      <c r="AN26" s="3">
        <v>45979</v>
      </c>
      <c r="AO26" s="3">
        <v>45979</v>
      </c>
      <c r="AP26" s="3">
        <v>45975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2556.6217600000009</v>
      </c>
    </row>
    <row r="27" spans="1:56" ht="27.75" customHeight="1" x14ac:dyDescent="0.45">
      <c r="A27" s="3" t="s">
        <v>131</v>
      </c>
      <c r="B27" s="14" t="s">
        <v>131</v>
      </c>
      <c r="C27" s="9" t="s">
        <v>191</v>
      </c>
      <c r="D27" s="13" t="s">
        <v>192</v>
      </c>
      <c r="E27" s="9">
        <v>19</v>
      </c>
      <c r="F27" s="9">
        <v>32</v>
      </c>
      <c r="G27" s="9" t="s">
        <v>60</v>
      </c>
      <c r="H27" s="9">
        <v>0</v>
      </c>
      <c r="I27" s="9">
        <v>64</v>
      </c>
      <c r="J27" s="9" t="s">
        <v>57</v>
      </c>
      <c r="K27" s="9">
        <v>5</v>
      </c>
      <c r="L27" s="9" t="s">
        <v>90</v>
      </c>
      <c r="M27" s="10">
        <v>20</v>
      </c>
      <c r="N27" s="9">
        <v>35</v>
      </c>
      <c r="O27" s="9">
        <v>40</v>
      </c>
      <c r="P27" s="10">
        <v>341.36903080895991</v>
      </c>
      <c r="Q27" s="10">
        <v>0</v>
      </c>
      <c r="R27" s="10">
        <v>341.36903080895991</v>
      </c>
      <c r="S27" s="9" t="s">
        <v>67</v>
      </c>
      <c r="T27" s="12">
        <v>45991</v>
      </c>
      <c r="U27" s="11">
        <v>20000</v>
      </c>
      <c r="V27" s="10">
        <v>233</v>
      </c>
      <c r="W27" s="10">
        <v>19767</v>
      </c>
      <c r="X27" s="10">
        <v>0</v>
      </c>
      <c r="Y27" s="10">
        <v>20755.350000000002</v>
      </c>
      <c r="Z27" s="9" t="s">
        <v>164</v>
      </c>
      <c r="AA27" s="8">
        <v>18501.714330000003</v>
      </c>
      <c r="AB27" s="8">
        <v>0</v>
      </c>
      <c r="AC27" s="8">
        <v>18501.714330000003</v>
      </c>
      <c r="AD27" s="8">
        <v>0</v>
      </c>
      <c r="AE27" s="8">
        <v>0</v>
      </c>
      <c r="AF27" s="8">
        <v>0</v>
      </c>
      <c r="AG27" s="1" t="s">
        <v>115</v>
      </c>
      <c r="AH27" s="1" t="s">
        <v>72</v>
      </c>
      <c r="AI27" s="1">
        <v>3</v>
      </c>
      <c r="AJ27" s="3">
        <v>45991</v>
      </c>
      <c r="AK27" s="3">
        <v>0</v>
      </c>
      <c r="AL27" s="3">
        <v>45981</v>
      </c>
      <c r="AM27" s="3">
        <v>45988</v>
      </c>
      <c r="AN27" s="3">
        <v>45989</v>
      </c>
      <c r="AO27" s="3">
        <v>45989</v>
      </c>
      <c r="AP27" s="3">
        <v>45986</v>
      </c>
      <c r="AQ27" s="3">
        <v>45990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1343.6356095653334</v>
      </c>
    </row>
    <row r="28" spans="1:56" ht="27.75" customHeight="1" x14ac:dyDescent="0.45">
      <c r="A28" s="3" t="s">
        <v>131</v>
      </c>
      <c r="B28" s="14" t="s">
        <v>131</v>
      </c>
      <c r="C28" s="9" t="s">
        <v>216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45991</v>
      </c>
      <c r="U28" s="11">
        <v>40000</v>
      </c>
      <c r="V28" s="10">
        <v>0</v>
      </c>
      <c r="W28" s="10">
        <v>40000</v>
      </c>
      <c r="X28" s="10">
        <v>0</v>
      </c>
      <c r="Y28" s="10">
        <v>42000</v>
      </c>
      <c r="Z28" s="9" t="s">
        <v>164</v>
      </c>
      <c r="AA28" s="8">
        <v>35204.400000000001</v>
      </c>
      <c r="AB28" s="8">
        <v>0</v>
      </c>
      <c r="AC28" s="8">
        <v>35204.400000000001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45991</v>
      </c>
      <c r="AK28" s="3">
        <v>0</v>
      </c>
      <c r="AL28" s="3">
        <v>45982</v>
      </c>
      <c r="AM28" s="3">
        <v>45989</v>
      </c>
      <c r="AN28" s="3">
        <v>45990</v>
      </c>
      <c r="AO28" s="3">
        <v>45990</v>
      </c>
      <c r="AP28" s="3">
        <v>45986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100</v>
      </c>
      <c r="BD28" s="56">
        <v>2556.6217600000009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164</v>
      </c>
      <c r="AA29" s="8">
        <v>157486.92531000002</v>
      </c>
      <c r="AB29" s="8">
        <v>53563.65</v>
      </c>
      <c r="AC29" s="8">
        <v>103923.27531</v>
      </c>
      <c r="AD29" s="8">
        <v>0</v>
      </c>
      <c r="AE29" s="8">
        <v>0</v>
      </c>
      <c r="AF29" s="8" t="s">
        <v>58</v>
      </c>
      <c r="AG29" s="1" t="s">
        <v>113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100</v>
      </c>
      <c r="BD29" s="56">
        <v>0</v>
      </c>
    </row>
    <row r="30" spans="1:56" ht="27.75" customHeight="1" x14ac:dyDescent="0.45">
      <c r="A30" s="3">
        <v>45919</v>
      </c>
      <c r="B30" s="14" t="s">
        <v>299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264</v>
      </c>
      <c r="T30" s="12">
        <v>45968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300</v>
      </c>
      <c r="AG30" s="1" t="s">
        <v>113</v>
      </c>
      <c r="AH30" s="1" t="s">
        <v>77</v>
      </c>
      <c r="AI30" s="1">
        <v>1</v>
      </c>
      <c r="AJ30" s="3">
        <v>45968</v>
      </c>
      <c r="AK30" s="3">
        <v>0</v>
      </c>
      <c r="AL30" s="3">
        <v>0</v>
      </c>
      <c r="AM30" s="3">
        <v>0</v>
      </c>
      <c r="AN30" s="3">
        <v>0</v>
      </c>
      <c r="AO30" s="3">
        <v>45967</v>
      </c>
      <c r="AP30" s="3">
        <v>45963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45941</v>
      </c>
      <c r="B31" s="14" t="s">
        <v>352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264</v>
      </c>
      <c r="T31" s="12">
        <v>45968</v>
      </c>
      <c r="U31" s="11">
        <v>20000</v>
      </c>
      <c r="V31" s="10">
        <v>20775</v>
      </c>
      <c r="W31" s="10">
        <v>0</v>
      </c>
      <c r="X31" s="10">
        <v>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113</v>
      </c>
      <c r="AH31" s="1" t="s">
        <v>77</v>
      </c>
      <c r="AI31" s="1">
        <v>1</v>
      </c>
      <c r="AJ31" s="3">
        <v>45968</v>
      </c>
      <c r="AK31" s="3">
        <v>0</v>
      </c>
      <c r="AL31" s="3">
        <v>0</v>
      </c>
      <c r="AM31" s="3">
        <v>0</v>
      </c>
      <c r="AN31" s="3">
        <v>0</v>
      </c>
      <c r="AO31" s="3">
        <v>45967</v>
      </c>
      <c r="AP31" s="3">
        <v>45963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414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113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416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415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415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250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167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415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418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420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419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313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419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237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419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348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113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235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350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422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351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422</v>
      </c>
      <c r="AG44" s="1" t="s">
        <v>112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 t="s">
        <v>423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422</v>
      </c>
      <c r="AG45" s="1" t="s">
        <v>113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0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226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0</v>
      </c>
    </row>
    <row r="47" spans="1:56" ht="27.75" customHeight="1" x14ac:dyDescent="0.45">
      <c r="A47" s="3">
        <v>45953</v>
      </c>
      <c r="B47" s="14" t="s">
        <v>413</v>
      </c>
      <c r="C47" s="9" t="s">
        <v>73</v>
      </c>
      <c r="D47" s="13" t="s">
        <v>268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167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424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0</v>
      </c>
    </row>
    <row r="48" spans="1:56" ht="27.75" customHeight="1" x14ac:dyDescent="0.45">
      <c r="A48" s="3">
        <v>45953</v>
      </c>
      <c r="B48" s="14" t="s">
        <v>413</v>
      </c>
      <c r="C48" s="9" t="s">
        <v>73</v>
      </c>
      <c r="D48" s="13">
        <v>913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424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0</v>
      </c>
    </row>
    <row r="49" spans="1:56" ht="27.75" customHeight="1" x14ac:dyDescent="0.45">
      <c r="A49" s="3">
        <v>45953</v>
      </c>
      <c r="B49" s="14" t="s">
        <v>413</v>
      </c>
      <c r="C49" s="9" t="s">
        <v>73</v>
      </c>
      <c r="D49" s="13" t="s">
        <v>236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167</v>
      </c>
      <c r="AA49" s="8">
        <v>9359.9000000000015</v>
      </c>
      <c r="AB49" s="8">
        <v>3737</v>
      </c>
      <c r="AC49" s="8">
        <v>5622.9000000000015</v>
      </c>
      <c r="AD49" s="8">
        <v>0</v>
      </c>
      <c r="AE49" s="8">
        <v>0</v>
      </c>
      <c r="AF49" s="8" t="s">
        <v>424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423.54181866666681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236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425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customHeight="1" x14ac:dyDescent="0.45">
      <c r="A51" s="3">
        <v>45953</v>
      </c>
      <c r="B51" s="14" t="s">
        <v>417</v>
      </c>
      <c r="C51" s="9" t="s">
        <v>73</v>
      </c>
      <c r="D51" s="13" t="s">
        <v>234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45969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425</v>
      </c>
      <c r="AG51" s="1" t="s">
        <v>61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45953</v>
      </c>
      <c r="B52" s="14" t="s">
        <v>417</v>
      </c>
      <c r="C52" s="9" t="s">
        <v>73</v>
      </c>
      <c r="D52" s="13" t="s">
        <v>426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425</v>
      </c>
      <c r="AG52" s="1" t="s">
        <v>112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>
        <v>45953</v>
      </c>
      <c r="B53" s="14" t="s">
        <v>417</v>
      </c>
      <c r="C53" s="9" t="s">
        <v>73</v>
      </c>
      <c r="D53" s="13" t="s">
        <v>250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45969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167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425</v>
      </c>
      <c r="AG53" s="1" t="s">
        <v>112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705.02926755555563</v>
      </c>
    </row>
    <row r="54" spans="1:56" ht="27.75" customHeight="1" x14ac:dyDescent="0.45">
      <c r="A54" s="3" t="s">
        <v>131</v>
      </c>
      <c r="B54" s="14" t="s">
        <v>131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137</v>
      </c>
      <c r="T54" s="12">
        <v>45991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167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45991</v>
      </c>
      <c r="AK54" s="3">
        <v>0</v>
      </c>
      <c r="AL54" s="3">
        <v>45982</v>
      </c>
      <c r="AM54" s="3">
        <v>45989</v>
      </c>
      <c r="AN54" s="3">
        <v>45990</v>
      </c>
      <c r="AO54" s="3">
        <v>45990</v>
      </c>
      <c r="AP54" s="3">
        <v>45986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168</v>
      </c>
      <c r="BD54" s="56">
        <v>15863.158520000001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167</v>
      </c>
      <c r="AA55" s="8">
        <v>322916.55000000005</v>
      </c>
      <c r="AB55" s="8">
        <v>83296.14999999998</v>
      </c>
      <c r="AC55" s="8">
        <v>239620.40000000002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0</v>
      </c>
    </row>
    <row r="56" spans="1:56" ht="27.75" customHeight="1" x14ac:dyDescent="0.45">
      <c r="A56" s="3">
        <v>45951</v>
      </c>
      <c r="B56" s="14" t="s">
        <v>427</v>
      </c>
      <c r="C56" s="9" t="s">
        <v>135</v>
      </c>
      <c r="D56" s="13" t="s">
        <v>391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105</v>
      </c>
      <c r="T56" s="12">
        <v>45960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109</v>
      </c>
      <c r="AA56" s="8">
        <v>4999.0247999999992</v>
      </c>
      <c r="AB56" s="8">
        <v>4999.0247999999992</v>
      </c>
      <c r="AC56" s="8">
        <v>0</v>
      </c>
      <c r="AD56" s="8">
        <v>4999.0247999999992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45960</v>
      </c>
      <c r="AK56" s="3">
        <v>45956</v>
      </c>
      <c r="AL56" s="3">
        <v>45949</v>
      </c>
      <c r="AM56" s="3">
        <v>45957</v>
      </c>
      <c r="AN56" s="3">
        <v>45958</v>
      </c>
      <c r="AO56" s="3">
        <v>45959</v>
      </c>
      <c r="AP56" s="3">
        <v>45955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178</v>
      </c>
      <c r="BD56" s="56">
        <v>0</v>
      </c>
    </row>
    <row r="57" spans="1:56" ht="27.75" customHeight="1" x14ac:dyDescent="0.45">
      <c r="A57" s="3">
        <v>45905</v>
      </c>
      <c r="B57" s="14" t="s">
        <v>269</v>
      </c>
      <c r="C57" s="9" t="s">
        <v>135</v>
      </c>
      <c r="D57" s="13" t="s">
        <v>265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109</v>
      </c>
      <c r="AA58" s="8">
        <v>4999.0247999999992</v>
      </c>
      <c r="AB58" s="8">
        <v>4999.0247999999992</v>
      </c>
      <c r="AC58" s="8">
        <v>0</v>
      </c>
      <c r="AD58" s="8">
        <v>4999.0247999999992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179</v>
      </c>
      <c r="BD58" s="56">
        <v>0</v>
      </c>
    </row>
    <row r="59" spans="1:56" ht="27.75" customHeight="1" x14ac:dyDescent="0.45">
      <c r="A59" s="3">
        <v>45951</v>
      </c>
      <c r="B59" s="14" t="s">
        <v>429</v>
      </c>
      <c r="C59" s="9" t="s">
        <v>135</v>
      </c>
      <c r="D59" s="13" t="s">
        <v>247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45960</v>
      </c>
      <c r="U59" s="11">
        <v>229</v>
      </c>
      <c r="V59" s="10">
        <v>0</v>
      </c>
      <c r="W59" s="10">
        <v>229</v>
      </c>
      <c r="X59" s="10">
        <v>11095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45960</v>
      </c>
      <c r="AK59" s="3">
        <v>45956</v>
      </c>
      <c r="AL59" s="3">
        <v>45949</v>
      </c>
      <c r="AM59" s="3">
        <v>45957</v>
      </c>
      <c r="AN59" s="3">
        <v>45958</v>
      </c>
      <c r="AO59" s="3">
        <v>45959</v>
      </c>
      <c r="AP59" s="3">
        <v>45955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45951</v>
      </c>
      <c r="B60" s="14" t="s">
        <v>430</v>
      </c>
      <c r="C60" s="9" t="s">
        <v>135</v>
      </c>
      <c r="D60" s="13" t="s">
        <v>393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45960</v>
      </c>
      <c r="U60" s="11">
        <v>5040</v>
      </c>
      <c r="V60" s="10">
        <v>2606</v>
      </c>
      <c r="W60" s="10">
        <v>2434</v>
      </c>
      <c r="X60" s="10">
        <v>0</v>
      </c>
      <c r="Y60" s="10">
        <v>2555.7000000000003</v>
      </c>
      <c r="Z60" s="9" t="s">
        <v>80</v>
      </c>
      <c r="AA60" s="8">
        <v>2550.2235000000005</v>
      </c>
      <c r="AB60" s="8">
        <v>2550.2235000000005</v>
      </c>
      <c r="AC60" s="8">
        <v>0</v>
      </c>
      <c r="AD60" s="8">
        <v>2550.2235000000005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45960</v>
      </c>
      <c r="AK60" s="3">
        <v>45956</v>
      </c>
      <c r="AL60" s="3">
        <v>45949</v>
      </c>
      <c r="AM60" s="3">
        <v>45957</v>
      </c>
      <c r="AN60" s="3">
        <v>45958</v>
      </c>
      <c r="AO60" s="3">
        <v>45959</v>
      </c>
      <c r="AP60" s="3">
        <v>45955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431</v>
      </c>
      <c r="C61" s="9" t="s">
        <v>135</v>
      </c>
      <c r="D61" s="13" t="s">
        <v>241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7068</v>
      </c>
      <c r="AC61" s="8">
        <v>3409.5</v>
      </c>
      <c r="AD61" s="8">
        <v>0</v>
      </c>
      <c r="AE61" s="8">
        <v>10477.5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257.60666666666663</v>
      </c>
    </row>
    <row r="62" spans="1:56" ht="27.75" customHeight="1" x14ac:dyDescent="0.45">
      <c r="A62" s="3">
        <v>45919</v>
      </c>
      <c r="B62" s="14" t="s">
        <v>301</v>
      </c>
      <c r="C62" s="9" t="s">
        <v>135</v>
      </c>
      <c r="D62" s="13" t="s">
        <v>241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45967</v>
      </c>
      <c r="U62" s="11">
        <v>928</v>
      </c>
      <c r="V62" s="10">
        <v>880</v>
      </c>
      <c r="W62" s="10">
        <v>48</v>
      </c>
      <c r="X62" s="10">
        <v>0</v>
      </c>
      <c r="Y62" s="10">
        <v>50.400000000000006</v>
      </c>
      <c r="Z62" s="9" t="s">
        <v>80</v>
      </c>
      <c r="AA62" s="8">
        <v>50.292000000000002</v>
      </c>
      <c r="AB62" s="8">
        <v>50.292000000000002</v>
      </c>
      <c r="AC62" s="8">
        <v>0</v>
      </c>
      <c r="AD62" s="8">
        <v>50.292000000000002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318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45951</v>
      </c>
      <c r="B63" s="14" t="s">
        <v>431</v>
      </c>
      <c r="C63" s="9" t="s">
        <v>135</v>
      </c>
      <c r="D63" s="13" t="s">
        <v>141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20000</v>
      </c>
      <c r="V63" s="10">
        <v>0</v>
      </c>
      <c r="W63" s="10">
        <v>20000</v>
      </c>
      <c r="X63" s="10">
        <v>22300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399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45919</v>
      </c>
      <c r="B64" s="14" t="s">
        <v>303</v>
      </c>
      <c r="C64" s="9" t="s">
        <v>135</v>
      </c>
      <c r="D64" s="13" t="s">
        <v>141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>
        <v>45960</v>
      </c>
      <c r="U64" s="11">
        <v>1174</v>
      </c>
      <c r="V64" s="10">
        <v>0</v>
      </c>
      <c r="W64" s="10">
        <v>1174</v>
      </c>
      <c r="X64" s="10">
        <v>1200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45960</v>
      </c>
      <c r="AK64" s="3">
        <v>45956</v>
      </c>
      <c r="AL64" s="3">
        <v>45949</v>
      </c>
      <c r="AM64" s="3">
        <v>45957</v>
      </c>
      <c r="AN64" s="3">
        <v>45958</v>
      </c>
      <c r="AO64" s="3">
        <v>45959</v>
      </c>
      <c r="AP64" s="3">
        <v>45955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45951</v>
      </c>
      <c r="B65" s="14" t="s">
        <v>432</v>
      </c>
      <c r="C65" s="9" t="s">
        <v>135</v>
      </c>
      <c r="D65" s="13" t="s">
        <v>127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30000</v>
      </c>
      <c r="V65" s="10">
        <v>5386</v>
      </c>
      <c r="W65" s="10">
        <v>24614</v>
      </c>
      <c r="X65" s="10">
        <v>33609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400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45919</v>
      </c>
      <c r="B66" s="14" t="s">
        <v>302</v>
      </c>
      <c r="C66" s="9" t="s">
        <v>135</v>
      </c>
      <c r="D66" s="13" t="s">
        <v>127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1933</v>
      </c>
      <c r="V66" s="10">
        <v>0</v>
      </c>
      <c r="W66" s="10">
        <v>1933</v>
      </c>
      <c r="X66" s="10">
        <v>2200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>
        <v>953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45961</v>
      </c>
      <c r="U67" s="11">
        <v>2500</v>
      </c>
      <c r="V67" s="10">
        <v>2700</v>
      </c>
      <c r="W67" s="10">
        <v>0</v>
      </c>
      <c r="X67" s="10">
        <v>2741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45961</v>
      </c>
      <c r="AK67" s="3">
        <v>45957</v>
      </c>
      <c r="AL67" s="3">
        <v>45950</v>
      </c>
      <c r="AM67" s="3">
        <v>45958</v>
      </c>
      <c r="AN67" s="3">
        <v>45959</v>
      </c>
      <c r="AO67" s="3">
        <v>45960</v>
      </c>
      <c r="AP67" s="3">
        <v>45956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45911</v>
      </c>
      <c r="B68" s="14" t="s">
        <v>277</v>
      </c>
      <c r="C68" s="9" t="s">
        <v>104</v>
      </c>
      <c r="D68" s="13" t="s">
        <v>278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45961</v>
      </c>
      <c r="U68" s="11">
        <v>3000</v>
      </c>
      <c r="V68" s="10">
        <v>2855</v>
      </c>
      <c r="W68" s="10">
        <v>145</v>
      </c>
      <c r="X68" s="10">
        <v>3100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45961</v>
      </c>
      <c r="AK68" s="3">
        <v>45957</v>
      </c>
      <c r="AL68" s="3">
        <v>45950</v>
      </c>
      <c r="AM68" s="3">
        <v>45958</v>
      </c>
      <c r="AN68" s="3">
        <v>45959</v>
      </c>
      <c r="AO68" s="3">
        <v>45960</v>
      </c>
      <c r="AP68" s="3">
        <v>45956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45964</v>
      </c>
      <c r="AK69" s="3">
        <v>45960</v>
      </c>
      <c r="AL69" s="3">
        <v>45953</v>
      </c>
      <c r="AM69" s="3">
        <v>45961</v>
      </c>
      <c r="AN69" s="3">
        <v>45962</v>
      </c>
      <c r="AO69" s="3">
        <v>45963</v>
      </c>
      <c r="AP69" s="3">
        <v>45959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45966</v>
      </c>
      <c r="U70" s="11">
        <v>2500</v>
      </c>
      <c r="V70" s="10">
        <v>1371</v>
      </c>
      <c r="W70" s="10">
        <v>1129</v>
      </c>
      <c r="X70" s="10">
        <v>0</v>
      </c>
      <c r="Y70" s="10">
        <v>1185.45</v>
      </c>
      <c r="Z70" s="9" t="s">
        <v>80</v>
      </c>
      <c r="AA70" s="8">
        <v>1245.9982699999998</v>
      </c>
      <c r="AB70" s="8">
        <v>1246</v>
      </c>
      <c r="AC70" s="8">
        <v>0</v>
      </c>
      <c r="AD70" s="8">
        <v>0</v>
      </c>
      <c r="AE70" s="8">
        <v>1245.9982699999998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45966</v>
      </c>
      <c r="AK70" s="3">
        <v>45962</v>
      </c>
      <c r="AL70" s="3">
        <v>45955</v>
      </c>
      <c r="AM70" s="3">
        <v>45963</v>
      </c>
      <c r="AN70" s="3">
        <v>45964</v>
      </c>
      <c r="AO70" s="3">
        <v>45965</v>
      </c>
      <c r="AP70" s="3">
        <v>45961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94.142091511111104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45965</v>
      </c>
      <c r="U71" s="11">
        <v>5000</v>
      </c>
      <c r="V71" s="10">
        <v>5100</v>
      </c>
      <c r="W71" s="10">
        <v>0</v>
      </c>
      <c r="X71" s="10">
        <v>5482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45965</v>
      </c>
      <c r="AK71" s="3">
        <v>45961</v>
      </c>
      <c r="AL71" s="3">
        <v>45954</v>
      </c>
      <c r="AM71" s="3">
        <v>45962</v>
      </c>
      <c r="AN71" s="3">
        <v>45963</v>
      </c>
      <c r="AO71" s="3">
        <v>45964</v>
      </c>
      <c r="AP71" s="3">
        <v>45960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 t="s">
        <v>282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45965</v>
      </c>
      <c r="U72" s="11">
        <v>5000</v>
      </c>
      <c r="V72" s="10">
        <v>4900</v>
      </c>
      <c r="W72" s="10">
        <v>100</v>
      </c>
      <c r="X72" s="10">
        <v>5385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45965</v>
      </c>
      <c r="AK72" s="3">
        <v>45961</v>
      </c>
      <c r="AL72" s="3">
        <v>45954</v>
      </c>
      <c r="AM72" s="3">
        <v>45962</v>
      </c>
      <c r="AN72" s="3">
        <v>45963</v>
      </c>
      <c r="AO72" s="3">
        <v>45964</v>
      </c>
      <c r="AP72" s="3">
        <v>45960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45965</v>
      </c>
      <c r="U73" s="11">
        <v>5000</v>
      </c>
      <c r="V73" s="10">
        <v>3000</v>
      </c>
      <c r="W73" s="10">
        <v>2000</v>
      </c>
      <c r="X73" s="10">
        <v>4400</v>
      </c>
      <c r="Y73" s="10">
        <v>630</v>
      </c>
      <c r="Z73" s="9" t="s">
        <v>80</v>
      </c>
      <c r="AA73" s="8">
        <v>695.28689999999995</v>
      </c>
      <c r="AB73" s="8">
        <v>695.28689999999995</v>
      </c>
      <c r="AC73" s="8">
        <v>0</v>
      </c>
      <c r="AD73" s="8">
        <v>695.28689999999995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45965</v>
      </c>
      <c r="AK73" s="3">
        <v>45961</v>
      </c>
      <c r="AL73" s="3">
        <v>45954</v>
      </c>
      <c r="AM73" s="3">
        <v>45962</v>
      </c>
      <c r="AN73" s="3">
        <v>45963</v>
      </c>
      <c r="AO73" s="3">
        <v>45964</v>
      </c>
      <c r="AP73" s="3">
        <v>45960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45972</v>
      </c>
      <c r="U74" s="11">
        <v>2500</v>
      </c>
      <c r="V74" s="10">
        <v>2089</v>
      </c>
      <c r="W74" s="10">
        <v>411</v>
      </c>
      <c r="X74" s="10">
        <v>2741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45971</v>
      </c>
      <c r="U75" s="11">
        <v>2500</v>
      </c>
      <c r="V75" s="10">
        <v>2500</v>
      </c>
      <c r="W75" s="10">
        <v>0</v>
      </c>
      <c r="X75" s="10">
        <v>2500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45971</v>
      </c>
      <c r="AK75" s="3">
        <v>45967</v>
      </c>
      <c r="AL75" s="3">
        <v>45960</v>
      </c>
      <c r="AM75" s="3">
        <v>45968</v>
      </c>
      <c r="AN75" s="3">
        <v>45969</v>
      </c>
      <c r="AO75" s="3">
        <v>45970</v>
      </c>
      <c r="AP75" s="3">
        <v>45966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45966</v>
      </c>
      <c r="U76" s="11">
        <v>7500</v>
      </c>
      <c r="V76" s="10">
        <v>7500</v>
      </c>
      <c r="W76" s="10">
        <v>0</v>
      </c>
      <c r="X76" s="10">
        <v>7600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45966</v>
      </c>
      <c r="AK76" s="3">
        <v>45962</v>
      </c>
      <c r="AL76" s="3">
        <v>45955</v>
      </c>
      <c r="AM76" s="3">
        <v>45963</v>
      </c>
      <c r="AN76" s="3">
        <v>45964</v>
      </c>
      <c r="AO76" s="3">
        <v>45965</v>
      </c>
      <c r="AP76" s="3">
        <v>45961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 t="s">
        <v>285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45966</v>
      </c>
      <c r="U77" s="11">
        <v>2500</v>
      </c>
      <c r="V77" s="10">
        <v>2500</v>
      </c>
      <c r="W77" s="10">
        <v>0</v>
      </c>
      <c r="X77" s="10">
        <v>2550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45966</v>
      </c>
      <c r="AK77" s="3">
        <v>45962</v>
      </c>
      <c r="AL77" s="3">
        <v>45955</v>
      </c>
      <c r="AM77" s="3">
        <v>45963</v>
      </c>
      <c r="AN77" s="3">
        <v>45964</v>
      </c>
      <c r="AO77" s="3">
        <v>45965</v>
      </c>
      <c r="AP77" s="3">
        <v>45961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45968</v>
      </c>
      <c r="AK78" s="3">
        <v>45964</v>
      </c>
      <c r="AL78" s="3">
        <v>45957</v>
      </c>
      <c r="AM78" s="3">
        <v>45965</v>
      </c>
      <c r="AN78" s="3">
        <v>45966</v>
      </c>
      <c r="AO78" s="3">
        <v>45967</v>
      </c>
      <c r="AP78" s="3">
        <v>45963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45971</v>
      </c>
      <c r="U79" s="11">
        <v>2500</v>
      </c>
      <c r="V79" s="10">
        <v>929</v>
      </c>
      <c r="W79" s="10">
        <v>1571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45971</v>
      </c>
      <c r="AK79" s="3">
        <v>45967</v>
      </c>
      <c r="AL79" s="3">
        <v>45960</v>
      </c>
      <c r="AM79" s="3">
        <v>45968</v>
      </c>
      <c r="AN79" s="3">
        <v>45969</v>
      </c>
      <c r="AO79" s="3">
        <v>45970</v>
      </c>
      <c r="AP79" s="3">
        <v>45966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45965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80</v>
      </c>
      <c r="AA81" s="8">
        <v>2759.0749999999998</v>
      </c>
      <c r="AB81" s="8">
        <v>0</v>
      </c>
      <c r="AC81" s="8">
        <v>2759.0749999999998</v>
      </c>
      <c r="AD81" s="8">
        <v>0</v>
      </c>
      <c r="AE81" s="8">
        <v>2759.0749999999998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45965</v>
      </c>
      <c r="AK81" s="3">
        <v>45961</v>
      </c>
      <c r="AL81" s="3">
        <v>45954</v>
      </c>
      <c r="AM81" s="3">
        <v>45962</v>
      </c>
      <c r="AN81" s="3">
        <v>45963</v>
      </c>
      <c r="AO81" s="3">
        <v>45964</v>
      </c>
      <c r="AP81" s="3">
        <v>45960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208.46344444444443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964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45972</v>
      </c>
      <c r="U82" s="11">
        <v>3500</v>
      </c>
      <c r="V82" s="10">
        <v>0</v>
      </c>
      <c r="W82" s="10">
        <v>3500</v>
      </c>
      <c r="X82" s="10">
        <v>0</v>
      </c>
      <c r="Y82" s="10">
        <v>3675</v>
      </c>
      <c r="Z82" s="9" t="s">
        <v>80</v>
      </c>
      <c r="AA82" s="8">
        <v>3960.4950000000003</v>
      </c>
      <c r="AB82" s="8">
        <v>0</v>
      </c>
      <c r="AC82" s="8">
        <v>3960.4950000000003</v>
      </c>
      <c r="AD82" s="8">
        <v>0</v>
      </c>
      <c r="AE82" s="8">
        <v>3960.4950000000003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299.23740000000004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45923</v>
      </c>
      <c r="B85" s="14" t="s">
        <v>310</v>
      </c>
      <c r="C85" s="9" t="s">
        <v>79</v>
      </c>
      <c r="D85" s="13" t="s">
        <v>311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45972</v>
      </c>
      <c r="U85" s="11">
        <v>12000</v>
      </c>
      <c r="V85" s="10">
        <v>0</v>
      </c>
      <c r="W85" s="10">
        <v>12000</v>
      </c>
      <c r="X85" s="10">
        <v>0</v>
      </c>
      <c r="Y85" s="10">
        <v>12600</v>
      </c>
      <c r="Z85" s="9" t="s">
        <v>80</v>
      </c>
      <c r="AA85" s="8">
        <v>13243.56</v>
      </c>
      <c r="AB85" s="8">
        <v>13243.56</v>
      </c>
      <c r="AC85" s="8">
        <v>0</v>
      </c>
      <c r="AD85" s="8">
        <v>13243.56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45974</v>
      </c>
      <c r="AK86" s="3">
        <v>45970</v>
      </c>
      <c r="AL86" s="3">
        <v>45963</v>
      </c>
      <c r="AM86" s="3">
        <v>45971</v>
      </c>
      <c r="AN86" s="3">
        <v>45972</v>
      </c>
      <c r="AO86" s="3">
        <v>45973</v>
      </c>
      <c r="AP86" s="3">
        <v>45969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45974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2759.0749999999998</v>
      </c>
      <c r="AB87" s="8">
        <v>0</v>
      </c>
      <c r="AC87" s="8">
        <v>2759.0749999999998</v>
      </c>
      <c r="AD87" s="8">
        <v>0</v>
      </c>
      <c r="AE87" s="8">
        <v>2759.0749999999998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45974</v>
      </c>
      <c r="AK87" s="3">
        <v>45970</v>
      </c>
      <c r="AL87" s="3">
        <v>45963</v>
      </c>
      <c r="AM87" s="3">
        <v>45971</v>
      </c>
      <c r="AN87" s="3">
        <v>45972</v>
      </c>
      <c r="AO87" s="3">
        <v>45973</v>
      </c>
      <c r="AP87" s="3">
        <v>45969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208.46344444444443</v>
      </c>
    </row>
    <row r="88" spans="1:56" ht="27.75" customHeight="1" x14ac:dyDescent="0.45">
      <c r="A88" s="3">
        <v>45941</v>
      </c>
      <c r="B88" s="14" t="s">
        <v>125</v>
      </c>
      <c r="C88" s="9" t="s">
        <v>104</v>
      </c>
      <c r="D88" s="13" t="s">
        <v>354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45975</v>
      </c>
      <c r="AK88" s="3">
        <v>45971</v>
      </c>
      <c r="AL88" s="3">
        <v>45964</v>
      </c>
      <c r="AM88" s="3">
        <v>45972</v>
      </c>
      <c r="AN88" s="3">
        <v>45973</v>
      </c>
      <c r="AO88" s="3">
        <v>45974</v>
      </c>
      <c r="AP88" s="3">
        <v>45970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45896</v>
      </c>
      <c r="B89" s="14" t="s">
        <v>256</v>
      </c>
      <c r="C89" s="9" t="s">
        <v>79</v>
      </c>
      <c r="D89" s="13" t="s">
        <v>257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45975</v>
      </c>
      <c r="U89" s="11">
        <v>3000</v>
      </c>
      <c r="V89" s="10">
        <v>3194</v>
      </c>
      <c r="W89" s="10">
        <v>0</v>
      </c>
      <c r="X89" s="10">
        <v>8100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45975</v>
      </c>
      <c r="AK89" s="3">
        <v>45970</v>
      </c>
      <c r="AL89" s="3">
        <v>45963</v>
      </c>
      <c r="AM89" s="3">
        <v>45971</v>
      </c>
      <c r="AN89" s="3">
        <v>45972</v>
      </c>
      <c r="AO89" s="3">
        <v>45973</v>
      </c>
      <c r="AP89" s="3">
        <v>45970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45958</v>
      </c>
      <c r="B90" s="14" t="s">
        <v>481</v>
      </c>
      <c r="C90" s="9" t="s">
        <v>79</v>
      </c>
      <c r="D90" s="13" t="s">
        <v>482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45977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45977</v>
      </c>
      <c r="AK90" s="3">
        <v>45973</v>
      </c>
      <c r="AL90" s="3">
        <v>45966</v>
      </c>
      <c r="AM90" s="3">
        <v>45974</v>
      </c>
      <c r="AN90" s="3">
        <v>45975</v>
      </c>
      <c r="AO90" s="3">
        <v>45976</v>
      </c>
      <c r="AP90" s="3">
        <v>45972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250.15613333333337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45978</v>
      </c>
      <c r="AK91" s="3">
        <v>45974</v>
      </c>
      <c r="AL91" s="3">
        <v>45967</v>
      </c>
      <c r="AM91" s="3">
        <v>45975</v>
      </c>
      <c r="AN91" s="3">
        <v>45976</v>
      </c>
      <c r="AO91" s="3">
        <v>45977</v>
      </c>
      <c r="AP91" s="3">
        <v>45973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45978</v>
      </c>
      <c r="AK92" s="3">
        <v>45974</v>
      </c>
      <c r="AL92" s="3">
        <v>45967</v>
      </c>
      <c r="AM92" s="3">
        <v>45975</v>
      </c>
      <c r="AN92" s="3">
        <v>45976</v>
      </c>
      <c r="AO92" s="3">
        <v>45977</v>
      </c>
      <c r="AP92" s="3">
        <v>45973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45948</v>
      </c>
      <c r="B93" s="14" t="s">
        <v>394</v>
      </c>
      <c r="C93" s="9" t="s">
        <v>104</v>
      </c>
      <c r="D93" s="13" t="s">
        <v>395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45978</v>
      </c>
      <c r="U93" s="11">
        <v>6000</v>
      </c>
      <c r="V93" s="10">
        <v>0</v>
      </c>
      <c r="W93" s="10">
        <v>6000</v>
      </c>
      <c r="X93" s="10">
        <v>0</v>
      </c>
      <c r="Y93" s="10">
        <v>6300</v>
      </c>
      <c r="Z93" s="9" t="s">
        <v>80</v>
      </c>
      <c r="AA93" s="8">
        <v>6621.78</v>
      </c>
      <c r="AB93" s="8">
        <v>6621.78</v>
      </c>
      <c r="AC93" s="8">
        <v>0</v>
      </c>
      <c r="AD93" s="8">
        <v>6621.78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45978</v>
      </c>
      <c r="AK93" s="3">
        <v>45974</v>
      </c>
      <c r="AL93" s="3">
        <v>45967</v>
      </c>
      <c r="AM93" s="3">
        <v>45975</v>
      </c>
      <c r="AN93" s="3">
        <v>45976</v>
      </c>
      <c r="AO93" s="3">
        <v>45977</v>
      </c>
      <c r="AP93" s="3">
        <v>45973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45958</v>
      </c>
      <c r="B94" s="14" t="s">
        <v>483</v>
      </c>
      <c r="C94" s="9" t="s">
        <v>79</v>
      </c>
      <c r="D94" s="13" t="s">
        <v>484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45979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45979</v>
      </c>
      <c r="AK94" s="3">
        <v>45975</v>
      </c>
      <c r="AL94" s="3">
        <v>45968</v>
      </c>
      <c r="AM94" s="3">
        <v>45976</v>
      </c>
      <c r="AN94" s="3">
        <v>45977</v>
      </c>
      <c r="AO94" s="3">
        <v>45978</v>
      </c>
      <c r="AP94" s="3">
        <v>45974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250.15613333333337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45979</v>
      </c>
      <c r="AK95" s="3">
        <v>45975</v>
      </c>
      <c r="AL95" s="3">
        <v>45968</v>
      </c>
      <c r="AM95" s="3">
        <v>45976</v>
      </c>
      <c r="AN95" s="3">
        <v>45977</v>
      </c>
      <c r="AO95" s="3">
        <v>45978</v>
      </c>
      <c r="AP95" s="3">
        <v>45974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45979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45979</v>
      </c>
      <c r="AK96" s="3">
        <v>45975</v>
      </c>
      <c r="AL96" s="3">
        <v>45968</v>
      </c>
      <c r="AM96" s="3">
        <v>45976</v>
      </c>
      <c r="AN96" s="3">
        <v>45977</v>
      </c>
      <c r="AO96" s="3">
        <v>45978</v>
      </c>
      <c r="AP96" s="3">
        <v>45974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45979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45981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45981</v>
      </c>
      <c r="AK98" s="3">
        <v>45977</v>
      </c>
      <c r="AL98" s="3">
        <v>45970</v>
      </c>
      <c r="AM98" s="3">
        <v>45978</v>
      </c>
      <c r="AN98" s="3">
        <v>45979</v>
      </c>
      <c r="AO98" s="3">
        <v>45980</v>
      </c>
      <c r="AP98" s="3">
        <v>45976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 t="s">
        <v>281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45982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45982</v>
      </c>
      <c r="AK99" s="3">
        <v>45978</v>
      </c>
      <c r="AL99" s="3">
        <v>45971</v>
      </c>
      <c r="AM99" s="3">
        <v>45979</v>
      </c>
      <c r="AN99" s="3">
        <v>45980</v>
      </c>
      <c r="AO99" s="3">
        <v>45981</v>
      </c>
      <c r="AP99" s="3">
        <v>45977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>
        <v>575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3862.7049999999999</v>
      </c>
      <c r="AB100" s="8">
        <v>0</v>
      </c>
      <c r="AC100" s="8">
        <v>3862.7049999999999</v>
      </c>
      <c r="AD100" s="8">
        <v>0</v>
      </c>
      <c r="AE100" s="8">
        <v>3862.7049999999999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45982</v>
      </c>
      <c r="AK100" s="3">
        <v>45978</v>
      </c>
      <c r="AL100" s="3">
        <v>45971</v>
      </c>
      <c r="AM100" s="3">
        <v>45979</v>
      </c>
      <c r="AN100" s="3">
        <v>45980</v>
      </c>
      <c r="AO100" s="3">
        <v>45981</v>
      </c>
      <c r="AP100" s="3">
        <v>45977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291.84882222222222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98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45965</v>
      </c>
      <c r="U101" s="11">
        <v>2500</v>
      </c>
      <c r="V101" s="10">
        <v>4659</v>
      </c>
      <c r="W101" s="10">
        <v>0</v>
      </c>
      <c r="X101" s="10">
        <v>2550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45965</v>
      </c>
      <c r="AK101" s="3">
        <v>45961</v>
      </c>
      <c r="AL101" s="3">
        <v>45954</v>
      </c>
      <c r="AM101" s="3">
        <v>45962</v>
      </c>
      <c r="AN101" s="3">
        <v>45963</v>
      </c>
      <c r="AO101" s="3">
        <v>45964</v>
      </c>
      <c r="AP101" s="3">
        <v>45960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45933</v>
      </c>
      <c r="B102" s="14" t="s">
        <v>338</v>
      </c>
      <c r="C102" s="9" t="s">
        <v>104</v>
      </c>
      <c r="D102" s="13" t="s">
        <v>326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45985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45985</v>
      </c>
      <c r="AK102" s="3">
        <v>45981</v>
      </c>
      <c r="AL102" s="3">
        <v>45974</v>
      </c>
      <c r="AM102" s="3">
        <v>45982</v>
      </c>
      <c r="AN102" s="3">
        <v>45983</v>
      </c>
      <c r="AO102" s="3">
        <v>45984</v>
      </c>
      <c r="AP102" s="3">
        <v>45980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255</v>
      </c>
      <c r="C103" s="9" t="s">
        <v>79</v>
      </c>
      <c r="D103" s="13" t="s">
        <v>242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45985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>
        <v>45985</v>
      </c>
      <c r="AK103" s="3">
        <v>45980</v>
      </c>
      <c r="AL103" s="3">
        <v>45973</v>
      </c>
      <c r="AM103" s="3">
        <v>45981</v>
      </c>
      <c r="AN103" s="3">
        <v>45982</v>
      </c>
      <c r="AO103" s="3">
        <v>45983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45909</v>
      </c>
      <c r="B104" s="14" t="s">
        <v>274</v>
      </c>
      <c r="C104" s="9" t="s">
        <v>79</v>
      </c>
      <c r="D104" s="13" t="s">
        <v>271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45986</v>
      </c>
      <c r="U104" s="11">
        <v>3179</v>
      </c>
      <c r="V104" s="10">
        <v>2531</v>
      </c>
      <c r="W104" s="10">
        <v>648</v>
      </c>
      <c r="X104" s="10">
        <v>6100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45986</v>
      </c>
      <c r="AK104" s="3">
        <v>45982</v>
      </c>
      <c r="AL104" s="3">
        <v>45975</v>
      </c>
      <c r="AM104" s="3">
        <v>45983</v>
      </c>
      <c r="AN104" s="3">
        <v>45984</v>
      </c>
      <c r="AO104" s="3">
        <v>45985</v>
      </c>
      <c r="AP104" s="3">
        <v>45981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45986</v>
      </c>
      <c r="AK105" s="3">
        <v>45982</v>
      </c>
      <c r="AL105" s="3">
        <v>45975</v>
      </c>
      <c r="AM105" s="3">
        <v>45983</v>
      </c>
      <c r="AN105" s="3">
        <v>45984</v>
      </c>
      <c r="AO105" s="3">
        <v>45985</v>
      </c>
      <c r="AP105" s="3">
        <v>45981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 t="s">
        <v>281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 t="s">
        <v>282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45986</v>
      </c>
      <c r="AK107" s="3">
        <v>45982</v>
      </c>
      <c r="AL107" s="3">
        <v>45975</v>
      </c>
      <c r="AM107" s="3">
        <v>45983</v>
      </c>
      <c r="AN107" s="3">
        <v>45984</v>
      </c>
      <c r="AO107" s="3">
        <v>45985</v>
      </c>
      <c r="AP107" s="3">
        <v>45981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295</v>
      </c>
      <c r="C108" s="9" t="s">
        <v>229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45987</v>
      </c>
      <c r="AK108" s="3">
        <v>45983</v>
      </c>
      <c r="AL108" s="3">
        <v>45976</v>
      </c>
      <c r="AM108" s="3">
        <v>45984</v>
      </c>
      <c r="AN108" s="3">
        <v>45985</v>
      </c>
      <c r="AO108" s="3">
        <v>45986</v>
      </c>
      <c r="AP108" s="3">
        <v>45982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7.75" customHeight="1" x14ac:dyDescent="0.45">
      <c r="A109" s="3">
        <v>45933</v>
      </c>
      <c r="B109" s="14" t="s">
        <v>336</v>
      </c>
      <c r="C109" s="9" t="s">
        <v>104</v>
      </c>
      <c r="D109" s="13" t="s">
        <v>324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45987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45987</v>
      </c>
      <c r="AK109" s="3">
        <v>45983</v>
      </c>
      <c r="AL109" s="3">
        <v>45976</v>
      </c>
      <c r="AM109" s="3">
        <v>45984</v>
      </c>
      <c r="AN109" s="3">
        <v>45985</v>
      </c>
      <c r="AO109" s="3">
        <v>45986</v>
      </c>
      <c r="AP109" s="3">
        <v>45982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45933</v>
      </c>
      <c r="B110" s="14" t="s">
        <v>339</v>
      </c>
      <c r="C110" s="9" t="s">
        <v>104</v>
      </c>
      <c r="D110" s="13" t="s">
        <v>327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45987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80</v>
      </c>
      <c r="AA110" s="8">
        <v>4414.5199999999995</v>
      </c>
      <c r="AB110" s="8">
        <v>4414.5199999999995</v>
      </c>
      <c r="AC110" s="8">
        <v>0</v>
      </c>
      <c r="AD110" s="8">
        <v>4414.5199999999995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45987</v>
      </c>
      <c r="AK110" s="3">
        <v>45983</v>
      </c>
      <c r="AL110" s="3">
        <v>45976</v>
      </c>
      <c r="AM110" s="3">
        <v>45984</v>
      </c>
      <c r="AN110" s="3">
        <v>45985</v>
      </c>
      <c r="AO110" s="3">
        <v>45986</v>
      </c>
      <c r="AP110" s="3">
        <v>45982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45916</v>
      </c>
      <c r="B111" s="14" t="s">
        <v>295</v>
      </c>
      <c r="C111" s="9" t="s">
        <v>229</v>
      </c>
      <c r="D111" s="13">
        <v>956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208.46344444444443</v>
      </c>
    </row>
    <row r="112" spans="1:56" ht="27.75" customHeight="1" x14ac:dyDescent="0.45">
      <c r="A112" s="3">
        <v>45916</v>
      </c>
      <c r="B112" s="14" t="s">
        <v>295</v>
      </c>
      <c r="C112" s="9" t="s">
        <v>229</v>
      </c>
      <c r="D112" s="13">
        <v>952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45989</v>
      </c>
      <c r="AK112" s="3">
        <v>45985</v>
      </c>
      <c r="AL112" s="3">
        <v>45978</v>
      </c>
      <c r="AM112" s="3">
        <v>45986</v>
      </c>
      <c r="AN112" s="3">
        <v>45987</v>
      </c>
      <c r="AO112" s="3">
        <v>45988</v>
      </c>
      <c r="AP112" s="3">
        <v>45984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295</v>
      </c>
      <c r="C113" s="9" t="s">
        <v>229</v>
      </c>
      <c r="D113" s="13" t="s">
        <v>285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45989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45989</v>
      </c>
      <c r="AK113" s="3">
        <v>45985</v>
      </c>
      <c r="AL113" s="3">
        <v>45978</v>
      </c>
      <c r="AM113" s="3">
        <v>45986</v>
      </c>
      <c r="AN113" s="3">
        <v>45987</v>
      </c>
      <c r="AO113" s="3">
        <v>45988</v>
      </c>
      <c r="AP113" s="3">
        <v>45984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208.46344444444443</v>
      </c>
    </row>
    <row r="114" spans="1:56" ht="27.75" customHeight="1" x14ac:dyDescent="0.45">
      <c r="A114" s="3">
        <v>45916</v>
      </c>
      <c r="B114" s="14" t="s">
        <v>295</v>
      </c>
      <c r="C114" s="9" t="s">
        <v>229</v>
      </c>
      <c r="D114" s="13">
        <v>957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45989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45989</v>
      </c>
      <c r="AK114" s="3">
        <v>45985</v>
      </c>
      <c r="AL114" s="3">
        <v>45978</v>
      </c>
      <c r="AM114" s="3">
        <v>45986</v>
      </c>
      <c r="AN114" s="3">
        <v>45987</v>
      </c>
      <c r="AO114" s="3">
        <v>45988</v>
      </c>
      <c r="AP114" s="3">
        <v>45984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208.46344444444443</v>
      </c>
    </row>
    <row r="115" spans="1:56" ht="27.75" customHeight="1" x14ac:dyDescent="0.45">
      <c r="A115" s="3">
        <v>45892</v>
      </c>
      <c r="B115" s="14" t="s">
        <v>249</v>
      </c>
      <c r="C115" s="9" t="s">
        <v>79</v>
      </c>
      <c r="D115" s="13" t="s">
        <v>202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3000</v>
      </c>
      <c r="W115" s="10">
        <v>0</v>
      </c>
      <c r="X115" s="10">
        <v>6100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3000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45951</v>
      </c>
      <c r="B116" s="14" t="s">
        <v>429</v>
      </c>
      <c r="C116" s="9" t="s">
        <v>135</v>
      </c>
      <c r="D116" s="13" t="s">
        <v>267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105</v>
      </c>
      <c r="T116" s="12" t="s">
        <v>63</v>
      </c>
      <c r="U116" s="11">
        <v>886</v>
      </c>
      <c r="V116" s="10">
        <v>0</v>
      </c>
      <c r="W116" s="10">
        <v>886</v>
      </c>
      <c r="X116" s="10">
        <v>21560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398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45958</v>
      </c>
      <c r="B117" s="14" t="s">
        <v>485</v>
      </c>
      <c r="C117" s="9" t="s">
        <v>79</v>
      </c>
      <c r="D117" s="13" t="s">
        <v>486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3227.07</v>
      </c>
      <c r="AB117" s="8">
        <v>0</v>
      </c>
      <c r="AC117" s="8">
        <v>3227.07</v>
      </c>
      <c r="AD117" s="8">
        <v>0</v>
      </c>
      <c r="AE117" s="8">
        <v>3227.07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243.82306666666665</v>
      </c>
    </row>
    <row r="118" spans="1:56" ht="27.75" customHeight="1" x14ac:dyDescent="0.45">
      <c r="A118" s="3">
        <v>45891</v>
      </c>
      <c r="B118" s="14" t="s">
        <v>253</v>
      </c>
      <c r="C118" s="9" t="s">
        <v>79</v>
      </c>
      <c r="D118" s="13" t="s">
        <v>254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2500</v>
      </c>
      <c r="W118" s="10">
        <v>500</v>
      </c>
      <c r="X118" s="10">
        <v>9455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75</v>
      </c>
      <c r="AI118" s="1">
        <v>5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45958</v>
      </c>
      <c r="B119" s="14" t="s">
        <v>471</v>
      </c>
      <c r="C119" s="9" t="s">
        <v>104</v>
      </c>
      <c r="D119" s="13" t="s">
        <v>472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250.15613333333337</v>
      </c>
    </row>
    <row r="120" spans="1:56" ht="27.75" customHeight="1" x14ac:dyDescent="0.45">
      <c r="A120" s="3">
        <v>45891</v>
      </c>
      <c r="B120" s="14" t="s">
        <v>251</v>
      </c>
      <c r="C120" s="9" t="s">
        <v>79</v>
      </c>
      <c r="D120" s="13" t="s">
        <v>252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6000</v>
      </c>
      <c r="V120" s="10">
        <v>5447</v>
      </c>
      <c r="W120" s="10">
        <v>553</v>
      </c>
      <c r="X120" s="10">
        <v>9150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8447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 t="s">
        <v>131</v>
      </c>
      <c r="B121" s="14" t="s">
        <v>131</v>
      </c>
      <c r="C121" s="9" t="s">
        <v>135</v>
      </c>
      <c r="D121" s="13" t="s">
        <v>61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105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80</v>
      </c>
      <c r="AA121" s="8">
        <v>104775.00000000001</v>
      </c>
      <c r="AB121" s="8">
        <v>0</v>
      </c>
      <c r="AC121" s="8">
        <v>104775.00000000001</v>
      </c>
      <c r="AD121" s="8">
        <v>0</v>
      </c>
      <c r="AE121" s="8">
        <v>104775.00000000001</v>
      </c>
      <c r="AF121" s="8">
        <v>0</v>
      </c>
      <c r="AG121" s="1" t="s">
        <v>61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7916.333333333333</v>
      </c>
    </row>
    <row r="122" spans="1:56" ht="27.75" customHeight="1" x14ac:dyDescent="0.45">
      <c r="A122" s="3">
        <v>45933</v>
      </c>
      <c r="B122" s="14" t="s">
        <v>337</v>
      </c>
      <c r="C122" s="9" t="s">
        <v>79</v>
      </c>
      <c r="D122" s="13" t="s">
        <v>325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250.15613333333337</v>
      </c>
    </row>
    <row r="123" spans="1:56" ht="27.75" customHeight="1" x14ac:dyDescent="0.45">
      <c r="A123" s="3" t="s">
        <v>131</v>
      </c>
      <c r="B123" s="14" t="s">
        <v>131</v>
      </c>
      <c r="C123" s="9" t="s">
        <v>79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80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1667.7075555555555</v>
      </c>
    </row>
    <row r="124" spans="1:56" ht="27.75" customHeight="1" x14ac:dyDescent="0.45">
      <c r="A124" s="3" t="s">
        <v>131</v>
      </c>
      <c r="B124" s="14" t="s">
        <v>131</v>
      </c>
      <c r="C124" s="9" t="s">
        <v>95</v>
      </c>
      <c r="D124" s="13" t="s">
        <v>61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80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21513.800000000003</v>
      </c>
      <c r="AF124" s="8">
        <v>0</v>
      </c>
      <c r="AG124" s="1" t="s">
        <v>114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1625.4871111111113</v>
      </c>
    </row>
    <row r="125" spans="1:56" ht="27.75" customHeight="1" x14ac:dyDescent="0.45">
      <c r="A125" s="3" t="s">
        <v>131</v>
      </c>
      <c r="B125" s="14" t="s">
        <v>131</v>
      </c>
      <c r="C125" s="9" t="s">
        <v>229</v>
      </c>
      <c r="D125" s="13" t="s">
        <v>61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 t="s">
        <v>63</v>
      </c>
      <c r="U125" s="11">
        <v>305000</v>
      </c>
      <c r="V125" s="10">
        <v>0</v>
      </c>
      <c r="W125" s="10">
        <v>305000</v>
      </c>
      <c r="X125" s="10">
        <v>0</v>
      </c>
      <c r="Y125" s="10">
        <v>320250</v>
      </c>
      <c r="Z125" s="9" t="s">
        <v>80</v>
      </c>
      <c r="AA125" s="8">
        <v>336607.14999999997</v>
      </c>
      <c r="AB125" s="8">
        <v>0</v>
      </c>
      <c r="AC125" s="8">
        <v>336607.14999999997</v>
      </c>
      <c r="AD125" s="8">
        <v>0</v>
      </c>
      <c r="AE125" s="8">
        <v>336607.14999999997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25432.540222222222</v>
      </c>
    </row>
    <row r="126" spans="1:56" ht="27.75" customHeight="1" x14ac:dyDescent="0.45">
      <c r="A126" s="3">
        <v>45933</v>
      </c>
      <c r="B126" s="14" t="s">
        <v>335</v>
      </c>
      <c r="C126" s="9" t="s">
        <v>104</v>
      </c>
      <c r="D126" s="13" t="s">
        <v>201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45919</v>
      </c>
      <c r="B127" s="14" t="s">
        <v>302</v>
      </c>
      <c r="C127" s="9" t="s">
        <v>135</v>
      </c>
      <c r="D127" s="13" t="s">
        <v>206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183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1172</v>
      </c>
      <c r="V127" s="10">
        <v>0</v>
      </c>
      <c r="W127" s="10">
        <v>1172</v>
      </c>
      <c r="X127" s="10">
        <v>21290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297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45923</v>
      </c>
      <c r="B128" s="14" t="s">
        <v>310</v>
      </c>
      <c r="C128" s="9" t="s">
        <v>79</v>
      </c>
      <c r="D128" s="13" t="s">
        <v>311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13000</v>
      </c>
      <c r="V128" s="10">
        <v>0</v>
      </c>
      <c r="W128" s="10">
        <v>13000</v>
      </c>
      <c r="X128" s="10">
        <v>0</v>
      </c>
      <c r="Y128" s="10">
        <v>13650</v>
      </c>
      <c r="Z128" s="9" t="s">
        <v>80</v>
      </c>
      <c r="AA128" s="8">
        <v>14347.189999999999</v>
      </c>
      <c r="AB128" s="8">
        <v>14347.189999999999</v>
      </c>
      <c r="AC128" s="8">
        <v>0</v>
      </c>
      <c r="AD128" s="8">
        <v>14347.189999999999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245</v>
      </c>
      <c r="C129" s="9" t="s">
        <v>79</v>
      </c>
      <c r="D129" s="13" t="s">
        <v>246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2265.4764825000002</v>
      </c>
      <c r="AC129" s="8">
        <v>0</v>
      </c>
      <c r="AD129" s="8">
        <v>2265.4764825000002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45796</v>
      </c>
      <c r="B130" s="14" t="s">
        <v>221</v>
      </c>
      <c r="C130" s="9" t="s">
        <v>135</v>
      </c>
      <c r="D130" s="13" t="s">
        <v>220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183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105</v>
      </c>
      <c r="T130" s="12" t="s">
        <v>63</v>
      </c>
      <c r="U130" s="11">
        <v>302</v>
      </c>
      <c r="V130" s="10">
        <v>363</v>
      </c>
      <c r="W130" s="10">
        <v>0</v>
      </c>
      <c r="X130" s="10">
        <v>5300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45674</v>
      </c>
      <c r="B131" s="14" t="s">
        <v>208</v>
      </c>
      <c r="C131" s="9" t="s">
        <v>135</v>
      </c>
      <c r="D131" s="13" t="s">
        <v>207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183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105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215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45611</v>
      </c>
      <c r="B132" s="14" t="s">
        <v>182</v>
      </c>
      <c r="C132" s="9" t="s">
        <v>135</v>
      </c>
      <c r="D132" s="13" t="s">
        <v>181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45523</v>
      </c>
      <c r="B133" s="14" t="s">
        <v>172</v>
      </c>
      <c r="C133" s="9" t="s">
        <v>135</v>
      </c>
      <c r="D133" s="13" t="s">
        <v>171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45911</v>
      </c>
      <c r="B134" s="14" t="s">
        <v>275</v>
      </c>
      <c r="C134" s="9" t="s">
        <v>104</v>
      </c>
      <c r="D134" s="13" t="s">
        <v>276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128</v>
      </c>
      <c r="U134" s="11">
        <v>3000</v>
      </c>
      <c r="V134" s="10">
        <v>2477</v>
      </c>
      <c r="W134" s="10">
        <v>523</v>
      </c>
      <c r="X134" s="10">
        <v>8465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45908</v>
      </c>
      <c r="B135" s="14" t="s">
        <v>273</v>
      </c>
      <c r="C135" s="9" t="s">
        <v>222</v>
      </c>
      <c r="D135" s="13" t="s">
        <v>223</v>
      </c>
      <c r="E135" s="9">
        <v>20</v>
      </c>
      <c r="F135" s="9">
        <v>34</v>
      </c>
      <c r="G135" s="9" t="s">
        <v>60</v>
      </c>
      <c r="H135" s="9" t="s">
        <v>66</v>
      </c>
      <c r="I135" s="9">
        <v>95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 t="s">
        <v>128</v>
      </c>
      <c r="U135" s="11">
        <v>4000</v>
      </c>
      <c r="V135" s="10">
        <v>4000</v>
      </c>
      <c r="W135" s="10">
        <v>0</v>
      </c>
      <c r="X135" s="10">
        <v>4060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45908</v>
      </c>
      <c r="B136" s="14" t="s">
        <v>273</v>
      </c>
      <c r="C136" s="9" t="s">
        <v>222</v>
      </c>
      <c r="D136" s="13" t="s">
        <v>248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128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45799</v>
      </c>
      <c r="B137" s="14" t="s">
        <v>225</v>
      </c>
      <c r="C137" s="9" t="s">
        <v>222</v>
      </c>
      <c r="D137" s="13" t="s">
        <v>223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3975</v>
      </c>
      <c r="W137" s="10">
        <v>25</v>
      </c>
      <c r="X137" s="10">
        <v>4140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196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45799</v>
      </c>
      <c r="B138" s="14" t="s">
        <v>225</v>
      </c>
      <c r="C138" s="9" t="s">
        <v>222</v>
      </c>
      <c r="D138" s="13" t="s">
        <v>248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4056</v>
      </c>
      <c r="W138" s="10">
        <v>0</v>
      </c>
      <c r="X138" s="10">
        <v>4404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196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45541</v>
      </c>
      <c r="B139" s="14" t="s">
        <v>174</v>
      </c>
      <c r="C139" s="9" t="s">
        <v>104</v>
      </c>
      <c r="D139" s="13" t="s">
        <v>175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128</v>
      </c>
      <c r="U139" s="11">
        <v>3000</v>
      </c>
      <c r="V139" s="10">
        <v>3318</v>
      </c>
      <c r="W139" s="10">
        <v>0</v>
      </c>
      <c r="X139" s="10">
        <v>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176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204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80</v>
      </c>
      <c r="AA140" s="8">
        <v>692091.65715249989</v>
      </c>
      <c r="AB140" s="8">
        <v>78847.078882499991</v>
      </c>
      <c r="AC140" s="8">
        <v>613244.57826999994</v>
      </c>
      <c r="AD140" s="8">
        <v>66260.928882499997</v>
      </c>
      <c r="AE140" s="8">
        <v>625830.72826999985</v>
      </c>
      <c r="AF140" s="8" t="s">
        <v>58</v>
      </c>
      <c r="AG140" s="1" t="s">
        <v>112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45961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45961</v>
      </c>
      <c r="AK141" s="3">
        <v>0</v>
      </c>
      <c r="AL141" s="3">
        <v>45952</v>
      </c>
      <c r="AM141" s="3">
        <v>45959</v>
      </c>
      <c r="AN141" s="3">
        <v>45960</v>
      </c>
      <c r="AO141" s="3">
        <v>45960</v>
      </c>
      <c r="AP141" s="3">
        <v>45956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45961</v>
      </c>
      <c r="U142" s="11">
        <v>5000</v>
      </c>
      <c r="V142" s="10">
        <v>5100</v>
      </c>
      <c r="W142" s="10">
        <v>0</v>
      </c>
      <c r="X142" s="10">
        <v>5300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45961</v>
      </c>
      <c r="AK142" s="3">
        <v>0</v>
      </c>
      <c r="AL142" s="3">
        <v>45952</v>
      </c>
      <c r="AM142" s="3">
        <v>45959</v>
      </c>
      <c r="AN142" s="3">
        <v>45960</v>
      </c>
      <c r="AO142" s="3">
        <v>45960</v>
      </c>
      <c r="AP142" s="3">
        <v>45956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263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45961</v>
      </c>
      <c r="AK143" s="3">
        <v>0</v>
      </c>
      <c r="AL143" s="3">
        <v>45952</v>
      </c>
      <c r="AM143" s="3">
        <v>45959</v>
      </c>
      <c r="AN143" s="3">
        <v>45960</v>
      </c>
      <c r="AO143" s="3">
        <v>45960</v>
      </c>
      <c r="AP143" s="3">
        <v>45956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45961</v>
      </c>
      <c r="U144" s="11">
        <v>5000</v>
      </c>
      <c r="V144" s="10">
        <v>5000</v>
      </c>
      <c r="W144" s="10">
        <v>0</v>
      </c>
      <c r="X144" s="10">
        <v>5324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45961</v>
      </c>
      <c r="AK144" s="3">
        <v>0</v>
      </c>
      <c r="AL144" s="3">
        <v>45952</v>
      </c>
      <c r="AM144" s="3">
        <v>45959</v>
      </c>
      <c r="AN144" s="3">
        <v>45960</v>
      </c>
      <c r="AO144" s="3">
        <v>45960</v>
      </c>
      <c r="AP144" s="3">
        <v>45956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287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45965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293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45964</v>
      </c>
      <c r="U146" s="11">
        <v>5000</v>
      </c>
      <c r="V146" s="10">
        <v>5000</v>
      </c>
      <c r="W146" s="10">
        <v>0</v>
      </c>
      <c r="X146" s="10">
        <v>5140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45964</v>
      </c>
      <c r="AK146" s="3">
        <v>0</v>
      </c>
      <c r="AL146" s="3">
        <v>45955</v>
      </c>
      <c r="AM146" s="3">
        <v>45962</v>
      </c>
      <c r="AN146" s="3">
        <v>45963</v>
      </c>
      <c r="AO146" s="3">
        <v>45963</v>
      </c>
      <c r="AP146" s="3">
        <v>45959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45971</v>
      </c>
      <c r="U147" s="11">
        <v>5000</v>
      </c>
      <c r="V147" s="10">
        <v>5000</v>
      </c>
      <c r="W147" s="10">
        <v>0</v>
      </c>
      <c r="X147" s="10">
        <v>5100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45971</v>
      </c>
      <c r="AK147" s="3">
        <v>0</v>
      </c>
      <c r="AL147" s="3">
        <v>45962</v>
      </c>
      <c r="AM147" s="3">
        <v>45969</v>
      </c>
      <c r="AN147" s="3">
        <v>45970</v>
      </c>
      <c r="AO147" s="3">
        <v>45970</v>
      </c>
      <c r="AP147" s="3">
        <v>45966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45966</v>
      </c>
      <c r="U148" s="11">
        <v>5000</v>
      </c>
      <c r="V148" s="10">
        <v>5100</v>
      </c>
      <c r="W148" s="10">
        <v>0</v>
      </c>
      <c r="X148" s="10">
        <v>5280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45968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45964</v>
      </c>
      <c r="U150" s="11">
        <v>2500</v>
      </c>
      <c r="V150" s="10">
        <v>2500</v>
      </c>
      <c r="W150" s="10">
        <v>0</v>
      </c>
      <c r="X150" s="10">
        <v>2550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45964</v>
      </c>
      <c r="AK150" s="3">
        <v>0</v>
      </c>
      <c r="AL150" s="3">
        <v>45955</v>
      </c>
      <c r="AM150" s="3">
        <v>45962</v>
      </c>
      <c r="AN150" s="3">
        <v>45963</v>
      </c>
      <c r="AO150" s="3">
        <v>45963</v>
      </c>
      <c r="AP150" s="3">
        <v>45959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294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45965</v>
      </c>
      <c r="U151" s="11">
        <v>5000</v>
      </c>
      <c r="V151" s="10">
        <v>4666</v>
      </c>
      <c r="W151" s="10">
        <v>334</v>
      </c>
      <c r="X151" s="10">
        <v>5300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45965</v>
      </c>
      <c r="AK151" s="3">
        <v>0</v>
      </c>
      <c r="AL151" s="3">
        <v>45956</v>
      </c>
      <c r="AM151" s="3">
        <v>45963</v>
      </c>
      <c r="AN151" s="3">
        <v>45964</v>
      </c>
      <c r="AO151" s="3">
        <v>45964</v>
      </c>
      <c r="AP151" s="3">
        <v>45960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45964</v>
      </c>
      <c r="AK152" s="3">
        <v>0</v>
      </c>
      <c r="AL152" s="3">
        <v>45955</v>
      </c>
      <c r="AM152" s="3">
        <v>45962</v>
      </c>
      <c r="AN152" s="3">
        <v>45963</v>
      </c>
      <c r="AO152" s="3">
        <v>45963</v>
      </c>
      <c r="AP152" s="3">
        <v>45959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45966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230</v>
      </c>
      <c r="AA153" s="8">
        <v>8067.6750000000011</v>
      </c>
      <c r="AB153" s="8">
        <v>0</v>
      </c>
      <c r="AC153" s="8">
        <v>8067.6750000000011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45966</v>
      </c>
      <c r="AK153" s="3">
        <v>0</v>
      </c>
      <c r="AL153" s="3">
        <v>45957</v>
      </c>
      <c r="AM153" s="3">
        <v>45964</v>
      </c>
      <c r="AN153" s="3">
        <v>45965</v>
      </c>
      <c r="AO153" s="3">
        <v>45965</v>
      </c>
      <c r="AP153" s="3">
        <v>45961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635.55350833333341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>
        <v>932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45971</v>
      </c>
      <c r="U154" s="11">
        <v>2500</v>
      </c>
      <c r="V154" s="10">
        <v>2500</v>
      </c>
      <c r="W154" s="10">
        <v>0</v>
      </c>
      <c r="X154" s="10">
        <v>2550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379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45965</v>
      </c>
      <c r="U155" s="11">
        <v>3500</v>
      </c>
      <c r="V155" s="10">
        <v>3500</v>
      </c>
      <c r="W155" s="10">
        <v>0</v>
      </c>
      <c r="X155" s="10">
        <v>3790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45965</v>
      </c>
      <c r="AK155" s="3">
        <v>0</v>
      </c>
      <c r="AL155" s="3">
        <v>45956</v>
      </c>
      <c r="AM155" s="3">
        <v>45963</v>
      </c>
      <c r="AN155" s="3">
        <v>45964</v>
      </c>
      <c r="AO155" s="3">
        <v>45964</v>
      </c>
      <c r="AP155" s="3">
        <v>45960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312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45966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45966</v>
      </c>
      <c r="AK156" s="3">
        <v>0</v>
      </c>
      <c r="AL156" s="3">
        <v>45957</v>
      </c>
      <c r="AM156" s="3">
        <v>45964</v>
      </c>
      <c r="AN156" s="3">
        <v>45965</v>
      </c>
      <c r="AO156" s="3">
        <v>45965</v>
      </c>
      <c r="AP156" s="3">
        <v>45961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45964</v>
      </c>
      <c r="U157" s="11">
        <v>2500</v>
      </c>
      <c r="V157" s="10">
        <v>1995</v>
      </c>
      <c r="W157" s="10">
        <v>505</v>
      </c>
      <c r="X157" s="10">
        <v>2521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45964</v>
      </c>
      <c r="AK157" s="3">
        <v>0</v>
      </c>
      <c r="AL157" s="3">
        <v>45955</v>
      </c>
      <c r="AM157" s="3">
        <v>45962</v>
      </c>
      <c r="AN157" s="3">
        <v>45963</v>
      </c>
      <c r="AO157" s="3">
        <v>45963</v>
      </c>
      <c r="AP157" s="3">
        <v>45959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45966</v>
      </c>
      <c r="U159" s="11">
        <v>2500</v>
      </c>
      <c r="V159" s="10">
        <v>2500</v>
      </c>
      <c r="W159" s="10">
        <v>0</v>
      </c>
      <c r="X159" s="10">
        <v>2555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45966</v>
      </c>
      <c r="AK159" s="3">
        <v>0</v>
      </c>
      <c r="AL159" s="3">
        <v>45957</v>
      </c>
      <c r="AM159" s="3">
        <v>45964</v>
      </c>
      <c r="AN159" s="3">
        <v>45965</v>
      </c>
      <c r="AO159" s="3">
        <v>45965</v>
      </c>
      <c r="AP159" s="3">
        <v>45961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45964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45964</v>
      </c>
      <c r="AK160" s="3">
        <v>0</v>
      </c>
      <c r="AL160" s="3">
        <v>45955</v>
      </c>
      <c r="AM160" s="3">
        <v>45962</v>
      </c>
      <c r="AN160" s="3">
        <v>45963</v>
      </c>
      <c r="AO160" s="3">
        <v>45963</v>
      </c>
      <c r="AP160" s="3">
        <v>45959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45966</v>
      </c>
      <c r="U161" s="11">
        <v>5000</v>
      </c>
      <c r="V161" s="10">
        <v>3707</v>
      </c>
      <c r="W161" s="10">
        <v>1293</v>
      </c>
      <c r="X161" s="10">
        <v>2235</v>
      </c>
      <c r="Y161" s="10">
        <v>1357.65</v>
      </c>
      <c r="Z161" s="9" t="s">
        <v>230</v>
      </c>
      <c r="AA161" s="8">
        <v>1463.1200100000001</v>
      </c>
      <c r="AB161" s="8">
        <v>0</v>
      </c>
      <c r="AC161" s="8">
        <v>1463.1200100000001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45966</v>
      </c>
      <c r="AK161" s="3">
        <v>0</v>
      </c>
      <c r="AL161" s="3">
        <v>45957</v>
      </c>
      <c r="AM161" s="3">
        <v>45964</v>
      </c>
      <c r="AN161" s="3">
        <v>45965</v>
      </c>
      <c r="AO161" s="3">
        <v>45965</v>
      </c>
      <c r="AP161" s="3">
        <v>45961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115.26134301000003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45964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230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45964</v>
      </c>
      <c r="AK162" s="3">
        <v>0</v>
      </c>
      <c r="AL162" s="3">
        <v>45955</v>
      </c>
      <c r="AM162" s="3">
        <v>45962</v>
      </c>
      <c r="AN162" s="3">
        <v>45963</v>
      </c>
      <c r="AO162" s="3">
        <v>45963</v>
      </c>
      <c r="AP162" s="3">
        <v>45959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222.85642500000006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312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45974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45974</v>
      </c>
      <c r="AK163" s="3">
        <v>0</v>
      </c>
      <c r="AL163" s="3">
        <v>45965</v>
      </c>
      <c r="AM163" s="3">
        <v>45972</v>
      </c>
      <c r="AN163" s="3">
        <v>45973</v>
      </c>
      <c r="AO163" s="3">
        <v>45973</v>
      </c>
      <c r="AP163" s="3">
        <v>45969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45968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45968</v>
      </c>
      <c r="AK164" s="3">
        <v>0</v>
      </c>
      <c r="AL164" s="3">
        <v>45959</v>
      </c>
      <c r="AM164" s="3">
        <v>45966</v>
      </c>
      <c r="AN164" s="3">
        <v>45967</v>
      </c>
      <c r="AO164" s="3">
        <v>45967</v>
      </c>
      <c r="AP164" s="3">
        <v>45963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45968</v>
      </c>
      <c r="U165" s="11">
        <v>10000</v>
      </c>
      <c r="V165" s="10">
        <v>10000</v>
      </c>
      <c r="W165" s="10">
        <v>0</v>
      </c>
      <c r="X165" s="10">
        <v>10200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45968</v>
      </c>
      <c r="AK165" s="3">
        <v>0</v>
      </c>
      <c r="AL165" s="3">
        <v>45959</v>
      </c>
      <c r="AM165" s="3">
        <v>45966</v>
      </c>
      <c r="AN165" s="3">
        <v>45967</v>
      </c>
      <c r="AO165" s="3">
        <v>45967</v>
      </c>
      <c r="AP165" s="3">
        <v>45963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45968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230</v>
      </c>
      <c r="AA166" s="8">
        <v>11315.7</v>
      </c>
      <c r="AB166" s="8">
        <v>0</v>
      </c>
      <c r="AC166" s="8">
        <v>11315.7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45968</v>
      </c>
      <c r="AK166" s="3">
        <v>0</v>
      </c>
      <c r="AL166" s="3">
        <v>45959</v>
      </c>
      <c r="AM166" s="3">
        <v>45966</v>
      </c>
      <c r="AN166" s="3">
        <v>45967</v>
      </c>
      <c r="AO166" s="3">
        <v>45967</v>
      </c>
      <c r="AP166" s="3">
        <v>45963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891.42570000000023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45968</v>
      </c>
      <c r="U167" s="11">
        <v>7500</v>
      </c>
      <c r="V167" s="10">
        <v>4040</v>
      </c>
      <c r="W167" s="10">
        <v>3460</v>
      </c>
      <c r="X167" s="10">
        <v>5997</v>
      </c>
      <c r="Y167" s="10">
        <v>1578.15</v>
      </c>
      <c r="Z167" s="9" t="s">
        <v>230</v>
      </c>
      <c r="AA167" s="8">
        <v>1785.7871955000003</v>
      </c>
      <c r="AB167" s="8">
        <v>1785.7871955000003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45968</v>
      </c>
      <c r="AK167" s="3">
        <v>0</v>
      </c>
      <c r="AL167" s="3">
        <v>45959</v>
      </c>
      <c r="AM167" s="3">
        <v>45966</v>
      </c>
      <c r="AN167" s="3">
        <v>45967</v>
      </c>
      <c r="AO167" s="3">
        <v>45967</v>
      </c>
      <c r="AP167" s="3">
        <v>45963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45968</v>
      </c>
      <c r="U168" s="11">
        <v>2500</v>
      </c>
      <c r="V168" s="10">
        <v>2500</v>
      </c>
      <c r="W168" s="10">
        <v>0</v>
      </c>
      <c r="X168" s="10">
        <v>2600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45968</v>
      </c>
      <c r="AK168" s="3">
        <v>0</v>
      </c>
      <c r="AL168" s="3">
        <v>45959</v>
      </c>
      <c r="AM168" s="3">
        <v>45966</v>
      </c>
      <c r="AN168" s="3">
        <v>45967</v>
      </c>
      <c r="AO168" s="3">
        <v>45967</v>
      </c>
      <c r="AP168" s="3">
        <v>45963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45971</v>
      </c>
      <c r="U169" s="11">
        <v>2500</v>
      </c>
      <c r="V169" s="10">
        <v>2115</v>
      </c>
      <c r="W169" s="10">
        <v>385</v>
      </c>
      <c r="X169" s="10">
        <v>2550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45971</v>
      </c>
      <c r="AK169" s="3">
        <v>0</v>
      </c>
      <c r="AL169" s="3">
        <v>45962</v>
      </c>
      <c r="AM169" s="3">
        <v>45969</v>
      </c>
      <c r="AN169" s="3">
        <v>45970</v>
      </c>
      <c r="AO169" s="3">
        <v>45970</v>
      </c>
      <c r="AP169" s="3">
        <v>45966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294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45971</v>
      </c>
      <c r="AK170" s="3">
        <v>0</v>
      </c>
      <c r="AL170" s="3">
        <v>45962</v>
      </c>
      <c r="AM170" s="3">
        <v>45969</v>
      </c>
      <c r="AN170" s="3">
        <v>45970</v>
      </c>
      <c r="AO170" s="3">
        <v>45970</v>
      </c>
      <c r="AP170" s="3">
        <v>45966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45971</v>
      </c>
      <c r="AK171" s="3">
        <v>0</v>
      </c>
      <c r="AL171" s="3">
        <v>45962</v>
      </c>
      <c r="AM171" s="3">
        <v>45969</v>
      </c>
      <c r="AN171" s="3">
        <v>45970</v>
      </c>
      <c r="AO171" s="3">
        <v>45970</v>
      </c>
      <c r="AP171" s="3">
        <v>45966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45971</v>
      </c>
      <c r="U172" s="11">
        <v>5000</v>
      </c>
      <c r="V172" s="10">
        <v>5000</v>
      </c>
      <c r="W172" s="10">
        <v>0</v>
      </c>
      <c r="X172" s="10">
        <v>5050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45971</v>
      </c>
      <c r="AK172" s="3">
        <v>0</v>
      </c>
      <c r="AL172" s="3">
        <v>45962</v>
      </c>
      <c r="AM172" s="3">
        <v>45969</v>
      </c>
      <c r="AN172" s="3">
        <v>45970</v>
      </c>
      <c r="AO172" s="3">
        <v>45970</v>
      </c>
      <c r="AP172" s="3">
        <v>45966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230</v>
      </c>
      <c r="AA173" s="8">
        <v>11315.7</v>
      </c>
      <c r="AB173" s="8">
        <v>0</v>
      </c>
      <c r="AC173" s="8">
        <v>11315.7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45971</v>
      </c>
      <c r="AK173" s="3">
        <v>0</v>
      </c>
      <c r="AL173" s="3">
        <v>45962</v>
      </c>
      <c r="AM173" s="3">
        <v>45969</v>
      </c>
      <c r="AN173" s="3">
        <v>45970</v>
      </c>
      <c r="AO173" s="3">
        <v>45970</v>
      </c>
      <c r="AP173" s="3">
        <v>45966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891.42570000000023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288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45971</v>
      </c>
      <c r="U175" s="11">
        <v>2500</v>
      </c>
      <c r="V175" s="10">
        <v>2026</v>
      </c>
      <c r="W175" s="10">
        <v>474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45971</v>
      </c>
      <c r="AK175" s="3">
        <v>0</v>
      </c>
      <c r="AL175" s="3">
        <v>45962</v>
      </c>
      <c r="AM175" s="3">
        <v>45969</v>
      </c>
      <c r="AN175" s="3">
        <v>45970</v>
      </c>
      <c r="AO175" s="3">
        <v>45970</v>
      </c>
      <c r="AP175" s="3">
        <v>45966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21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45972</v>
      </c>
      <c r="U176" s="11">
        <v>5000</v>
      </c>
      <c r="V176" s="10">
        <v>5100</v>
      </c>
      <c r="W176" s="10">
        <v>0</v>
      </c>
      <c r="X176" s="10">
        <v>5373</v>
      </c>
      <c r="Y176" s="10">
        <v>0</v>
      </c>
      <c r="Z176" s="9" t="s">
        <v>230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45972</v>
      </c>
      <c r="AK176" s="3">
        <v>0</v>
      </c>
      <c r="AL176" s="3">
        <v>45963</v>
      </c>
      <c r="AM176" s="3">
        <v>45970</v>
      </c>
      <c r="AN176" s="3">
        <v>45971</v>
      </c>
      <c r="AO176" s="3">
        <v>45971</v>
      </c>
      <c r="AP176" s="3">
        <v>45967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0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45972</v>
      </c>
      <c r="U177" s="11">
        <v>2500</v>
      </c>
      <c r="V177" s="10">
        <v>2500</v>
      </c>
      <c r="W177" s="10">
        <v>0</v>
      </c>
      <c r="X177" s="10">
        <v>2555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45972</v>
      </c>
      <c r="AK177" s="3">
        <v>0</v>
      </c>
      <c r="AL177" s="3">
        <v>45963</v>
      </c>
      <c r="AM177" s="3">
        <v>45970</v>
      </c>
      <c r="AN177" s="3">
        <v>45971</v>
      </c>
      <c r="AO177" s="3">
        <v>45971</v>
      </c>
      <c r="AP177" s="3">
        <v>45967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45972</v>
      </c>
      <c r="AK178" s="3">
        <v>0</v>
      </c>
      <c r="AL178" s="3">
        <v>45963</v>
      </c>
      <c r="AM178" s="3">
        <v>45970</v>
      </c>
      <c r="AN178" s="3">
        <v>45971</v>
      </c>
      <c r="AO178" s="3">
        <v>45971</v>
      </c>
      <c r="AP178" s="3">
        <v>45967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45972</v>
      </c>
      <c r="U179" s="11">
        <v>5000</v>
      </c>
      <c r="V179" s="10">
        <v>5000</v>
      </c>
      <c r="W179" s="10">
        <v>0</v>
      </c>
      <c r="X179" s="10">
        <v>5050</v>
      </c>
      <c r="Y179" s="10">
        <v>0</v>
      </c>
      <c r="Z179" s="9" t="s">
        <v>230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45972</v>
      </c>
      <c r="AK179" s="3">
        <v>0</v>
      </c>
      <c r="AL179" s="3">
        <v>45963</v>
      </c>
      <c r="AM179" s="3">
        <v>45970</v>
      </c>
      <c r="AN179" s="3">
        <v>45971</v>
      </c>
      <c r="AO179" s="3">
        <v>45971</v>
      </c>
      <c r="AP179" s="3">
        <v>45967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0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380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45972</v>
      </c>
      <c r="U180" s="11">
        <v>3500</v>
      </c>
      <c r="V180" s="10">
        <v>0</v>
      </c>
      <c r="W180" s="10">
        <v>3500</v>
      </c>
      <c r="X180" s="10">
        <v>0</v>
      </c>
      <c r="Y180" s="10">
        <v>3675</v>
      </c>
      <c r="Z180" s="9" t="s">
        <v>230</v>
      </c>
      <c r="AA180" s="8">
        <v>3862.7049999999999</v>
      </c>
      <c r="AB180" s="8">
        <v>0</v>
      </c>
      <c r="AC180" s="8">
        <v>3862.7049999999999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45972</v>
      </c>
      <c r="AK180" s="3">
        <v>0</v>
      </c>
      <c r="AL180" s="3">
        <v>45963</v>
      </c>
      <c r="AM180" s="3">
        <v>45970</v>
      </c>
      <c r="AN180" s="3">
        <v>45971</v>
      </c>
      <c r="AO180" s="3">
        <v>45971</v>
      </c>
      <c r="AP180" s="3">
        <v>45967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304.29531611111116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45968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230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45968</v>
      </c>
      <c r="AK181" s="3">
        <v>0</v>
      </c>
      <c r="AL181" s="3">
        <v>45959</v>
      </c>
      <c r="AM181" s="3">
        <v>45966</v>
      </c>
      <c r="AN181" s="3">
        <v>45967</v>
      </c>
      <c r="AO181" s="3">
        <v>45967</v>
      </c>
      <c r="AP181" s="3">
        <v>45963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217.3537972222222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312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45974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45974</v>
      </c>
      <c r="AK182" s="3">
        <v>0</v>
      </c>
      <c r="AL182" s="3">
        <v>45965</v>
      </c>
      <c r="AM182" s="3">
        <v>45972</v>
      </c>
      <c r="AN182" s="3">
        <v>45973</v>
      </c>
      <c r="AO182" s="3">
        <v>45973</v>
      </c>
      <c r="AP182" s="3">
        <v>45969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382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45974</v>
      </c>
      <c r="U183" s="11">
        <v>2500</v>
      </c>
      <c r="V183" s="10">
        <v>0</v>
      </c>
      <c r="W183" s="10">
        <v>2500</v>
      </c>
      <c r="X183" s="10">
        <v>2550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45974</v>
      </c>
      <c r="AK183" s="3">
        <v>0</v>
      </c>
      <c r="AL183" s="3">
        <v>45965</v>
      </c>
      <c r="AM183" s="3">
        <v>45972</v>
      </c>
      <c r="AN183" s="3">
        <v>45973</v>
      </c>
      <c r="AO183" s="3">
        <v>45973</v>
      </c>
      <c r="AP183" s="3">
        <v>45969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45974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230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45974</v>
      </c>
      <c r="AK184" s="3">
        <v>0</v>
      </c>
      <c r="AL184" s="3">
        <v>45965</v>
      </c>
      <c r="AM184" s="3">
        <v>45972</v>
      </c>
      <c r="AN184" s="3">
        <v>45973</v>
      </c>
      <c r="AO184" s="3">
        <v>45973</v>
      </c>
      <c r="AP184" s="3">
        <v>45969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847.40467777777781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331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45974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230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45974</v>
      </c>
      <c r="AK185" s="3">
        <v>0</v>
      </c>
      <c r="AL185" s="3">
        <v>45965</v>
      </c>
      <c r="AM185" s="3">
        <v>45972</v>
      </c>
      <c r="AN185" s="3">
        <v>45973</v>
      </c>
      <c r="AO185" s="3">
        <v>45973</v>
      </c>
      <c r="AP185" s="3">
        <v>45969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45974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230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45974</v>
      </c>
      <c r="AK186" s="3">
        <v>0</v>
      </c>
      <c r="AL186" s="3">
        <v>45965</v>
      </c>
      <c r="AM186" s="3">
        <v>45972</v>
      </c>
      <c r="AN186" s="3">
        <v>45973</v>
      </c>
      <c r="AO186" s="3">
        <v>45973</v>
      </c>
      <c r="AP186" s="3">
        <v>45969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291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45975</v>
      </c>
      <c r="AK187" s="3">
        <v>0</v>
      </c>
      <c r="AL187" s="3">
        <v>45966</v>
      </c>
      <c r="AM187" s="3">
        <v>45973</v>
      </c>
      <c r="AN187" s="3">
        <v>45974</v>
      </c>
      <c r="AO187" s="3">
        <v>45974</v>
      </c>
      <c r="AP187" s="3">
        <v>45970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45975</v>
      </c>
      <c r="U188" s="11">
        <v>5000</v>
      </c>
      <c r="V188" s="10">
        <v>5000</v>
      </c>
      <c r="W188" s="10">
        <v>0</v>
      </c>
      <c r="X188" s="10">
        <v>6400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45975</v>
      </c>
      <c r="AK188" s="3">
        <v>0</v>
      </c>
      <c r="AL188" s="3">
        <v>45966</v>
      </c>
      <c r="AM188" s="3">
        <v>45973</v>
      </c>
      <c r="AN188" s="3">
        <v>45974</v>
      </c>
      <c r="AO188" s="3">
        <v>45974</v>
      </c>
      <c r="AP188" s="3">
        <v>45970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290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45975</v>
      </c>
      <c r="U189" s="11">
        <v>5000</v>
      </c>
      <c r="V189" s="10">
        <v>5000</v>
      </c>
      <c r="W189" s="10">
        <v>0</v>
      </c>
      <c r="X189" s="10">
        <v>5100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45975</v>
      </c>
      <c r="AK189" s="3">
        <v>0</v>
      </c>
      <c r="AL189" s="3">
        <v>45966</v>
      </c>
      <c r="AM189" s="3">
        <v>45973</v>
      </c>
      <c r="AN189" s="3">
        <v>45974</v>
      </c>
      <c r="AO189" s="3">
        <v>45974</v>
      </c>
      <c r="AP189" s="3">
        <v>45970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45975</v>
      </c>
      <c r="AK190" s="3">
        <v>0</v>
      </c>
      <c r="AL190" s="3">
        <v>45966</v>
      </c>
      <c r="AM190" s="3">
        <v>45973</v>
      </c>
      <c r="AN190" s="3">
        <v>45974</v>
      </c>
      <c r="AO190" s="3">
        <v>45974</v>
      </c>
      <c r="AP190" s="3">
        <v>45970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287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45975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230</v>
      </c>
      <c r="AA191" s="8">
        <v>8486.7750000000015</v>
      </c>
      <c r="AB191" s="8">
        <v>0</v>
      </c>
      <c r="AC191" s="8">
        <v>8486.7750000000015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45975</v>
      </c>
      <c r="AK191" s="3">
        <v>0</v>
      </c>
      <c r="AL191" s="3">
        <v>45966</v>
      </c>
      <c r="AM191" s="3">
        <v>45973</v>
      </c>
      <c r="AN191" s="3">
        <v>45974</v>
      </c>
      <c r="AO191" s="3">
        <v>45974</v>
      </c>
      <c r="AP191" s="3">
        <v>45970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668.56927500000018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294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230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45978</v>
      </c>
      <c r="AK192" s="3">
        <v>0</v>
      </c>
      <c r="AL192" s="3">
        <v>45969</v>
      </c>
      <c r="AM192" s="3">
        <v>45976</v>
      </c>
      <c r="AN192" s="3">
        <v>45977</v>
      </c>
      <c r="AO192" s="3">
        <v>45977</v>
      </c>
      <c r="AP192" s="3">
        <v>45973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445.71285000000012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289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45978</v>
      </c>
      <c r="AK193" s="3">
        <v>0</v>
      </c>
      <c r="AL193" s="3">
        <v>45969</v>
      </c>
      <c r="AM193" s="3">
        <v>45976</v>
      </c>
      <c r="AN193" s="3">
        <v>45977</v>
      </c>
      <c r="AO193" s="3">
        <v>45977</v>
      </c>
      <c r="AP193" s="3">
        <v>45973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230</v>
      </c>
      <c r="AA194" s="8">
        <v>2759.0749999999998</v>
      </c>
      <c r="AB194" s="8">
        <v>0</v>
      </c>
      <c r="AC194" s="8">
        <v>2759.0749999999998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45978</v>
      </c>
      <c r="AK194" s="3">
        <v>0</v>
      </c>
      <c r="AL194" s="3">
        <v>45969</v>
      </c>
      <c r="AM194" s="3">
        <v>45976</v>
      </c>
      <c r="AN194" s="3">
        <v>45977</v>
      </c>
      <c r="AO194" s="3">
        <v>45977</v>
      </c>
      <c r="AP194" s="3">
        <v>45973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217.3537972222222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286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45978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230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45978</v>
      </c>
      <c r="AK195" s="3">
        <v>0</v>
      </c>
      <c r="AL195" s="3">
        <v>45969</v>
      </c>
      <c r="AM195" s="3">
        <v>45976</v>
      </c>
      <c r="AN195" s="3">
        <v>45977</v>
      </c>
      <c r="AO195" s="3">
        <v>45977</v>
      </c>
      <c r="AP195" s="3">
        <v>45973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891.42570000000023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287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45978</v>
      </c>
      <c r="AK196" s="3">
        <v>0</v>
      </c>
      <c r="AL196" s="3">
        <v>45969</v>
      </c>
      <c r="AM196" s="3">
        <v>45976</v>
      </c>
      <c r="AN196" s="3">
        <v>45977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45978</v>
      </c>
      <c r="U197" s="11">
        <v>2500</v>
      </c>
      <c r="V197" s="10">
        <v>2500</v>
      </c>
      <c r="W197" s="10">
        <v>0</v>
      </c>
      <c r="X197" s="10">
        <v>2600</v>
      </c>
      <c r="Y197" s="10">
        <v>0</v>
      </c>
      <c r="Z197" s="9" t="s">
        <v>230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45978</v>
      </c>
      <c r="AK197" s="3">
        <v>0</v>
      </c>
      <c r="AL197" s="3">
        <v>45969</v>
      </c>
      <c r="AM197" s="3">
        <v>45976</v>
      </c>
      <c r="AN197" s="3">
        <v>45977</v>
      </c>
      <c r="AO197" s="3">
        <v>45977</v>
      </c>
      <c r="AP197" s="3">
        <v>45973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0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45978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230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45978</v>
      </c>
      <c r="AK198" s="3">
        <v>0</v>
      </c>
      <c r="AL198" s="3">
        <v>45969</v>
      </c>
      <c r="AM198" s="3">
        <v>45976</v>
      </c>
      <c r="AN198" s="3">
        <v>45977</v>
      </c>
      <c r="AO198" s="3">
        <v>45977</v>
      </c>
      <c r="AP198" s="3">
        <v>45973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45979</v>
      </c>
      <c r="U199" s="11">
        <v>2500</v>
      </c>
      <c r="V199" s="10">
        <v>2270</v>
      </c>
      <c r="W199" s="10">
        <v>230</v>
      </c>
      <c r="X199" s="10">
        <v>2555</v>
      </c>
      <c r="Y199" s="10">
        <v>0</v>
      </c>
      <c r="Z199" s="9" t="s">
        <v>230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45979</v>
      </c>
      <c r="AK199" s="3">
        <v>0</v>
      </c>
      <c r="AL199" s="3">
        <v>45970</v>
      </c>
      <c r="AM199" s="3">
        <v>45977</v>
      </c>
      <c r="AN199" s="3">
        <v>45978</v>
      </c>
      <c r="AO199" s="3">
        <v>45978</v>
      </c>
      <c r="AP199" s="3">
        <v>45974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0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45979</v>
      </c>
      <c r="AK200" s="3">
        <v>0</v>
      </c>
      <c r="AL200" s="3">
        <v>45970</v>
      </c>
      <c r="AM200" s="3">
        <v>45977</v>
      </c>
      <c r="AN200" s="3">
        <v>45978</v>
      </c>
      <c r="AO200" s="3">
        <v>45978</v>
      </c>
      <c r="AP200" s="3">
        <v>45974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291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45979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230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45979</v>
      </c>
      <c r="AK201" s="3">
        <v>0</v>
      </c>
      <c r="AL201" s="3">
        <v>45970</v>
      </c>
      <c r="AM201" s="3">
        <v>45977</v>
      </c>
      <c r="AN201" s="3">
        <v>45978</v>
      </c>
      <c r="AO201" s="3">
        <v>45978</v>
      </c>
      <c r="AP201" s="3">
        <v>45974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423.7023388888889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230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45979</v>
      </c>
      <c r="AK202" s="3">
        <v>0</v>
      </c>
      <c r="AL202" s="3">
        <v>45970</v>
      </c>
      <c r="AM202" s="3">
        <v>45977</v>
      </c>
      <c r="AN202" s="3">
        <v>45978</v>
      </c>
      <c r="AO202" s="3">
        <v>45978</v>
      </c>
      <c r="AP202" s="3">
        <v>45974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222.85642500000006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312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45980</v>
      </c>
      <c r="U203" s="11">
        <v>2500</v>
      </c>
      <c r="V203" s="10">
        <v>2500</v>
      </c>
      <c r="W203" s="10">
        <v>0</v>
      </c>
      <c r="X203" s="10">
        <v>2600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45980</v>
      </c>
      <c r="AK203" s="3">
        <v>0</v>
      </c>
      <c r="AL203" s="3">
        <v>45971</v>
      </c>
      <c r="AM203" s="3">
        <v>45978</v>
      </c>
      <c r="AN203" s="3">
        <v>45979</v>
      </c>
      <c r="AO203" s="3">
        <v>45979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289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230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45980</v>
      </c>
      <c r="AK204" s="3">
        <v>0</v>
      </c>
      <c r="AL204" s="3">
        <v>45971</v>
      </c>
      <c r="AM204" s="3">
        <v>45978</v>
      </c>
      <c r="AN204" s="3">
        <v>45979</v>
      </c>
      <c r="AO204" s="3">
        <v>45979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847.40467777777781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 t="s">
        <v>293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5518.15</v>
      </c>
      <c r="AB205" s="8">
        <v>0</v>
      </c>
      <c r="AC205" s="8">
        <v>5518.15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45980</v>
      </c>
      <c r="AK205" s="3">
        <v>0</v>
      </c>
      <c r="AL205" s="3">
        <v>45971</v>
      </c>
      <c r="AM205" s="3">
        <v>45978</v>
      </c>
      <c r="AN205" s="3">
        <v>45979</v>
      </c>
      <c r="AO205" s="3">
        <v>45979</v>
      </c>
      <c r="AP205" s="3">
        <v>45975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434.7075944444444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286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45980</v>
      </c>
      <c r="AK206" s="3">
        <v>0</v>
      </c>
      <c r="AL206" s="3">
        <v>45971</v>
      </c>
      <c r="AM206" s="3">
        <v>45978</v>
      </c>
      <c r="AN206" s="3">
        <v>45979</v>
      </c>
      <c r="AO206" s="3">
        <v>45979</v>
      </c>
      <c r="AP206" s="3">
        <v>45975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382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45981</v>
      </c>
      <c r="U207" s="11">
        <v>2500</v>
      </c>
      <c r="V207" s="10">
        <v>0</v>
      </c>
      <c r="W207" s="10">
        <v>2500</v>
      </c>
      <c r="X207" s="10">
        <v>2550</v>
      </c>
      <c r="Y207" s="10">
        <v>0</v>
      </c>
      <c r="Z207" s="9" t="s">
        <v>230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45981</v>
      </c>
      <c r="AK207" s="3">
        <v>0</v>
      </c>
      <c r="AL207" s="3">
        <v>45972</v>
      </c>
      <c r="AM207" s="3">
        <v>45979</v>
      </c>
      <c r="AN207" s="3">
        <v>45980</v>
      </c>
      <c r="AO207" s="3">
        <v>45980</v>
      </c>
      <c r="AP207" s="3">
        <v>45976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0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45981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230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45981</v>
      </c>
      <c r="AK208" s="3">
        <v>0</v>
      </c>
      <c r="AL208" s="3">
        <v>45972</v>
      </c>
      <c r="AM208" s="3">
        <v>45979</v>
      </c>
      <c r="AN208" s="3">
        <v>45980</v>
      </c>
      <c r="AO208" s="3">
        <v>45980</v>
      </c>
      <c r="AP208" s="3">
        <v>45976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847.40467777777781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230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45981</v>
      </c>
      <c r="AK209" s="3">
        <v>0</v>
      </c>
      <c r="AL209" s="3">
        <v>45972</v>
      </c>
      <c r="AM209" s="3">
        <v>45979</v>
      </c>
      <c r="AN209" s="3">
        <v>45980</v>
      </c>
      <c r="AO209" s="3">
        <v>45980</v>
      </c>
      <c r="AP209" s="3">
        <v>45976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287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45981</v>
      </c>
      <c r="U210" s="11">
        <v>7500</v>
      </c>
      <c r="V210" s="10">
        <v>0</v>
      </c>
      <c r="W210" s="10">
        <v>7500</v>
      </c>
      <c r="X210" s="10">
        <v>0</v>
      </c>
      <c r="Y210" s="10">
        <v>7875</v>
      </c>
      <c r="Z210" s="9" t="s">
        <v>230</v>
      </c>
      <c r="AA210" s="8">
        <v>8486.7750000000015</v>
      </c>
      <c r="AB210" s="8">
        <v>0</v>
      </c>
      <c r="AC210" s="8">
        <v>8486.7750000000015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45981</v>
      </c>
      <c r="AK210" s="3">
        <v>0</v>
      </c>
      <c r="AL210" s="3">
        <v>45972</v>
      </c>
      <c r="AM210" s="3">
        <v>45979</v>
      </c>
      <c r="AN210" s="3">
        <v>45980</v>
      </c>
      <c r="AO210" s="3">
        <v>45980</v>
      </c>
      <c r="AP210" s="3">
        <v>45976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668.56927500000018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>
        <v>21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45982</v>
      </c>
      <c r="U211" s="11">
        <v>2500</v>
      </c>
      <c r="V211" s="10">
        <v>1907</v>
      </c>
      <c r="W211" s="10">
        <v>593</v>
      </c>
      <c r="X211" s="10">
        <v>2686</v>
      </c>
      <c r="Y211" s="10">
        <v>0</v>
      </c>
      <c r="Z211" s="9" t="s">
        <v>230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45982</v>
      </c>
      <c r="AK211" s="3">
        <v>0</v>
      </c>
      <c r="AL211" s="3">
        <v>45973</v>
      </c>
      <c r="AM211" s="3">
        <v>45980</v>
      </c>
      <c r="AN211" s="3">
        <v>45981</v>
      </c>
      <c r="AO211" s="3">
        <v>45981</v>
      </c>
      <c r="AP211" s="3">
        <v>45977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0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291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45982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45982</v>
      </c>
      <c r="AK212" s="3">
        <v>0</v>
      </c>
      <c r="AL212" s="3">
        <v>45973</v>
      </c>
      <c r="AM212" s="3">
        <v>45980</v>
      </c>
      <c r="AN212" s="3">
        <v>45981</v>
      </c>
      <c r="AO212" s="3">
        <v>45981</v>
      </c>
      <c r="AP212" s="3">
        <v>45977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423.7023388888889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 t="s">
        <v>289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45982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230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45982</v>
      </c>
      <c r="AK213" s="3">
        <v>0</v>
      </c>
      <c r="AL213" s="3">
        <v>45973</v>
      </c>
      <c r="AM213" s="3">
        <v>45980</v>
      </c>
      <c r="AN213" s="3">
        <v>45981</v>
      </c>
      <c r="AO213" s="3">
        <v>45981</v>
      </c>
      <c r="AP213" s="3">
        <v>45977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423.7023388888889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 t="s">
        <v>286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45982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230</v>
      </c>
      <c r="AA214" s="8">
        <v>5657.85</v>
      </c>
      <c r="AB214" s="8">
        <v>0</v>
      </c>
      <c r="AC214" s="8">
        <v>5657.85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45982</v>
      </c>
      <c r="AK214" s="3">
        <v>0</v>
      </c>
      <c r="AL214" s="3">
        <v>45973</v>
      </c>
      <c r="AM214" s="3">
        <v>45980</v>
      </c>
      <c r="AN214" s="3">
        <v>45981</v>
      </c>
      <c r="AO214" s="3">
        <v>45981</v>
      </c>
      <c r="AP214" s="3">
        <v>45977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445.71285000000012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294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45985</v>
      </c>
      <c r="U215" s="11">
        <v>4000</v>
      </c>
      <c r="V215" s="10">
        <v>0</v>
      </c>
      <c r="W215" s="10">
        <v>4000</v>
      </c>
      <c r="X215" s="10">
        <v>0</v>
      </c>
      <c r="Y215" s="10">
        <v>4200</v>
      </c>
      <c r="Z215" s="9" t="s">
        <v>230</v>
      </c>
      <c r="AA215" s="8">
        <v>4526.2800000000007</v>
      </c>
      <c r="AB215" s="8">
        <v>0</v>
      </c>
      <c r="AC215" s="8">
        <v>4526.2800000000007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45985</v>
      </c>
      <c r="AK215" s="3">
        <v>0</v>
      </c>
      <c r="AL215" s="3">
        <v>45976</v>
      </c>
      <c r="AM215" s="3">
        <v>45983</v>
      </c>
      <c r="AN215" s="3">
        <v>45984</v>
      </c>
      <c r="AO215" s="3">
        <v>45984</v>
      </c>
      <c r="AP215" s="3">
        <v>45980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356.57028000000008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289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45985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45985</v>
      </c>
      <c r="AK216" s="3">
        <v>0</v>
      </c>
      <c r="AL216" s="3">
        <v>45976</v>
      </c>
      <c r="AM216" s="3">
        <v>45983</v>
      </c>
      <c r="AN216" s="3">
        <v>45984</v>
      </c>
      <c r="AO216" s="3">
        <v>45984</v>
      </c>
      <c r="AP216" s="3">
        <v>45980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>
        <v>932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45985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230</v>
      </c>
      <c r="AA217" s="8">
        <v>2759.0749999999998</v>
      </c>
      <c r="AB217" s="8">
        <v>0</v>
      </c>
      <c r="AC217" s="8">
        <v>2759.0749999999998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45985</v>
      </c>
      <c r="AK217" s="3">
        <v>0</v>
      </c>
      <c r="AL217" s="3">
        <v>45976</v>
      </c>
      <c r="AM217" s="3">
        <v>45983</v>
      </c>
      <c r="AN217" s="3">
        <v>45984</v>
      </c>
      <c r="AO217" s="3">
        <v>45984</v>
      </c>
      <c r="AP217" s="3">
        <v>45980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217.3537972222222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286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45985</v>
      </c>
      <c r="AK218" s="3">
        <v>0</v>
      </c>
      <c r="AL218" s="3">
        <v>45976</v>
      </c>
      <c r="AM218" s="3">
        <v>45983</v>
      </c>
      <c r="AN218" s="3">
        <v>45984</v>
      </c>
      <c r="AO218" s="3">
        <v>45984</v>
      </c>
      <c r="AP218" s="3">
        <v>45980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287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230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45985</v>
      </c>
      <c r="AK219" s="3">
        <v>0</v>
      </c>
      <c r="AL219" s="3">
        <v>45976</v>
      </c>
      <c r="AM219" s="3">
        <v>45983</v>
      </c>
      <c r="AN219" s="3">
        <v>45984</v>
      </c>
      <c r="AO219" s="3">
        <v>45984</v>
      </c>
      <c r="AP219" s="3">
        <v>45980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445.71285000000012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>
        <v>931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45986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230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45986</v>
      </c>
      <c r="AK220" s="3">
        <v>0</v>
      </c>
      <c r="AL220" s="3">
        <v>45977</v>
      </c>
      <c r="AM220" s="3">
        <v>45984</v>
      </c>
      <c r="AN220" s="3">
        <v>45985</v>
      </c>
      <c r="AO220" s="3">
        <v>45985</v>
      </c>
      <c r="AP220" s="3">
        <v>45981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>
        <v>935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45986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230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45986</v>
      </c>
      <c r="AK221" s="3">
        <v>0</v>
      </c>
      <c r="AL221" s="3">
        <v>45977</v>
      </c>
      <c r="AM221" s="3">
        <v>45984</v>
      </c>
      <c r="AN221" s="3">
        <v>45985</v>
      </c>
      <c r="AO221" s="3">
        <v>45985</v>
      </c>
      <c r="AP221" s="3">
        <v>45981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423.7023388888889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 t="s">
        <v>382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45987</v>
      </c>
      <c r="U222" s="11">
        <v>5000</v>
      </c>
      <c r="V222" s="10">
        <v>5000</v>
      </c>
      <c r="W222" s="10">
        <v>0</v>
      </c>
      <c r="X222" s="10">
        <v>5100</v>
      </c>
      <c r="Y222" s="10">
        <v>0</v>
      </c>
      <c r="Z222" s="9" t="s">
        <v>230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45987</v>
      </c>
      <c r="AK222" s="3">
        <v>0</v>
      </c>
      <c r="AL222" s="3">
        <v>45978</v>
      </c>
      <c r="AM222" s="3">
        <v>45985</v>
      </c>
      <c r="AN222" s="3">
        <v>45986</v>
      </c>
      <c r="AO222" s="3">
        <v>45986</v>
      </c>
      <c r="AP222" s="3">
        <v>45982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318</v>
      </c>
      <c r="AZ222" s="2">
        <v>0</v>
      </c>
      <c r="BA222" s="2">
        <v>0</v>
      </c>
      <c r="BB222" s="2">
        <v>0</v>
      </c>
      <c r="BC222" s="1" t="s">
        <v>231</v>
      </c>
      <c r="BD222" s="56">
        <v>0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 t="s">
        <v>312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45987</v>
      </c>
      <c r="U223" s="11">
        <v>5000</v>
      </c>
      <c r="V223" s="10">
        <v>4400</v>
      </c>
      <c r="W223" s="10">
        <v>600</v>
      </c>
      <c r="X223" s="10">
        <v>5100</v>
      </c>
      <c r="Y223" s="10">
        <v>0</v>
      </c>
      <c r="Z223" s="9" t="s">
        <v>230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45987</v>
      </c>
      <c r="AK223" s="3">
        <v>0</v>
      </c>
      <c r="AL223" s="3">
        <v>45978</v>
      </c>
      <c r="AM223" s="3">
        <v>45985</v>
      </c>
      <c r="AN223" s="3">
        <v>45986</v>
      </c>
      <c r="AO223" s="3">
        <v>45986</v>
      </c>
      <c r="AP223" s="3">
        <v>45982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0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>
        <v>935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45987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45987</v>
      </c>
      <c r="AK224" s="3">
        <v>0</v>
      </c>
      <c r="AL224" s="3">
        <v>45978</v>
      </c>
      <c r="AM224" s="3">
        <v>45985</v>
      </c>
      <c r="AN224" s="3">
        <v>45986</v>
      </c>
      <c r="AO224" s="3">
        <v>45986</v>
      </c>
      <c r="AP224" s="3">
        <v>45982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423.7023388888889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291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45987</v>
      </c>
      <c r="U225" s="11">
        <v>7500</v>
      </c>
      <c r="V225" s="10">
        <v>0</v>
      </c>
      <c r="W225" s="10">
        <v>7500</v>
      </c>
      <c r="X225" s="10">
        <v>0</v>
      </c>
      <c r="Y225" s="10">
        <v>7875</v>
      </c>
      <c r="Z225" s="9" t="s">
        <v>230</v>
      </c>
      <c r="AA225" s="8">
        <v>8067.6750000000011</v>
      </c>
      <c r="AB225" s="8">
        <v>0</v>
      </c>
      <c r="AC225" s="8">
        <v>8067.6750000000011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45987</v>
      </c>
      <c r="AK225" s="3">
        <v>0</v>
      </c>
      <c r="AL225" s="3">
        <v>45978</v>
      </c>
      <c r="AM225" s="3">
        <v>45985</v>
      </c>
      <c r="AN225" s="3">
        <v>45986</v>
      </c>
      <c r="AO225" s="3">
        <v>45986</v>
      </c>
      <c r="AP225" s="3">
        <v>45982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635.55350833333341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 t="s">
        <v>289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230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45987</v>
      </c>
      <c r="AK226" s="3">
        <v>0</v>
      </c>
      <c r="AL226" s="3">
        <v>45978</v>
      </c>
      <c r="AM226" s="3">
        <v>45985</v>
      </c>
      <c r="AN226" s="3">
        <v>45986</v>
      </c>
      <c r="AO226" s="3">
        <v>45986</v>
      </c>
      <c r="AP226" s="3">
        <v>45982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847.40467777777781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 t="s">
        <v>286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45987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230</v>
      </c>
      <c r="AA227" s="8">
        <v>11315.7</v>
      </c>
      <c r="AB227" s="8">
        <v>0</v>
      </c>
      <c r="AC227" s="8">
        <v>11315.7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45987</v>
      </c>
      <c r="AK227" s="3">
        <v>0</v>
      </c>
      <c r="AL227" s="3">
        <v>45978</v>
      </c>
      <c r="AM227" s="3">
        <v>45985</v>
      </c>
      <c r="AN227" s="3">
        <v>45986</v>
      </c>
      <c r="AO227" s="3">
        <v>45986</v>
      </c>
      <c r="AP227" s="3">
        <v>45982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891.42570000000023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284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45987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230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45987</v>
      </c>
      <c r="AK228" s="3">
        <v>0</v>
      </c>
      <c r="AL228" s="3">
        <v>45978</v>
      </c>
      <c r="AM228" s="3">
        <v>45985</v>
      </c>
      <c r="AN228" s="3">
        <v>45986</v>
      </c>
      <c r="AO228" s="3">
        <v>45986</v>
      </c>
      <c r="AP228" s="3">
        <v>45982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231</v>
      </c>
      <c r="BD228" s="56">
        <v>222.85642500000006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>
        <v>21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230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222.85642500000006</v>
      </c>
    </row>
    <row r="230" spans="1:56" ht="27.75" customHeight="1" x14ac:dyDescent="0.45">
      <c r="A230" s="3">
        <v>45916</v>
      </c>
      <c r="B230" s="14" t="s">
        <v>296</v>
      </c>
      <c r="C230" s="9" t="s">
        <v>229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45989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230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45989</v>
      </c>
      <c r="AK230" s="3">
        <v>0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423.7023388888889</v>
      </c>
    </row>
    <row r="231" spans="1:56" ht="27.75" customHeight="1" x14ac:dyDescent="0.45">
      <c r="A231" s="3">
        <v>45916</v>
      </c>
      <c r="B231" s="14" t="s">
        <v>296</v>
      </c>
      <c r="C231" s="9" t="s">
        <v>229</v>
      </c>
      <c r="D231" s="13" t="s">
        <v>289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230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45989</v>
      </c>
      <c r="AK231" s="3">
        <v>0</v>
      </c>
      <c r="AL231" s="3">
        <v>45980</v>
      </c>
      <c r="AM231" s="3">
        <v>45987</v>
      </c>
      <c r="AN231" s="3">
        <v>45988</v>
      </c>
      <c r="AO231" s="3">
        <v>45988</v>
      </c>
      <c r="AP231" s="3">
        <v>45984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231</v>
      </c>
      <c r="BD231" s="56">
        <v>423.7023388888889</v>
      </c>
    </row>
    <row r="232" spans="1:56" ht="27.75" customHeight="1" x14ac:dyDescent="0.45">
      <c r="A232" s="3">
        <v>45916</v>
      </c>
      <c r="B232" s="14" t="s">
        <v>296</v>
      </c>
      <c r="C232" s="9" t="s">
        <v>229</v>
      </c>
      <c r="D232" s="13" t="s">
        <v>290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230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45989</v>
      </c>
      <c r="AK232" s="3">
        <v>0</v>
      </c>
      <c r="AL232" s="3">
        <v>45980</v>
      </c>
      <c r="AM232" s="3">
        <v>45987</v>
      </c>
      <c r="AN232" s="3">
        <v>45988</v>
      </c>
      <c r="AO232" s="3">
        <v>45988</v>
      </c>
      <c r="AP232" s="3">
        <v>45984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231</v>
      </c>
      <c r="BD232" s="56">
        <v>434.7075944444444</v>
      </c>
    </row>
    <row r="233" spans="1:56" ht="27.75" customHeight="1" x14ac:dyDescent="0.45">
      <c r="A233" s="3">
        <v>45916</v>
      </c>
      <c r="B233" s="14" t="s">
        <v>296</v>
      </c>
      <c r="C233" s="9" t="s">
        <v>229</v>
      </c>
      <c r="D233" s="13" t="s">
        <v>286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45989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230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45989</v>
      </c>
      <c r="AK233" s="3">
        <v>0</v>
      </c>
      <c r="AL233" s="3">
        <v>45980</v>
      </c>
      <c r="AM233" s="3">
        <v>45987</v>
      </c>
      <c r="AN233" s="3">
        <v>45988</v>
      </c>
      <c r="AO233" s="3">
        <v>45988</v>
      </c>
      <c r="AP233" s="3">
        <v>45984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231</v>
      </c>
      <c r="BD233" s="56">
        <v>445.71285000000012</v>
      </c>
    </row>
    <row r="234" spans="1:56" ht="27.75" customHeight="1" x14ac:dyDescent="0.45">
      <c r="A234" s="3">
        <v>45916</v>
      </c>
      <c r="B234" s="14" t="s">
        <v>296</v>
      </c>
      <c r="C234" s="9" t="s">
        <v>229</v>
      </c>
      <c r="D234" s="13" t="s">
        <v>287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230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45989</v>
      </c>
      <c r="AK234" s="3">
        <v>0</v>
      </c>
      <c r="AL234" s="3">
        <v>45980</v>
      </c>
      <c r="AM234" s="3">
        <v>45987</v>
      </c>
      <c r="AN234" s="3">
        <v>45988</v>
      </c>
      <c r="AO234" s="3">
        <v>45988</v>
      </c>
      <c r="AP234" s="3">
        <v>45984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231</v>
      </c>
      <c r="BD234" s="56">
        <v>445.71285000000012</v>
      </c>
    </row>
    <row r="235" spans="1:56" ht="27.75" customHeight="1" x14ac:dyDescent="0.45">
      <c r="A235" s="3">
        <v>45916</v>
      </c>
      <c r="B235" s="14" t="s">
        <v>296</v>
      </c>
      <c r="C235" s="9" t="s">
        <v>229</v>
      </c>
      <c r="D235" s="13">
        <v>331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45989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230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61</v>
      </c>
      <c r="AH235" s="1" t="s">
        <v>74</v>
      </c>
      <c r="AI235" s="1">
        <v>2</v>
      </c>
      <c r="AJ235" s="3">
        <v>45989</v>
      </c>
      <c r="AK235" s="3">
        <v>0</v>
      </c>
      <c r="AL235" s="3">
        <v>45980</v>
      </c>
      <c r="AM235" s="3">
        <v>45987</v>
      </c>
      <c r="AN235" s="3">
        <v>45988</v>
      </c>
      <c r="AO235" s="3">
        <v>45988</v>
      </c>
      <c r="AP235" s="3">
        <v>45984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231</v>
      </c>
      <c r="BD235" s="56">
        <v>222.85642500000006</v>
      </c>
    </row>
    <row r="236" spans="1:56" ht="27.75" customHeight="1" x14ac:dyDescent="0.45">
      <c r="A236" s="3">
        <v>45916</v>
      </c>
      <c r="B236" s="14" t="s">
        <v>296</v>
      </c>
      <c r="C236" s="9" t="s">
        <v>229</v>
      </c>
      <c r="D236" s="13" t="s">
        <v>283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45989</v>
      </c>
      <c r="U236" s="11">
        <v>2500</v>
      </c>
      <c r="V236" s="10">
        <v>2500</v>
      </c>
      <c r="W236" s="10">
        <v>0</v>
      </c>
      <c r="X236" s="10">
        <v>2535</v>
      </c>
      <c r="Y236" s="10">
        <v>0</v>
      </c>
      <c r="Z236" s="9" t="s">
        <v>230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45989</v>
      </c>
      <c r="AK236" s="3">
        <v>0</v>
      </c>
      <c r="AL236" s="3">
        <v>45980</v>
      </c>
      <c r="AM236" s="3">
        <v>45987</v>
      </c>
      <c r="AN236" s="3">
        <v>45988</v>
      </c>
      <c r="AO236" s="3">
        <v>45988</v>
      </c>
      <c r="AP236" s="3">
        <v>45984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231</v>
      </c>
      <c r="BD236" s="56">
        <v>0</v>
      </c>
    </row>
    <row r="237" spans="1:56" ht="27.75" customHeight="1" x14ac:dyDescent="0.45">
      <c r="A237" s="3">
        <v>45916</v>
      </c>
      <c r="B237" s="14" t="s">
        <v>296</v>
      </c>
      <c r="C237" s="9" t="s">
        <v>229</v>
      </c>
      <c r="D237" s="13" t="s">
        <v>292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45989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230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45989</v>
      </c>
      <c r="AK237" s="3">
        <v>0</v>
      </c>
      <c r="AL237" s="3">
        <v>45980</v>
      </c>
      <c r="AM237" s="3">
        <v>45987</v>
      </c>
      <c r="AN237" s="3">
        <v>45988</v>
      </c>
      <c r="AO237" s="3">
        <v>45988</v>
      </c>
      <c r="AP237" s="3">
        <v>45984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231</v>
      </c>
      <c r="BD237" s="56">
        <v>222.85642500000006</v>
      </c>
    </row>
    <row r="238" spans="1:56" ht="27.75" customHeight="1" x14ac:dyDescent="0.45">
      <c r="A238" s="3" t="s">
        <v>131</v>
      </c>
      <c r="B238" s="14" t="s">
        <v>131</v>
      </c>
      <c r="C238" s="9" t="s">
        <v>229</v>
      </c>
      <c r="D238" s="13" t="s">
        <v>61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 t="s">
        <v>63</v>
      </c>
      <c r="U238" s="11">
        <v>1267500</v>
      </c>
      <c r="V238" s="10">
        <v>0</v>
      </c>
      <c r="W238" s="10">
        <v>1267500</v>
      </c>
      <c r="X238" s="10">
        <v>0</v>
      </c>
      <c r="Y238" s="10">
        <v>1330875</v>
      </c>
      <c r="Z238" s="9" t="s">
        <v>230</v>
      </c>
      <c r="AA238" s="8">
        <v>1434264.9750000001</v>
      </c>
      <c r="AB238" s="8">
        <v>0</v>
      </c>
      <c r="AC238" s="8">
        <v>1434264.9750000001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231</v>
      </c>
      <c r="BD238" s="56">
        <v>112988.20747500002</v>
      </c>
    </row>
    <row r="239" spans="1:56" ht="27.7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38</v>
      </c>
      <c r="G239" s="9">
        <v>0</v>
      </c>
      <c r="H239" s="9">
        <v>0</v>
      </c>
      <c r="I239" s="9">
        <v>82</v>
      </c>
      <c r="J239" s="9" t="s">
        <v>78</v>
      </c>
      <c r="K239" s="9">
        <v>2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230</v>
      </c>
      <c r="AA239" s="8">
        <v>1768784.4922055001</v>
      </c>
      <c r="AB239" s="8">
        <v>7164.2371955000008</v>
      </c>
      <c r="AC239" s="8">
        <v>1761620.2550100002</v>
      </c>
      <c r="AD239" s="8">
        <v>0</v>
      </c>
      <c r="AE239" s="8">
        <v>0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232</v>
      </c>
      <c r="BD239" s="56">
        <v>0</v>
      </c>
    </row>
    <row r="240" spans="1:56" ht="27.75" customHeight="1" x14ac:dyDescent="0.45">
      <c r="A240" s="3">
        <v>45919</v>
      </c>
      <c r="B240" s="14" t="s">
        <v>304</v>
      </c>
      <c r="C240" s="9" t="s">
        <v>135</v>
      </c>
      <c r="D240" s="13" t="s">
        <v>228</v>
      </c>
      <c r="E240" s="9">
        <v>20</v>
      </c>
      <c r="F240" s="9">
        <v>36</v>
      </c>
      <c r="G240" s="9" t="s">
        <v>60</v>
      </c>
      <c r="H240" s="9">
        <v>0</v>
      </c>
      <c r="I240" s="9">
        <v>78</v>
      </c>
      <c r="J240" s="9" t="s">
        <v>57</v>
      </c>
      <c r="K240" s="9">
        <v>5</v>
      </c>
      <c r="L240" s="9" t="s">
        <v>183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105</v>
      </c>
      <c r="T240" s="12">
        <v>45961</v>
      </c>
      <c r="U240" s="11">
        <v>1374</v>
      </c>
      <c r="V240" s="10">
        <v>0</v>
      </c>
      <c r="W240" s="10">
        <v>1374</v>
      </c>
      <c r="X240" s="10">
        <v>1600</v>
      </c>
      <c r="Y240" s="10">
        <v>0</v>
      </c>
      <c r="Z240" s="9" t="s">
        <v>81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 t="s">
        <v>196</v>
      </c>
      <c r="AG240" s="1" t="s">
        <v>112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0</v>
      </c>
    </row>
    <row r="241" spans="1:56" ht="27.75" customHeight="1" x14ac:dyDescent="0.45">
      <c r="A241" s="3">
        <v>45951</v>
      </c>
      <c r="B241" s="14" t="s">
        <v>434</v>
      </c>
      <c r="C241" s="9" t="s">
        <v>135</v>
      </c>
      <c r="D241" s="13" t="s">
        <v>228</v>
      </c>
      <c r="E241" s="9">
        <v>20</v>
      </c>
      <c r="F241" s="9">
        <v>36</v>
      </c>
      <c r="G241" s="9" t="s">
        <v>60</v>
      </c>
      <c r="H241" s="9">
        <v>0</v>
      </c>
      <c r="I241" s="9">
        <v>78</v>
      </c>
      <c r="J241" s="9" t="s">
        <v>57</v>
      </c>
      <c r="K241" s="9">
        <v>5</v>
      </c>
      <c r="L241" s="9" t="s">
        <v>183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105</v>
      </c>
      <c r="T241" s="12">
        <v>45961</v>
      </c>
      <c r="U241" s="11">
        <v>90000</v>
      </c>
      <c r="V241" s="10">
        <v>2529</v>
      </c>
      <c r="W241" s="10">
        <v>87471</v>
      </c>
      <c r="X241" s="10">
        <v>97591</v>
      </c>
      <c r="Y241" s="10">
        <v>0</v>
      </c>
      <c r="Z241" s="9" t="s">
        <v>81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 t="s">
        <v>196</v>
      </c>
      <c r="AG241" s="1" t="s">
        <v>112</v>
      </c>
      <c r="AH241" s="1" t="s">
        <v>74</v>
      </c>
      <c r="AI241" s="1">
        <v>2</v>
      </c>
      <c r="AJ241" s="3">
        <v>45961</v>
      </c>
      <c r="AK241" s="3">
        <v>0</v>
      </c>
      <c r="AL241" s="3">
        <v>45952</v>
      </c>
      <c r="AM241" s="3">
        <v>45959</v>
      </c>
      <c r="AN241" s="3">
        <v>45960</v>
      </c>
      <c r="AO241" s="3">
        <v>45960</v>
      </c>
      <c r="AP241" s="3">
        <v>45956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402</v>
      </c>
      <c r="AZ241" s="2">
        <v>0</v>
      </c>
      <c r="BA241" s="2">
        <v>0</v>
      </c>
      <c r="BB241" s="2">
        <v>0</v>
      </c>
      <c r="BC241" s="1" t="s">
        <v>100</v>
      </c>
      <c r="BD241" s="56">
        <v>0</v>
      </c>
    </row>
    <row r="242" spans="1:56" ht="27.75" customHeight="1" x14ac:dyDescent="0.45">
      <c r="A242" s="3" t="s">
        <v>131</v>
      </c>
      <c r="B242" s="14" t="s">
        <v>131</v>
      </c>
      <c r="C242" s="9" t="s">
        <v>135</v>
      </c>
      <c r="D242" s="13" t="s">
        <v>61</v>
      </c>
      <c r="E242" s="9">
        <v>20</v>
      </c>
      <c r="F242" s="9">
        <v>36</v>
      </c>
      <c r="G242" s="9" t="s">
        <v>60</v>
      </c>
      <c r="H242" s="9">
        <v>0</v>
      </c>
      <c r="I242" s="9">
        <v>78</v>
      </c>
      <c r="J242" s="9" t="s">
        <v>57</v>
      </c>
      <c r="K242" s="9">
        <v>5</v>
      </c>
      <c r="L242" s="9" t="s">
        <v>183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105</v>
      </c>
      <c r="T242" s="12" t="s">
        <v>63</v>
      </c>
      <c r="U242" s="11">
        <v>290000</v>
      </c>
      <c r="V242" s="10">
        <v>0</v>
      </c>
      <c r="W242" s="10">
        <v>290000</v>
      </c>
      <c r="X242" s="10">
        <v>0</v>
      </c>
      <c r="Y242" s="10">
        <v>304500</v>
      </c>
      <c r="Z242" s="9" t="s">
        <v>81</v>
      </c>
      <c r="AA242" s="8">
        <v>303847.5</v>
      </c>
      <c r="AB242" s="8">
        <v>2880</v>
      </c>
      <c r="AC242" s="8">
        <v>300967.5</v>
      </c>
      <c r="AD242" s="8">
        <v>0</v>
      </c>
      <c r="AE242" s="8">
        <v>0</v>
      </c>
      <c r="AF242" s="8" t="s">
        <v>196</v>
      </c>
      <c r="AG242" s="1" t="s">
        <v>112</v>
      </c>
      <c r="AH242" s="1" t="s">
        <v>74</v>
      </c>
      <c r="AI242" s="1">
        <v>2</v>
      </c>
      <c r="AJ242" s="3" t="s">
        <v>63</v>
      </c>
      <c r="AK242" s="3">
        <v>0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100</v>
      </c>
      <c r="BD242" s="56">
        <v>23007.293333333331</v>
      </c>
    </row>
    <row r="243" spans="1:56" ht="27.7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20</v>
      </c>
      <c r="F243" s="9">
        <v>37</v>
      </c>
      <c r="G243" s="9">
        <v>0</v>
      </c>
      <c r="H243" s="9">
        <v>0</v>
      </c>
      <c r="I243" s="9">
        <v>80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81</v>
      </c>
      <c r="AA243" s="8">
        <v>303847.5</v>
      </c>
      <c r="AB243" s="8">
        <v>2880</v>
      </c>
      <c r="AC243" s="8">
        <v>300967.5</v>
      </c>
      <c r="AD243" s="8">
        <v>0</v>
      </c>
      <c r="AE243" s="8">
        <v>0</v>
      </c>
      <c r="AF243" s="8" t="s">
        <v>58</v>
      </c>
      <c r="AG243" s="1" t="s">
        <v>112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100</v>
      </c>
      <c r="BD243" s="56">
        <v>0</v>
      </c>
    </row>
    <row r="244" spans="1:56" ht="27.75" customHeight="1" x14ac:dyDescent="0.45">
      <c r="A244" s="3">
        <v>45955</v>
      </c>
      <c r="B244" s="14" t="s">
        <v>487</v>
      </c>
      <c r="C244" s="9" t="s">
        <v>435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90</v>
      </c>
      <c r="M244" s="10">
        <v>22</v>
      </c>
      <c r="N244" s="9">
        <v>41</v>
      </c>
      <c r="O244" s="9">
        <v>40</v>
      </c>
      <c r="P244" s="10">
        <v>0</v>
      </c>
      <c r="Q244" s="10">
        <v>0</v>
      </c>
      <c r="R244" s="10">
        <v>0</v>
      </c>
      <c r="S244" s="9" t="s">
        <v>71</v>
      </c>
      <c r="T244" s="12">
        <v>45961</v>
      </c>
      <c r="U244" s="11">
        <v>5000</v>
      </c>
      <c r="V244" s="10">
        <v>5000</v>
      </c>
      <c r="W244" s="10">
        <v>0</v>
      </c>
      <c r="X244" s="10">
        <v>0</v>
      </c>
      <c r="Y244" s="10">
        <v>0</v>
      </c>
      <c r="Z244" s="9" t="s">
        <v>126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243</v>
      </c>
      <c r="AI244" s="1">
        <v>2</v>
      </c>
      <c r="AJ244" s="3">
        <v>45961</v>
      </c>
      <c r="AK244" s="3">
        <v>0</v>
      </c>
      <c r="AL244" s="3">
        <v>0</v>
      </c>
      <c r="AM244" s="3">
        <v>0</v>
      </c>
      <c r="AN244" s="3">
        <v>0</v>
      </c>
      <c r="AO244" s="3">
        <v>45959</v>
      </c>
      <c r="AP244" s="3">
        <v>45956</v>
      </c>
      <c r="AQ244" s="3">
        <v>45960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0</v>
      </c>
    </row>
    <row r="245" spans="1:56" ht="27.75" customHeight="1" x14ac:dyDescent="0.45">
      <c r="A245" s="3" t="s">
        <v>93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126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0</v>
      </c>
    </row>
    <row r="246" spans="1:56" ht="27.75" customHeight="1" x14ac:dyDescent="0.45">
      <c r="A246" s="3">
        <v>45933</v>
      </c>
      <c r="B246" s="14" t="s">
        <v>328</v>
      </c>
      <c r="C246" s="9" t="s">
        <v>319</v>
      </c>
      <c r="D246" s="13" t="s">
        <v>320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45960</v>
      </c>
      <c r="U246" s="11">
        <v>5000</v>
      </c>
      <c r="V246" s="10">
        <v>4737</v>
      </c>
      <c r="W246" s="10">
        <v>263</v>
      </c>
      <c r="X246" s="10">
        <v>5200</v>
      </c>
      <c r="Y246" s="10">
        <v>0</v>
      </c>
      <c r="Z246" s="9" t="s">
        <v>117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45960</v>
      </c>
      <c r="AK246" s="3">
        <v>45956</v>
      </c>
      <c r="AL246" s="3">
        <v>45950</v>
      </c>
      <c r="AM246" s="3">
        <v>45957</v>
      </c>
      <c r="AN246" s="3">
        <v>45958</v>
      </c>
      <c r="AO246" s="3">
        <v>45958</v>
      </c>
      <c r="AP246" s="3">
        <v>45955</v>
      </c>
      <c r="AQ246" s="3">
        <v>45959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128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45952</v>
      </c>
      <c r="B247" s="14" t="s">
        <v>445</v>
      </c>
      <c r="C247" s="9" t="s">
        <v>435</v>
      </c>
      <c r="D247" s="13" t="s">
        <v>403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3.5387965352959991</v>
      </c>
      <c r="Q247" s="10">
        <v>0</v>
      </c>
      <c r="R247" s="10">
        <v>3.5387965352959991</v>
      </c>
      <c r="S247" s="9" t="s">
        <v>71</v>
      </c>
      <c r="T247" s="12">
        <v>45961</v>
      </c>
      <c r="U247" s="11">
        <v>10000</v>
      </c>
      <c r="V247" s="10">
        <v>9837</v>
      </c>
      <c r="W247" s="10">
        <v>163</v>
      </c>
      <c r="X247" s="10">
        <v>10500</v>
      </c>
      <c r="Y247" s="10">
        <v>0</v>
      </c>
      <c r="Z247" s="9" t="s">
        <v>117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45958</v>
      </c>
      <c r="B248" s="14" t="s">
        <v>488</v>
      </c>
      <c r="C248" s="9" t="s">
        <v>79</v>
      </c>
      <c r="D248" s="13" t="s">
        <v>59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90</v>
      </c>
      <c r="M248" s="10">
        <v>22</v>
      </c>
      <c r="N248" s="9">
        <v>40</v>
      </c>
      <c r="O248" s="9">
        <v>40</v>
      </c>
      <c r="P248" s="10">
        <v>130.26244915199996</v>
      </c>
      <c r="Q248" s="10">
        <v>0</v>
      </c>
      <c r="R248" s="10">
        <v>130.26244915199996</v>
      </c>
      <c r="S248" s="9" t="s">
        <v>67</v>
      </c>
      <c r="T248" s="12">
        <v>45962</v>
      </c>
      <c r="U248" s="11">
        <v>6000</v>
      </c>
      <c r="V248" s="10">
        <v>0</v>
      </c>
      <c r="W248" s="10">
        <v>6000</v>
      </c>
      <c r="X248" s="10">
        <v>0</v>
      </c>
      <c r="Y248" s="10">
        <v>0</v>
      </c>
      <c r="Z248" s="9" t="s">
        <v>117</v>
      </c>
      <c r="AA248" s="8">
        <v>6621.78</v>
      </c>
      <c r="AB248" s="8">
        <v>6621.78</v>
      </c>
      <c r="AC248" s="8">
        <v>0</v>
      </c>
      <c r="AD248" s="8">
        <v>6621.78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45962</v>
      </c>
      <c r="AK248" s="3">
        <v>45958</v>
      </c>
      <c r="AL248" s="3">
        <v>0</v>
      </c>
      <c r="AM248" s="3">
        <v>0</v>
      </c>
      <c r="AN248" s="3">
        <v>0</v>
      </c>
      <c r="AO248" s="3">
        <v>45959</v>
      </c>
      <c r="AP248" s="3">
        <v>45957</v>
      </c>
      <c r="AQ248" s="3">
        <v>45960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139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45958</v>
      </c>
      <c r="B249" s="14" t="s">
        <v>474</v>
      </c>
      <c r="C249" s="9" t="s">
        <v>104</v>
      </c>
      <c r="D249" s="13" t="s">
        <v>475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45966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117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45966</v>
      </c>
      <c r="AK249" s="3">
        <v>45962</v>
      </c>
      <c r="AL249" s="3">
        <v>45956</v>
      </c>
      <c r="AM249" s="3">
        <v>45963</v>
      </c>
      <c r="AN249" s="3">
        <v>45964</v>
      </c>
      <c r="AO249" s="3">
        <v>45964</v>
      </c>
      <c r="AP249" s="3">
        <v>45961</v>
      </c>
      <c r="AQ249" s="3">
        <v>45965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45953</v>
      </c>
      <c r="B250" s="14" t="s">
        <v>462</v>
      </c>
      <c r="C250" s="9" t="s">
        <v>319</v>
      </c>
      <c r="D250" s="13" t="s">
        <v>454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45966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117</v>
      </c>
      <c r="AA250" s="8">
        <v>5378.4500000000007</v>
      </c>
      <c r="AB250" s="8">
        <v>5378.4500000000007</v>
      </c>
      <c r="AC250" s="8">
        <v>0</v>
      </c>
      <c r="AD250" s="8">
        <v>5378.4500000000007</v>
      </c>
      <c r="AE250" s="8">
        <v>0</v>
      </c>
      <c r="AF250" s="8">
        <v>0</v>
      </c>
      <c r="AG250" s="1" t="s">
        <v>113</v>
      </c>
      <c r="AH250" s="1" t="s">
        <v>68</v>
      </c>
      <c r="AI250" s="1">
        <v>4</v>
      </c>
      <c r="AJ250" s="3">
        <v>45966</v>
      </c>
      <c r="AK250" s="3">
        <v>45962</v>
      </c>
      <c r="AL250" s="3">
        <v>45956</v>
      </c>
      <c r="AM250" s="3">
        <v>45963</v>
      </c>
      <c r="AN250" s="3">
        <v>45964</v>
      </c>
      <c r="AO250" s="3">
        <v>45964</v>
      </c>
      <c r="AP250" s="3">
        <v>45961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0</v>
      </c>
    </row>
    <row r="251" spans="1:56" ht="27.75" customHeight="1" x14ac:dyDescent="0.45">
      <c r="A251" s="3">
        <v>45953</v>
      </c>
      <c r="B251" s="14" t="s">
        <v>464</v>
      </c>
      <c r="C251" s="9" t="s">
        <v>227</v>
      </c>
      <c r="D251" s="13" t="s">
        <v>449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45966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117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>
        <v>45966</v>
      </c>
      <c r="AK251" s="3">
        <v>45962</v>
      </c>
      <c r="AL251" s="3">
        <v>45956</v>
      </c>
      <c r="AM251" s="3">
        <v>45963</v>
      </c>
      <c r="AN251" s="3">
        <v>45964</v>
      </c>
      <c r="AO251" s="3">
        <v>45964</v>
      </c>
      <c r="AP251" s="3">
        <v>45961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0</v>
      </c>
    </row>
    <row r="252" spans="1:56" ht="27.75" customHeight="1" x14ac:dyDescent="0.45">
      <c r="A252" s="3">
        <v>45953</v>
      </c>
      <c r="B252" s="14" t="s">
        <v>463</v>
      </c>
      <c r="C252" s="9" t="s">
        <v>227</v>
      </c>
      <c r="D252" s="13" t="s">
        <v>437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45967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117</v>
      </c>
      <c r="AA252" s="8">
        <v>10756.900000000001</v>
      </c>
      <c r="AB252" s="8">
        <v>10756.900000000001</v>
      </c>
      <c r="AC252" s="8">
        <v>0</v>
      </c>
      <c r="AD252" s="8">
        <v>10756.900000000001</v>
      </c>
      <c r="AE252" s="8">
        <v>0</v>
      </c>
      <c r="AF252" s="8">
        <v>0</v>
      </c>
      <c r="AG252" s="1" t="s">
        <v>113</v>
      </c>
      <c r="AH252" s="1" t="s">
        <v>68</v>
      </c>
      <c r="AI252" s="1">
        <v>4</v>
      </c>
      <c r="AJ252" s="3">
        <v>45967</v>
      </c>
      <c r="AK252" s="3">
        <v>45963</v>
      </c>
      <c r="AL252" s="3">
        <v>45957</v>
      </c>
      <c r="AM252" s="3">
        <v>45964</v>
      </c>
      <c r="AN252" s="3">
        <v>45965</v>
      </c>
      <c r="AO252" s="3">
        <v>45965</v>
      </c>
      <c r="AP252" s="3">
        <v>45962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0</v>
      </c>
    </row>
    <row r="253" spans="1:56" ht="27.75" customHeight="1" x14ac:dyDescent="0.45">
      <c r="A253" s="3">
        <v>45953</v>
      </c>
      <c r="B253" s="14" t="s">
        <v>463</v>
      </c>
      <c r="C253" s="9" t="s">
        <v>227</v>
      </c>
      <c r="D253" s="13" t="s">
        <v>438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45967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117</v>
      </c>
      <c r="AA253" s="8">
        <v>10756.900000000001</v>
      </c>
      <c r="AB253" s="8">
        <v>10756.900000000001</v>
      </c>
      <c r="AC253" s="8">
        <v>0</v>
      </c>
      <c r="AD253" s="8">
        <v>10756.900000000001</v>
      </c>
      <c r="AE253" s="8">
        <v>0</v>
      </c>
      <c r="AF253" s="8">
        <v>0</v>
      </c>
      <c r="AG253" s="1" t="s">
        <v>113</v>
      </c>
      <c r="AH253" s="1" t="s">
        <v>68</v>
      </c>
      <c r="AI253" s="1">
        <v>4</v>
      </c>
      <c r="AJ253" s="3">
        <v>45967</v>
      </c>
      <c r="AK253" s="3">
        <v>45963</v>
      </c>
      <c r="AL253" s="3">
        <v>45957</v>
      </c>
      <c r="AM253" s="3">
        <v>45964</v>
      </c>
      <c r="AN253" s="3">
        <v>45965</v>
      </c>
      <c r="AO253" s="3">
        <v>45965</v>
      </c>
      <c r="AP253" s="3">
        <v>45962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0</v>
      </c>
    </row>
    <row r="254" spans="1:56" ht="27.75" customHeight="1" x14ac:dyDescent="0.45">
      <c r="A254" s="3">
        <v>45953</v>
      </c>
      <c r="B254" s="14" t="s">
        <v>464</v>
      </c>
      <c r="C254" s="9" t="s">
        <v>227</v>
      </c>
      <c r="D254" s="13" t="s">
        <v>448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45972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117</v>
      </c>
      <c r="AA254" s="8">
        <v>32270.700000000004</v>
      </c>
      <c r="AB254" s="8">
        <v>32270.700000000004</v>
      </c>
      <c r="AC254" s="8">
        <v>0</v>
      </c>
      <c r="AD254" s="8">
        <v>32270.700000000004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>
        <v>45972</v>
      </c>
      <c r="AK254" s="3">
        <v>45968</v>
      </c>
      <c r="AL254" s="3">
        <v>45962</v>
      </c>
      <c r="AM254" s="3">
        <v>45969</v>
      </c>
      <c r="AN254" s="3">
        <v>45970</v>
      </c>
      <c r="AO254" s="3">
        <v>45970</v>
      </c>
      <c r="AP254" s="3">
        <v>45967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45953</v>
      </c>
      <c r="B255" s="14" t="s">
        <v>465</v>
      </c>
      <c r="C255" s="9" t="s">
        <v>227</v>
      </c>
      <c r="D255" s="13" t="s">
        <v>450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>
        <v>45976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117</v>
      </c>
      <c r="AA255" s="8">
        <v>5378.4500000000007</v>
      </c>
      <c r="AB255" s="8">
        <v>5378.4500000000007</v>
      </c>
      <c r="AC255" s="8">
        <v>0</v>
      </c>
      <c r="AD255" s="8">
        <v>5378.4500000000007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45976</v>
      </c>
      <c r="AK255" s="3">
        <v>45972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45953</v>
      </c>
      <c r="B256" s="14" t="s">
        <v>465</v>
      </c>
      <c r="C256" s="9" t="s">
        <v>227</v>
      </c>
      <c r="D256" s="13" t="s">
        <v>451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45976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114</v>
      </c>
      <c r="AH256" s="1" t="s">
        <v>68</v>
      </c>
      <c r="AI256" s="1">
        <v>4</v>
      </c>
      <c r="AJ256" s="3">
        <v>45976</v>
      </c>
      <c r="AK256" s="3">
        <v>45972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45953</v>
      </c>
      <c r="B257" s="14" t="s">
        <v>464</v>
      </c>
      <c r="C257" s="9" t="s">
        <v>227</v>
      </c>
      <c r="D257" s="13" t="s">
        <v>447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>
        <v>45980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113</v>
      </c>
      <c r="AH257" s="1" t="s">
        <v>68</v>
      </c>
      <c r="AI257" s="1">
        <v>4</v>
      </c>
      <c r="AJ257" s="3">
        <v>45980</v>
      </c>
      <c r="AK257" s="3">
        <v>45976</v>
      </c>
      <c r="AL257" s="3">
        <v>45970</v>
      </c>
      <c r="AM257" s="3">
        <v>45977</v>
      </c>
      <c r="AN257" s="3">
        <v>45978</v>
      </c>
      <c r="AO257" s="3">
        <v>45978</v>
      </c>
      <c r="AP257" s="3">
        <v>45975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45953</v>
      </c>
      <c r="B258" s="14" t="s">
        <v>466</v>
      </c>
      <c r="C258" s="9" t="s">
        <v>227</v>
      </c>
      <c r="D258" s="13" t="s">
        <v>452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45980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117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>
        <v>45980</v>
      </c>
      <c r="AK258" s="3">
        <v>45976</v>
      </c>
      <c r="AL258" s="3">
        <v>45970</v>
      </c>
      <c r="AM258" s="3">
        <v>45977</v>
      </c>
      <c r="AN258" s="3">
        <v>45978</v>
      </c>
      <c r="AO258" s="3">
        <v>45978</v>
      </c>
      <c r="AP258" s="3">
        <v>45975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45953</v>
      </c>
      <c r="B259" s="14" t="s">
        <v>466</v>
      </c>
      <c r="C259" s="9" t="s">
        <v>227</v>
      </c>
      <c r="D259" s="13" t="s">
        <v>453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45980</v>
      </c>
      <c r="U259" s="11">
        <v>10000</v>
      </c>
      <c r="V259" s="10">
        <v>0</v>
      </c>
      <c r="W259" s="10">
        <v>10000</v>
      </c>
      <c r="X259" s="10">
        <v>10065</v>
      </c>
      <c r="Y259" s="10">
        <v>0</v>
      </c>
      <c r="Z259" s="9" t="s">
        <v>117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>
        <v>45980</v>
      </c>
      <c r="AK259" s="3">
        <v>45976</v>
      </c>
      <c r="AL259" s="3">
        <v>45970</v>
      </c>
      <c r="AM259" s="3">
        <v>45977</v>
      </c>
      <c r="AN259" s="3">
        <v>45978</v>
      </c>
      <c r="AO259" s="3">
        <v>45978</v>
      </c>
      <c r="AP259" s="3">
        <v>45975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45958</v>
      </c>
      <c r="B260" s="14" t="s">
        <v>489</v>
      </c>
      <c r="C260" s="9" t="s">
        <v>79</v>
      </c>
      <c r="D260" s="13" t="s">
        <v>490</v>
      </c>
      <c r="E260" s="9">
        <v>21</v>
      </c>
      <c r="F260" s="9">
        <v>38</v>
      </c>
      <c r="G260" s="9" t="s">
        <v>60</v>
      </c>
      <c r="H260" s="9" t="s">
        <v>76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60</v>
      </c>
      <c r="P260" s="10">
        <v>97.696836863999991</v>
      </c>
      <c r="Q260" s="10">
        <v>0</v>
      </c>
      <c r="R260" s="10">
        <v>97.696836863999991</v>
      </c>
      <c r="S260" s="9" t="s">
        <v>67</v>
      </c>
      <c r="T260" s="12">
        <v>45990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117</v>
      </c>
      <c r="AA260" s="8">
        <v>3310.89</v>
      </c>
      <c r="AB260" s="8">
        <v>3310.89</v>
      </c>
      <c r="AC260" s="8">
        <v>0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>
        <v>45990</v>
      </c>
      <c r="AK260" s="3">
        <v>45986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45985</v>
      </c>
      <c r="AQ260" s="3">
        <v>45989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 t="s">
        <v>131</v>
      </c>
      <c r="B261" s="14" t="s">
        <v>131</v>
      </c>
      <c r="C261" s="9" t="s">
        <v>108</v>
      </c>
      <c r="D261" s="13" t="s">
        <v>355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45968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117</v>
      </c>
      <c r="AA261" s="8">
        <v>10756.900000000001</v>
      </c>
      <c r="AB261" s="8">
        <v>10756.900000000001</v>
      </c>
      <c r="AC261" s="8">
        <v>0</v>
      </c>
      <c r="AD261" s="8">
        <v>10756.900000000001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>
        <v>45968</v>
      </c>
      <c r="AK261" s="3">
        <v>45964</v>
      </c>
      <c r="AL261" s="3">
        <v>45958</v>
      </c>
      <c r="AM261" s="3">
        <v>45965</v>
      </c>
      <c r="AN261" s="3">
        <v>45966</v>
      </c>
      <c r="AO261" s="3">
        <v>45966</v>
      </c>
      <c r="AP261" s="3">
        <v>45963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 t="s">
        <v>131</v>
      </c>
      <c r="B262" s="14" t="s">
        <v>131</v>
      </c>
      <c r="C262" s="9" t="s">
        <v>108</v>
      </c>
      <c r="D262" s="13" t="s">
        <v>356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45968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117</v>
      </c>
      <c r="AA262" s="8">
        <v>10756.900000000001</v>
      </c>
      <c r="AB262" s="8">
        <v>10756.900000000001</v>
      </c>
      <c r="AC262" s="8">
        <v>0</v>
      </c>
      <c r="AD262" s="8">
        <v>10756.900000000001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45968</v>
      </c>
      <c r="AK262" s="3">
        <v>45964</v>
      </c>
      <c r="AL262" s="3">
        <v>45958</v>
      </c>
      <c r="AM262" s="3">
        <v>45965</v>
      </c>
      <c r="AN262" s="3">
        <v>45966</v>
      </c>
      <c r="AO262" s="3">
        <v>45966</v>
      </c>
      <c r="AP262" s="3">
        <v>45963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 t="s">
        <v>131</v>
      </c>
      <c r="B263" s="14" t="s">
        <v>131</v>
      </c>
      <c r="C263" s="9" t="s">
        <v>108</v>
      </c>
      <c r="D263" s="13" t="s">
        <v>491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45968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117</v>
      </c>
      <c r="AA263" s="8">
        <v>10756.900000000001</v>
      </c>
      <c r="AB263" s="8">
        <v>10756.900000000001</v>
      </c>
      <c r="AC263" s="8">
        <v>0</v>
      </c>
      <c r="AD263" s="8">
        <v>10756.900000000001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45968</v>
      </c>
      <c r="AK263" s="3">
        <v>45964</v>
      </c>
      <c r="AL263" s="3">
        <v>45958</v>
      </c>
      <c r="AM263" s="3">
        <v>45965</v>
      </c>
      <c r="AN263" s="3">
        <v>45966</v>
      </c>
      <c r="AO263" s="3">
        <v>45966</v>
      </c>
      <c r="AP263" s="3">
        <v>45963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 t="s">
        <v>131</v>
      </c>
      <c r="B264" s="14" t="s">
        <v>131</v>
      </c>
      <c r="C264" s="9" t="s">
        <v>108</v>
      </c>
      <c r="D264" s="13" t="s">
        <v>341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45968</v>
      </c>
      <c r="U264" s="11">
        <v>20000</v>
      </c>
      <c r="V264" s="10">
        <v>0</v>
      </c>
      <c r="W264" s="10">
        <v>20000</v>
      </c>
      <c r="X264" s="10">
        <v>0</v>
      </c>
      <c r="Y264" s="10">
        <v>21000</v>
      </c>
      <c r="Z264" s="9" t="s">
        <v>117</v>
      </c>
      <c r="AA264" s="8">
        <v>21513.800000000003</v>
      </c>
      <c r="AB264" s="8">
        <v>21513.800000000003</v>
      </c>
      <c r="AC264" s="8">
        <v>0</v>
      </c>
      <c r="AD264" s="8">
        <v>21513.800000000003</v>
      </c>
      <c r="AE264" s="8">
        <v>0</v>
      </c>
      <c r="AF264" s="8">
        <v>0</v>
      </c>
      <c r="AG264" s="1" t="s">
        <v>61</v>
      </c>
      <c r="AH264" s="1" t="s">
        <v>68</v>
      </c>
      <c r="AI264" s="1">
        <v>4</v>
      </c>
      <c r="AJ264" s="3">
        <v>45968</v>
      </c>
      <c r="AK264" s="3">
        <v>45964</v>
      </c>
      <c r="AL264" s="3">
        <v>45958</v>
      </c>
      <c r="AM264" s="3">
        <v>45965</v>
      </c>
      <c r="AN264" s="3">
        <v>45966</v>
      </c>
      <c r="AO264" s="3">
        <v>45966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0</v>
      </c>
    </row>
    <row r="265" spans="1:56" ht="27.75" customHeight="1" x14ac:dyDescent="0.45">
      <c r="A265" s="3" t="s">
        <v>131</v>
      </c>
      <c r="B265" s="14" t="s">
        <v>131</v>
      </c>
      <c r="C265" s="9" t="s">
        <v>108</v>
      </c>
      <c r="D265" s="13" t="s">
        <v>492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45968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117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>
        <v>45968</v>
      </c>
      <c r="AK265" s="3">
        <v>45964</v>
      </c>
      <c r="AL265" s="3">
        <v>45958</v>
      </c>
      <c r="AM265" s="3">
        <v>45965</v>
      </c>
      <c r="AN265" s="3">
        <v>45966</v>
      </c>
      <c r="AO265" s="3">
        <v>45966</v>
      </c>
      <c r="AP265" s="3">
        <v>45963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 t="s">
        <v>131</v>
      </c>
      <c r="B266" s="14" t="s">
        <v>131</v>
      </c>
      <c r="C266" s="9" t="s">
        <v>108</v>
      </c>
      <c r="D266" s="13" t="s">
        <v>493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45968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117</v>
      </c>
      <c r="AA266" s="8">
        <v>5378.4500000000007</v>
      </c>
      <c r="AB266" s="8">
        <v>5378.4500000000007</v>
      </c>
      <c r="AC266" s="8">
        <v>0</v>
      </c>
      <c r="AD266" s="8">
        <v>5378.4500000000007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>
        <v>45968</v>
      </c>
      <c r="AK266" s="3">
        <v>45964</v>
      </c>
      <c r="AL266" s="3">
        <v>45958</v>
      </c>
      <c r="AM266" s="3">
        <v>45965</v>
      </c>
      <c r="AN266" s="3">
        <v>45966</v>
      </c>
      <c r="AO266" s="3">
        <v>45966</v>
      </c>
      <c r="AP266" s="3">
        <v>45963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 t="s">
        <v>131</v>
      </c>
      <c r="B267" s="14" t="s">
        <v>131</v>
      </c>
      <c r="C267" s="9" t="s">
        <v>108</v>
      </c>
      <c r="D267" s="13" t="s">
        <v>61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 t="s">
        <v>63</v>
      </c>
      <c r="U267" s="11">
        <v>100000</v>
      </c>
      <c r="V267" s="10">
        <v>0</v>
      </c>
      <c r="W267" s="10">
        <v>100000</v>
      </c>
      <c r="X267" s="10">
        <v>0</v>
      </c>
      <c r="Y267" s="10">
        <v>105000</v>
      </c>
      <c r="Z267" s="9" t="s">
        <v>117</v>
      </c>
      <c r="AA267" s="8">
        <v>107569.00000000001</v>
      </c>
      <c r="AB267" s="8">
        <v>0</v>
      </c>
      <c r="AC267" s="8">
        <v>107569.00000000001</v>
      </c>
      <c r="AD267" s="8">
        <v>0</v>
      </c>
      <c r="AE267" s="8">
        <v>107569.00000000001</v>
      </c>
      <c r="AF267" s="8">
        <v>0</v>
      </c>
      <c r="AG267" s="1" t="s">
        <v>113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118</v>
      </c>
      <c r="BD267" s="56">
        <v>7735.6453533333333</v>
      </c>
    </row>
    <row r="268" spans="1:56" ht="27.75" customHeight="1" x14ac:dyDescent="0.45">
      <c r="A268" s="3">
        <v>45958</v>
      </c>
      <c r="B268" s="14" t="s">
        <v>476</v>
      </c>
      <c r="C268" s="9" t="s">
        <v>104</v>
      </c>
      <c r="D268" s="13" t="s">
        <v>477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60</v>
      </c>
      <c r="P268" s="10">
        <v>97.696836863999991</v>
      </c>
      <c r="Q268" s="10">
        <v>0</v>
      </c>
      <c r="R268" s="10">
        <v>97.696836863999991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117</v>
      </c>
      <c r="AA268" s="8">
        <v>3310.89</v>
      </c>
      <c r="AB268" s="8">
        <v>3310.89</v>
      </c>
      <c r="AC268" s="8">
        <v>0</v>
      </c>
      <c r="AD268" s="8">
        <v>3310.89</v>
      </c>
      <c r="AE268" s="8">
        <v>0</v>
      </c>
      <c r="AF268" s="8">
        <v>0</v>
      </c>
      <c r="AG268" s="1" t="s">
        <v>113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0</v>
      </c>
    </row>
    <row r="269" spans="1:56" ht="27.75" customHeight="1" x14ac:dyDescent="0.45">
      <c r="A269" s="3">
        <v>45958</v>
      </c>
      <c r="B269" s="14" t="s">
        <v>478</v>
      </c>
      <c r="C269" s="9" t="s">
        <v>104</v>
      </c>
      <c r="D269" s="13" t="s">
        <v>479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183</v>
      </c>
      <c r="M269" s="10">
        <v>22</v>
      </c>
      <c r="N269" s="9">
        <v>40</v>
      </c>
      <c r="O269" s="9">
        <v>60</v>
      </c>
      <c r="P269" s="10">
        <v>97.696836863999991</v>
      </c>
      <c r="Q269" s="10">
        <v>0</v>
      </c>
      <c r="R269" s="10">
        <v>97.696836863999991</v>
      </c>
      <c r="S269" s="9" t="s">
        <v>67</v>
      </c>
      <c r="T269" s="12" t="s">
        <v>63</v>
      </c>
      <c r="U269" s="11">
        <v>3000</v>
      </c>
      <c r="V269" s="10">
        <v>0</v>
      </c>
      <c r="W269" s="10">
        <v>3000</v>
      </c>
      <c r="X269" s="10">
        <v>0</v>
      </c>
      <c r="Y269" s="10">
        <v>3150</v>
      </c>
      <c r="Z269" s="9" t="s">
        <v>117</v>
      </c>
      <c r="AA269" s="8">
        <v>3310.89</v>
      </c>
      <c r="AB269" s="8">
        <v>3310.89</v>
      </c>
      <c r="AC269" s="8">
        <v>0</v>
      </c>
      <c r="AD269" s="8">
        <v>3310.89</v>
      </c>
      <c r="AE269" s="8">
        <v>0</v>
      </c>
      <c r="AF269" s="8">
        <v>0</v>
      </c>
      <c r="AG269" s="1" t="s">
        <v>113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0</v>
      </c>
    </row>
    <row r="270" spans="1:56" ht="27.75" customHeight="1" x14ac:dyDescent="0.45">
      <c r="A270" s="3">
        <v>45631</v>
      </c>
      <c r="B270" s="14" t="s">
        <v>190</v>
      </c>
      <c r="C270" s="9" t="s">
        <v>106</v>
      </c>
      <c r="D270" s="13" t="s">
        <v>140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107</v>
      </c>
      <c r="T270" s="12" t="s">
        <v>63</v>
      </c>
      <c r="U270" s="11">
        <v>16000</v>
      </c>
      <c r="V270" s="10">
        <v>0</v>
      </c>
      <c r="W270" s="10">
        <v>16000</v>
      </c>
      <c r="X270" s="10">
        <v>0</v>
      </c>
      <c r="Y270" s="10">
        <v>16800</v>
      </c>
      <c r="Z270" s="9" t="s">
        <v>117</v>
      </c>
      <c r="AA270" s="8">
        <v>17211.04</v>
      </c>
      <c r="AB270" s="8">
        <v>0</v>
      </c>
      <c r="AC270" s="8">
        <v>17211.04</v>
      </c>
      <c r="AD270" s="8">
        <v>0</v>
      </c>
      <c r="AE270" s="8">
        <v>17211.04</v>
      </c>
      <c r="AF270" s="8">
        <v>0</v>
      </c>
      <c r="AG270" s="1" t="s">
        <v>113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 t="s">
        <v>200</v>
      </c>
      <c r="AZ270" s="2">
        <v>0</v>
      </c>
      <c r="BA270" s="2">
        <v>0</v>
      </c>
      <c r="BB270" s="2">
        <v>0</v>
      </c>
      <c r="BC270" s="1" t="s">
        <v>118</v>
      </c>
      <c r="BD270" s="56">
        <v>1237.7032565333332</v>
      </c>
    </row>
    <row r="271" spans="1:56" ht="27.75" customHeight="1" x14ac:dyDescent="0.45">
      <c r="A271" s="3">
        <v>45631</v>
      </c>
      <c r="B271" s="14" t="s">
        <v>189</v>
      </c>
      <c r="C271" s="9" t="s">
        <v>106</v>
      </c>
      <c r="D271" s="13" t="s">
        <v>140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107</v>
      </c>
      <c r="T271" s="12" t="s">
        <v>63</v>
      </c>
      <c r="U271" s="11">
        <v>9000</v>
      </c>
      <c r="V271" s="10">
        <v>0</v>
      </c>
      <c r="W271" s="10">
        <v>9000</v>
      </c>
      <c r="X271" s="10">
        <v>0</v>
      </c>
      <c r="Y271" s="10">
        <v>9450</v>
      </c>
      <c r="Z271" s="9" t="s">
        <v>117</v>
      </c>
      <c r="AA271" s="8">
        <v>9681.2100000000009</v>
      </c>
      <c r="AB271" s="8">
        <v>0</v>
      </c>
      <c r="AC271" s="8">
        <v>9681.2100000000009</v>
      </c>
      <c r="AD271" s="8">
        <v>0</v>
      </c>
      <c r="AE271" s="8">
        <v>9681.2100000000009</v>
      </c>
      <c r="AF271" s="8">
        <v>0</v>
      </c>
      <c r="AG271" s="1" t="s">
        <v>113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 t="s">
        <v>199</v>
      </c>
      <c r="AZ271" s="2">
        <v>0</v>
      </c>
      <c r="BA271" s="2">
        <v>0</v>
      </c>
      <c r="BB271" s="2">
        <v>0</v>
      </c>
      <c r="BC271" s="1" t="s">
        <v>118</v>
      </c>
      <c r="BD271" s="56">
        <v>696.20808180000006</v>
      </c>
    </row>
    <row r="272" spans="1:56" ht="27.75" customHeight="1" x14ac:dyDescent="0.45">
      <c r="A272" s="3">
        <v>45896</v>
      </c>
      <c r="B272" s="14" t="s">
        <v>258</v>
      </c>
      <c r="C272" s="9" t="s">
        <v>104</v>
      </c>
      <c r="D272" s="13" t="s">
        <v>259</v>
      </c>
      <c r="E272" s="9">
        <v>21</v>
      </c>
      <c r="F272" s="9">
        <v>38</v>
      </c>
      <c r="G272" s="9" t="s">
        <v>60</v>
      </c>
      <c r="H272" s="9" t="s">
        <v>66</v>
      </c>
      <c r="I272" s="9">
        <v>102</v>
      </c>
      <c r="J272" s="9" t="s">
        <v>57</v>
      </c>
      <c r="K272" s="9">
        <v>5</v>
      </c>
      <c r="L272" s="9" t="s">
        <v>88</v>
      </c>
      <c r="M272" s="10">
        <v>22</v>
      </c>
      <c r="N272" s="9">
        <v>40</v>
      </c>
      <c r="O272" s="9">
        <v>40</v>
      </c>
      <c r="P272" s="10">
        <v>65.13122457599998</v>
      </c>
      <c r="Q272" s="10">
        <v>0</v>
      </c>
      <c r="R272" s="10">
        <v>65.13122457599998</v>
      </c>
      <c r="S272" s="9" t="s">
        <v>67</v>
      </c>
      <c r="T272" s="12" t="s">
        <v>63</v>
      </c>
      <c r="U272" s="11">
        <v>3000</v>
      </c>
      <c r="V272" s="10">
        <v>0</v>
      </c>
      <c r="W272" s="10">
        <v>3000</v>
      </c>
      <c r="X272" s="10">
        <v>0</v>
      </c>
      <c r="Y272" s="10">
        <v>3150</v>
      </c>
      <c r="Z272" s="9" t="s">
        <v>117</v>
      </c>
      <c r="AA272" s="8">
        <v>3310.89</v>
      </c>
      <c r="AB272" s="8">
        <v>0</v>
      </c>
      <c r="AC272" s="8">
        <v>3310.89</v>
      </c>
      <c r="AD272" s="8">
        <v>0</v>
      </c>
      <c r="AE272" s="8">
        <v>3310.89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 t="e">
        <v>#VALUE!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238.09713619999999</v>
      </c>
    </row>
    <row r="273" spans="1:56" ht="27.75" customHeight="1" x14ac:dyDescent="0.45">
      <c r="A273" s="3">
        <v>45896</v>
      </c>
      <c r="B273" s="14" t="s">
        <v>260</v>
      </c>
      <c r="C273" s="9" t="s">
        <v>104</v>
      </c>
      <c r="D273" s="13" t="s">
        <v>244</v>
      </c>
      <c r="E273" s="9">
        <v>21</v>
      </c>
      <c r="F273" s="9">
        <v>38</v>
      </c>
      <c r="G273" s="9" t="s">
        <v>60</v>
      </c>
      <c r="H273" s="9" t="s">
        <v>66</v>
      </c>
      <c r="I273" s="9">
        <v>102</v>
      </c>
      <c r="J273" s="9" t="s">
        <v>57</v>
      </c>
      <c r="K273" s="9">
        <v>5</v>
      </c>
      <c r="L273" s="9" t="s">
        <v>88</v>
      </c>
      <c r="M273" s="10">
        <v>22</v>
      </c>
      <c r="N273" s="9">
        <v>40</v>
      </c>
      <c r="O273" s="9">
        <v>40</v>
      </c>
      <c r="P273" s="10">
        <v>108.55204095999999</v>
      </c>
      <c r="Q273" s="10">
        <v>0</v>
      </c>
      <c r="R273" s="10">
        <v>108.55204095999999</v>
      </c>
      <c r="S273" s="9" t="s">
        <v>67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117</v>
      </c>
      <c r="AA273" s="8">
        <v>5518.15</v>
      </c>
      <c r="AB273" s="8">
        <v>0</v>
      </c>
      <c r="AC273" s="8">
        <v>5518.15</v>
      </c>
      <c r="AD273" s="8">
        <v>0</v>
      </c>
      <c r="AE273" s="8">
        <v>5518.15</v>
      </c>
      <c r="AF273" s="8">
        <v>0</v>
      </c>
      <c r="AG273" s="1" t="s">
        <v>113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396.82856033333326</v>
      </c>
    </row>
    <row r="274" spans="1:56" ht="27.75" customHeight="1" x14ac:dyDescent="0.45">
      <c r="A274" s="3">
        <v>45896</v>
      </c>
      <c r="B274" s="14" t="s">
        <v>261</v>
      </c>
      <c r="C274" s="9" t="s">
        <v>104</v>
      </c>
      <c r="D274" s="13" t="s">
        <v>262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88</v>
      </c>
      <c r="M274" s="10">
        <v>22</v>
      </c>
      <c r="N274" s="9">
        <v>40</v>
      </c>
      <c r="O274" s="9">
        <v>40</v>
      </c>
      <c r="P274" s="10">
        <v>65.13122457599998</v>
      </c>
      <c r="Q274" s="10">
        <v>0</v>
      </c>
      <c r="R274" s="10">
        <v>65.13122457599998</v>
      </c>
      <c r="S274" s="9" t="s">
        <v>67</v>
      </c>
      <c r="T274" s="12" t="s">
        <v>63</v>
      </c>
      <c r="U274" s="11">
        <v>3000</v>
      </c>
      <c r="V274" s="10">
        <v>0</v>
      </c>
      <c r="W274" s="10">
        <v>3000</v>
      </c>
      <c r="X274" s="10">
        <v>0</v>
      </c>
      <c r="Y274" s="10">
        <v>3150</v>
      </c>
      <c r="Z274" s="9" t="s">
        <v>117</v>
      </c>
      <c r="AA274" s="8">
        <v>3310.89</v>
      </c>
      <c r="AB274" s="8">
        <v>0</v>
      </c>
      <c r="AC274" s="8">
        <v>3310.89</v>
      </c>
      <c r="AD274" s="8">
        <v>0</v>
      </c>
      <c r="AE274" s="8">
        <v>3310.89</v>
      </c>
      <c r="AF274" s="8">
        <v>0</v>
      </c>
      <c r="AG274" s="1" t="s">
        <v>113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238.09713619999999</v>
      </c>
    </row>
    <row r="275" spans="1:56" ht="27.75" customHeight="1" x14ac:dyDescent="0.45">
      <c r="A275" s="3">
        <v>45911</v>
      </c>
      <c r="B275" s="14" t="s">
        <v>279</v>
      </c>
      <c r="C275" s="9" t="s">
        <v>104</v>
      </c>
      <c r="D275" s="13" t="s">
        <v>280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65.13122457599998</v>
      </c>
      <c r="Q275" s="10">
        <v>0</v>
      </c>
      <c r="R275" s="10">
        <v>65.13122457599998</v>
      </c>
      <c r="S275" s="9" t="s">
        <v>67</v>
      </c>
      <c r="T275" s="12" t="s">
        <v>63</v>
      </c>
      <c r="U275" s="11">
        <v>3000</v>
      </c>
      <c r="V275" s="10">
        <v>0</v>
      </c>
      <c r="W275" s="10">
        <v>3000</v>
      </c>
      <c r="X275" s="10">
        <v>0</v>
      </c>
      <c r="Y275" s="10">
        <v>3150</v>
      </c>
      <c r="Z275" s="9" t="s">
        <v>117</v>
      </c>
      <c r="AA275" s="8">
        <v>3310.89</v>
      </c>
      <c r="AB275" s="8">
        <v>0</v>
      </c>
      <c r="AC275" s="8">
        <v>3310.89</v>
      </c>
      <c r="AD275" s="8">
        <v>0</v>
      </c>
      <c r="AE275" s="8">
        <v>3310.89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238.09713619999999</v>
      </c>
    </row>
    <row r="276" spans="1:56" ht="27.75" customHeight="1" x14ac:dyDescent="0.45">
      <c r="A276" s="3" t="s">
        <v>131</v>
      </c>
      <c r="B276" s="14" t="s">
        <v>131</v>
      </c>
      <c r="C276" s="9" t="s">
        <v>106</v>
      </c>
      <c r="D276" s="13" t="s">
        <v>140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107</v>
      </c>
      <c r="T276" s="12" t="s">
        <v>63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117</v>
      </c>
      <c r="AA276" s="8">
        <v>10756.900000000001</v>
      </c>
      <c r="AB276" s="8">
        <v>0</v>
      </c>
      <c r="AC276" s="8">
        <v>10756.900000000001</v>
      </c>
      <c r="AD276" s="8">
        <v>0</v>
      </c>
      <c r="AE276" s="8">
        <v>10756.900000000001</v>
      </c>
      <c r="AF276" s="8">
        <v>0</v>
      </c>
      <c r="AG276" s="1" t="s">
        <v>113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773.56453533333331</v>
      </c>
    </row>
    <row r="277" spans="1:56" ht="27.75" customHeight="1" x14ac:dyDescent="0.45">
      <c r="A277" s="3">
        <v>45854</v>
      </c>
      <c r="B277" s="14" t="s">
        <v>238</v>
      </c>
      <c r="C277" s="9" t="s">
        <v>79</v>
      </c>
      <c r="D277" s="13" t="s">
        <v>239</v>
      </c>
      <c r="E277" s="9">
        <v>21</v>
      </c>
      <c r="F277" s="9">
        <v>38</v>
      </c>
      <c r="G277" s="9" t="s">
        <v>60</v>
      </c>
      <c r="H277" s="9" t="s">
        <v>76</v>
      </c>
      <c r="I277" s="9">
        <v>102</v>
      </c>
      <c r="J277" s="9" t="s">
        <v>57</v>
      </c>
      <c r="K277" s="9">
        <v>5</v>
      </c>
      <c r="L277" s="9" t="s">
        <v>89</v>
      </c>
      <c r="M277" s="10">
        <v>22</v>
      </c>
      <c r="N277" s="9">
        <v>40</v>
      </c>
      <c r="O277" s="9">
        <v>40</v>
      </c>
      <c r="P277" s="10">
        <v>65.13122457599998</v>
      </c>
      <c r="Q277" s="10">
        <v>0</v>
      </c>
      <c r="R277" s="10">
        <v>65.13122457599998</v>
      </c>
      <c r="S277" s="9" t="s">
        <v>67</v>
      </c>
      <c r="T277" s="12" t="s">
        <v>63</v>
      </c>
      <c r="U277" s="11">
        <v>3000</v>
      </c>
      <c r="V277" s="10">
        <v>0</v>
      </c>
      <c r="W277" s="10">
        <v>3000</v>
      </c>
      <c r="X277" s="10">
        <v>0</v>
      </c>
      <c r="Y277" s="10">
        <v>3150</v>
      </c>
      <c r="Z277" s="9" t="s">
        <v>117</v>
      </c>
      <c r="AA277" s="8">
        <v>3310.89</v>
      </c>
      <c r="AB277" s="8">
        <v>0</v>
      </c>
      <c r="AC277" s="8">
        <v>3310.89</v>
      </c>
      <c r="AD277" s="8">
        <v>0</v>
      </c>
      <c r="AE277" s="8">
        <v>3310.89</v>
      </c>
      <c r="AF277" s="8">
        <v>0</v>
      </c>
      <c r="AG277" s="1" t="s">
        <v>112</v>
      </c>
      <c r="AH277" s="1" t="s">
        <v>68</v>
      </c>
      <c r="AI277" s="1">
        <v>4</v>
      </c>
      <c r="AJ277" s="3" t="s">
        <v>63</v>
      </c>
      <c r="AK277" s="3" t="e">
        <v>#VALUE!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238.09713619999999</v>
      </c>
    </row>
    <row r="278" spans="1:56" ht="27.75" customHeight="1" x14ac:dyDescent="0.45">
      <c r="A278" s="3">
        <v>45826</v>
      </c>
      <c r="B278" s="14" t="s">
        <v>233</v>
      </c>
      <c r="C278" s="9" t="s">
        <v>104</v>
      </c>
      <c r="D278" s="13" t="s">
        <v>224</v>
      </c>
      <c r="E278" s="9">
        <v>21</v>
      </c>
      <c r="F278" s="9">
        <v>38</v>
      </c>
      <c r="G278" s="9" t="s">
        <v>60</v>
      </c>
      <c r="H278" s="9" t="s">
        <v>66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40</v>
      </c>
      <c r="P278" s="10">
        <v>163.47937368575995</v>
      </c>
      <c r="Q278" s="10">
        <v>0</v>
      </c>
      <c r="R278" s="10">
        <v>163.47937368575995</v>
      </c>
      <c r="S278" s="9" t="s">
        <v>67</v>
      </c>
      <c r="T278" s="12" t="s">
        <v>63</v>
      </c>
      <c r="U278" s="11">
        <v>8000</v>
      </c>
      <c r="V278" s="10">
        <v>470</v>
      </c>
      <c r="W278" s="10">
        <v>7530</v>
      </c>
      <c r="X278" s="10">
        <v>0</v>
      </c>
      <c r="Y278" s="10">
        <v>7906.5</v>
      </c>
      <c r="Z278" s="9" t="s">
        <v>117</v>
      </c>
      <c r="AA278" s="8">
        <v>8310.3338999999996</v>
      </c>
      <c r="AB278" s="8">
        <v>0</v>
      </c>
      <c r="AC278" s="8">
        <v>8310.3338999999996</v>
      </c>
      <c r="AD278" s="8">
        <v>0</v>
      </c>
      <c r="AE278" s="8">
        <v>8310.3338999999996</v>
      </c>
      <c r="AF278" s="8">
        <v>0</v>
      </c>
      <c r="AG278" s="1" t="s">
        <v>112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597.62381186199991</v>
      </c>
    </row>
    <row r="279" spans="1:56" ht="27.75" customHeight="1" x14ac:dyDescent="0.45">
      <c r="A279" s="3">
        <v>45066</v>
      </c>
      <c r="B279" s="14" t="s">
        <v>123</v>
      </c>
      <c r="C279" s="9" t="s">
        <v>79</v>
      </c>
      <c r="D279" s="13" t="s">
        <v>122</v>
      </c>
      <c r="E279" s="9">
        <v>21</v>
      </c>
      <c r="F279" s="9">
        <v>38</v>
      </c>
      <c r="G279" s="9" t="s">
        <v>60</v>
      </c>
      <c r="H279" s="9" t="s">
        <v>76</v>
      </c>
      <c r="I279" s="9">
        <v>102</v>
      </c>
      <c r="J279" s="9" t="s">
        <v>57</v>
      </c>
      <c r="K279" s="9">
        <v>5</v>
      </c>
      <c r="L279" s="9" t="s">
        <v>89</v>
      </c>
      <c r="M279" s="10">
        <v>22</v>
      </c>
      <c r="N279" s="9">
        <v>40</v>
      </c>
      <c r="O279" s="9">
        <v>40</v>
      </c>
      <c r="P279" s="10">
        <v>108.55204095999999</v>
      </c>
      <c r="Q279" s="10">
        <v>0</v>
      </c>
      <c r="R279" s="10">
        <v>108.55204095999999</v>
      </c>
      <c r="S279" s="9" t="s">
        <v>67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117</v>
      </c>
      <c r="AA279" s="8">
        <v>5518.15</v>
      </c>
      <c r="AB279" s="8">
        <v>0</v>
      </c>
      <c r="AC279" s="8">
        <v>5518.15</v>
      </c>
      <c r="AD279" s="8">
        <v>0</v>
      </c>
      <c r="AE279" s="8">
        <v>5518.15</v>
      </c>
      <c r="AF279" s="8">
        <v>0</v>
      </c>
      <c r="AG279" s="1" t="s">
        <v>113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396.82856033333326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21</v>
      </c>
      <c r="F280" s="9">
        <v>37</v>
      </c>
      <c r="G280" s="9">
        <v>0</v>
      </c>
      <c r="H280" s="9">
        <v>0</v>
      </c>
      <c r="I280" s="9">
        <v>74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 t="s">
        <v>82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117</v>
      </c>
      <c r="AA280" s="8">
        <v>380540.98390000022</v>
      </c>
      <c r="AB280" s="8">
        <v>202732.64000000007</v>
      </c>
      <c r="AC280" s="8">
        <v>177808.34390000004</v>
      </c>
      <c r="AD280" s="8">
        <v>199421.75000000006</v>
      </c>
      <c r="AE280" s="8">
        <v>181119.23390000005</v>
      </c>
      <c r="AF280" s="8" t="s">
        <v>58</v>
      </c>
      <c r="AG280" s="1" t="s">
        <v>61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119</v>
      </c>
      <c r="BD280" s="56">
        <v>0</v>
      </c>
    </row>
    <row r="281" spans="1:56" ht="27.75" customHeight="1" x14ac:dyDescent="0.45">
      <c r="A281" s="3" t="s">
        <v>131</v>
      </c>
      <c r="B281" s="14" t="s">
        <v>131</v>
      </c>
      <c r="C281" s="9" t="s">
        <v>198</v>
      </c>
      <c r="D281" s="13" t="s">
        <v>198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45991</v>
      </c>
      <c r="U281" s="11">
        <v>30000</v>
      </c>
      <c r="V281" s="10">
        <v>0</v>
      </c>
      <c r="W281" s="10">
        <v>30000</v>
      </c>
      <c r="X281" s="10">
        <v>0</v>
      </c>
      <c r="Y281" s="10">
        <v>31500</v>
      </c>
      <c r="Z281" s="9" t="s">
        <v>83</v>
      </c>
      <c r="AA281" s="8">
        <v>29756.100000000002</v>
      </c>
      <c r="AB281" s="8">
        <v>29756.100000000002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 t="s">
        <v>74</v>
      </c>
      <c r="AI281" s="1">
        <v>2</v>
      </c>
      <c r="AJ281" s="3">
        <v>45991</v>
      </c>
      <c r="AK281" s="3">
        <v>0</v>
      </c>
      <c r="AL281" s="3">
        <v>45982</v>
      </c>
      <c r="AM281" s="3">
        <v>45989</v>
      </c>
      <c r="AN281" s="3">
        <v>45990</v>
      </c>
      <c r="AO281" s="3">
        <v>45990</v>
      </c>
      <c r="AP281" s="3">
        <v>45986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101</v>
      </c>
      <c r="BD281" s="56">
        <v>0</v>
      </c>
    </row>
    <row r="282" spans="1:56" ht="27.75" customHeight="1" x14ac:dyDescent="0.45">
      <c r="A282" s="3" t="s">
        <v>131</v>
      </c>
      <c r="B282" s="14" t="s">
        <v>131</v>
      </c>
      <c r="C282" s="9" t="s">
        <v>203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90</v>
      </c>
      <c r="M282" s="10">
        <v>24</v>
      </c>
      <c r="N282" s="9">
        <v>37</v>
      </c>
      <c r="O282" s="9">
        <v>50</v>
      </c>
      <c r="P282" s="10">
        <v>821.54158271999995</v>
      </c>
      <c r="Q282" s="10">
        <v>0</v>
      </c>
      <c r="R282" s="10">
        <v>821.54158271999995</v>
      </c>
      <c r="S282" s="9" t="s">
        <v>120</v>
      </c>
      <c r="T282" s="12">
        <v>45991</v>
      </c>
      <c r="U282" s="11">
        <v>30000</v>
      </c>
      <c r="V282" s="10">
        <v>0</v>
      </c>
      <c r="W282" s="10">
        <v>30000</v>
      </c>
      <c r="X282" s="10">
        <v>0</v>
      </c>
      <c r="Y282" s="10">
        <v>31500</v>
      </c>
      <c r="Z282" s="9" t="s">
        <v>83</v>
      </c>
      <c r="AA282" s="8">
        <v>29756.100000000002</v>
      </c>
      <c r="AB282" s="8">
        <v>4911</v>
      </c>
      <c r="AC282" s="8">
        <v>24845.100000000002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45991</v>
      </c>
      <c r="AK282" s="3">
        <v>0</v>
      </c>
      <c r="AL282" s="3">
        <v>45981</v>
      </c>
      <c r="AM282" s="3">
        <v>45988</v>
      </c>
      <c r="AN282" s="3">
        <v>45989</v>
      </c>
      <c r="AO282" s="3">
        <v>45989</v>
      </c>
      <c r="AP282" s="3">
        <v>45986</v>
      </c>
      <c r="AQ282" s="3">
        <v>45990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101</v>
      </c>
      <c r="BD282" s="56">
        <v>1857.1712249999998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83</v>
      </c>
      <c r="AA283" s="8">
        <v>59512.200000000004</v>
      </c>
      <c r="AB283" s="8">
        <v>34667.100000000006</v>
      </c>
      <c r="AC283" s="8">
        <v>24845.100000000002</v>
      </c>
      <c r="AD283" s="8">
        <v>0</v>
      </c>
      <c r="AE283" s="8">
        <v>0</v>
      </c>
      <c r="AF283" s="8" t="s">
        <v>58</v>
      </c>
      <c r="AG283" s="1" t="s">
        <v>114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101</v>
      </c>
      <c r="BD283" s="56">
        <v>0</v>
      </c>
    </row>
    <row r="284" spans="1:56" ht="27.75" customHeight="1" x14ac:dyDescent="0.45">
      <c r="A284" s="3">
        <v>45944</v>
      </c>
      <c r="B284" s="14" t="s">
        <v>371</v>
      </c>
      <c r="C284" s="9" t="s">
        <v>362</v>
      </c>
      <c r="D284" s="13" t="s">
        <v>363</v>
      </c>
      <c r="E284" s="9">
        <v>23</v>
      </c>
      <c r="F284" s="9">
        <v>34</v>
      </c>
      <c r="G284" s="9" t="s">
        <v>360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364</v>
      </c>
      <c r="AA284" s="8">
        <v>4959.3500000000004</v>
      </c>
      <c r="AB284" s="8">
        <v>4959.3500000000004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361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360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364</v>
      </c>
      <c r="AA285" s="8">
        <v>4959.3500000000004</v>
      </c>
      <c r="AB285" s="8">
        <v>4959.3500000000004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361</v>
      </c>
      <c r="BD285" s="56">
        <v>0</v>
      </c>
    </row>
    <row r="286" spans="1:56" ht="27.75" customHeight="1" x14ac:dyDescent="0.45">
      <c r="A286" s="3">
        <v>45944</v>
      </c>
      <c r="B286" s="14" t="s">
        <v>372</v>
      </c>
      <c r="C286" s="9" t="s">
        <v>362</v>
      </c>
      <c r="D286" s="13" t="s">
        <v>365</v>
      </c>
      <c r="E286" s="9">
        <v>23</v>
      </c>
      <c r="F286" s="9">
        <v>34</v>
      </c>
      <c r="G286" s="9" t="s">
        <v>366</v>
      </c>
      <c r="H286" s="9">
        <v>0</v>
      </c>
      <c r="I286" s="9">
        <v>68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45975</v>
      </c>
      <c r="U286" s="11">
        <v>5000</v>
      </c>
      <c r="V286" s="10">
        <v>0</v>
      </c>
      <c r="W286" s="10">
        <v>5000</v>
      </c>
      <c r="X286" s="10">
        <v>5350</v>
      </c>
      <c r="Y286" s="10">
        <v>0</v>
      </c>
      <c r="Z286" s="9" t="s">
        <v>367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45975</v>
      </c>
      <c r="AK286" s="3">
        <v>0</v>
      </c>
      <c r="AL286" s="3">
        <v>45966</v>
      </c>
      <c r="AM286" s="3">
        <v>45973</v>
      </c>
      <c r="AN286" s="3">
        <v>45974</v>
      </c>
      <c r="AO286" s="3">
        <v>45974</v>
      </c>
      <c r="AP286" s="3">
        <v>45970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361</v>
      </c>
      <c r="BD286" s="56">
        <v>0</v>
      </c>
    </row>
    <row r="287" spans="1:56" ht="27.75" customHeight="1" x14ac:dyDescent="0.45">
      <c r="A287" s="3">
        <v>45944</v>
      </c>
      <c r="B287" s="14" t="s">
        <v>372</v>
      </c>
      <c r="C287" s="9" t="s">
        <v>362</v>
      </c>
      <c r="D287" s="13" t="s">
        <v>368</v>
      </c>
      <c r="E287" s="9">
        <v>23</v>
      </c>
      <c r="F287" s="9">
        <v>34</v>
      </c>
      <c r="G287" s="9" t="s">
        <v>366</v>
      </c>
      <c r="H287" s="9">
        <v>0</v>
      </c>
      <c r="I287" s="9">
        <v>68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45975</v>
      </c>
      <c r="U287" s="11">
        <v>3000</v>
      </c>
      <c r="V287" s="10">
        <v>0</v>
      </c>
      <c r="W287" s="10">
        <v>3000</v>
      </c>
      <c r="X287" s="10">
        <v>0</v>
      </c>
      <c r="Y287" s="10">
        <v>3150</v>
      </c>
      <c r="Z287" s="9" t="s">
        <v>367</v>
      </c>
      <c r="AA287" s="8">
        <v>2975.61</v>
      </c>
      <c r="AB287" s="8">
        <v>2975.61</v>
      </c>
      <c r="AC287" s="8">
        <v>0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45975</v>
      </c>
      <c r="AK287" s="3">
        <v>0</v>
      </c>
      <c r="AL287" s="3">
        <v>45966</v>
      </c>
      <c r="AM287" s="3">
        <v>45973</v>
      </c>
      <c r="AN287" s="3">
        <v>45974</v>
      </c>
      <c r="AO287" s="3">
        <v>45974</v>
      </c>
      <c r="AP287" s="3">
        <v>45970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361</v>
      </c>
      <c r="BD287" s="56">
        <v>0</v>
      </c>
    </row>
    <row r="288" spans="1:56" ht="27.75" customHeight="1" x14ac:dyDescent="0.45">
      <c r="A288" s="3">
        <v>45944</v>
      </c>
      <c r="B288" s="14" t="s">
        <v>372</v>
      </c>
      <c r="C288" s="9" t="s">
        <v>362</v>
      </c>
      <c r="D288" s="13" t="s">
        <v>369</v>
      </c>
      <c r="E288" s="9">
        <v>23</v>
      </c>
      <c r="F288" s="9">
        <v>34</v>
      </c>
      <c r="G288" s="9" t="s">
        <v>366</v>
      </c>
      <c r="H288" s="9">
        <v>0</v>
      </c>
      <c r="I288" s="9">
        <v>68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45975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367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 t="s">
        <v>74</v>
      </c>
      <c r="AI288" s="1">
        <v>2</v>
      </c>
      <c r="AJ288" s="3">
        <v>45975</v>
      </c>
      <c r="AK288" s="3">
        <v>0</v>
      </c>
      <c r="AL288" s="3">
        <v>45966</v>
      </c>
      <c r="AM288" s="3">
        <v>45973</v>
      </c>
      <c r="AN288" s="3">
        <v>45974</v>
      </c>
      <c r="AO288" s="3">
        <v>45974</v>
      </c>
      <c r="AP288" s="3">
        <v>45970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361</v>
      </c>
      <c r="BD288" s="56">
        <v>0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366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367</v>
      </c>
      <c r="AA289" s="8">
        <v>7934.9600000000009</v>
      </c>
      <c r="AB289" s="8">
        <v>7934.9600000000009</v>
      </c>
      <c r="AC289" s="8">
        <v>0</v>
      </c>
      <c r="AD289" s="8">
        <v>0</v>
      </c>
      <c r="AE289" s="8">
        <v>0</v>
      </c>
      <c r="AF289" s="8" t="s">
        <v>58</v>
      </c>
      <c r="AG289" s="1" t="s">
        <v>112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361</v>
      </c>
      <c r="BD289" s="56">
        <v>0</v>
      </c>
    </row>
    <row r="290" spans="1:56" ht="27.75" customHeight="1" x14ac:dyDescent="0.45">
      <c r="A290" s="3">
        <v>45951</v>
      </c>
      <c r="B290" s="14" t="s">
        <v>408</v>
      </c>
      <c r="C290" s="9" t="s">
        <v>409</v>
      </c>
      <c r="D290" s="13" t="s">
        <v>410</v>
      </c>
      <c r="E290" s="9">
        <v>23</v>
      </c>
      <c r="F290" s="9">
        <v>37</v>
      </c>
      <c r="G290" s="9" t="s">
        <v>60</v>
      </c>
      <c r="H290" s="9">
        <v>0</v>
      </c>
      <c r="I290" s="9">
        <v>85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321</v>
      </c>
      <c r="AA290" s="8">
        <v>5378.4500000000007</v>
      </c>
      <c r="AB290" s="8">
        <v>0</v>
      </c>
      <c r="AC290" s="8">
        <v>5378.4500000000007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 t="s">
        <v>407</v>
      </c>
      <c r="AZ290" s="2">
        <v>0</v>
      </c>
      <c r="BA290" s="2">
        <v>0</v>
      </c>
      <c r="BB290" s="2">
        <v>0</v>
      </c>
      <c r="BC290" s="1" t="s">
        <v>322</v>
      </c>
      <c r="BD290" s="56">
        <v>474.2000083333333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85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321</v>
      </c>
      <c r="AA291" s="8">
        <v>5378.4500000000007</v>
      </c>
      <c r="AB291" s="8">
        <v>0</v>
      </c>
      <c r="AC291" s="8">
        <v>5378.4500000000007</v>
      </c>
      <c r="AD291" s="8">
        <v>0</v>
      </c>
      <c r="AE291" s="8">
        <v>0</v>
      </c>
      <c r="AF291" s="8" t="s">
        <v>58</v>
      </c>
      <c r="AG291" s="1" t="s">
        <v>113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323</v>
      </c>
      <c r="BD291" s="56">
        <v>0</v>
      </c>
    </row>
    <row r="292" spans="1:56" ht="27.75" customHeight="1" x14ac:dyDescent="0.45">
      <c r="A292" s="3">
        <v>45953</v>
      </c>
      <c r="B292" s="14" t="s">
        <v>455</v>
      </c>
      <c r="C292" s="9" t="s">
        <v>439</v>
      </c>
      <c r="D292" s="13" t="s">
        <v>456</v>
      </c>
      <c r="E292" s="9">
        <v>23</v>
      </c>
      <c r="F292" s="9">
        <v>37</v>
      </c>
      <c r="G292" s="9" t="s">
        <v>60</v>
      </c>
      <c r="H292" s="9">
        <v>0</v>
      </c>
      <c r="I292" s="9">
        <v>120</v>
      </c>
      <c r="J292" s="9" t="s">
        <v>78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45966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440</v>
      </c>
      <c r="AA292" s="8">
        <v>10756.900000000001</v>
      </c>
      <c r="AB292" s="8">
        <v>4270</v>
      </c>
      <c r="AC292" s="8">
        <v>6486.9000000000015</v>
      </c>
      <c r="AD292" s="8">
        <v>0</v>
      </c>
      <c r="AE292" s="8">
        <v>0</v>
      </c>
      <c r="AF292" s="8" t="s">
        <v>457</v>
      </c>
      <c r="AG292" s="1" t="s">
        <v>112</v>
      </c>
      <c r="AH292" s="1" t="s">
        <v>74</v>
      </c>
      <c r="AI292" s="1">
        <v>2</v>
      </c>
      <c r="AJ292" s="3">
        <v>45966</v>
      </c>
      <c r="AK292" s="3">
        <v>0</v>
      </c>
      <c r="AL292" s="3">
        <v>45957</v>
      </c>
      <c r="AM292" s="3">
        <v>45964</v>
      </c>
      <c r="AN292" s="3">
        <v>45965</v>
      </c>
      <c r="AO292" s="3">
        <v>45965</v>
      </c>
      <c r="AP292" s="3">
        <v>45961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441</v>
      </c>
      <c r="BD292" s="56">
        <v>796.67961391666688</v>
      </c>
    </row>
    <row r="293" spans="1:56" ht="27.7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120</v>
      </c>
      <c r="J293" s="9" t="s">
        <v>78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440</v>
      </c>
      <c r="AA293" s="8">
        <v>10756.900000000001</v>
      </c>
      <c r="AB293" s="8">
        <v>4270</v>
      </c>
      <c r="AC293" s="8">
        <v>6486.9000000000015</v>
      </c>
      <c r="AD293" s="8">
        <v>0</v>
      </c>
      <c r="AE293" s="8">
        <v>0</v>
      </c>
      <c r="AF293" s="8" t="s">
        <v>58</v>
      </c>
      <c r="AG293" s="1" t="s">
        <v>113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442</v>
      </c>
      <c r="BD293" s="56">
        <v>0</v>
      </c>
    </row>
    <row r="294" spans="1:56" ht="27.75" customHeight="1" x14ac:dyDescent="0.45">
      <c r="A294" s="3">
        <v>45601</v>
      </c>
      <c r="B294" s="14" t="s">
        <v>180</v>
      </c>
      <c r="C294" s="9" t="s">
        <v>91</v>
      </c>
      <c r="D294" s="13" t="s">
        <v>138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3207.7128103679997</v>
      </c>
      <c r="Q294" s="10">
        <v>0</v>
      </c>
      <c r="R294" s="10">
        <v>3207.7128103679997</v>
      </c>
      <c r="S294" s="9" t="s">
        <v>240</v>
      </c>
      <c r="T294" s="12" t="s">
        <v>63</v>
      </c>
      <c r="U294" s="11">
        <v>100000</v>
      </c>
      <c r="V294" s="10">
        <v>1500</v>
      </c>
      <c r="W294" s="10">
        <v>98500</v>
      </c>
      <c r="X294" s="10">
        <v>0</v>
      </c>
      <c r="Y294" s="10">
        <v>103425</v>
      </c>
      <c r="Z294" s="9" t="s">
        <v>97</v>
      </c>
      <c r="AA294" s="8">
        <v>105955.465</v>
      </c>
      <c r="AB294" s="8">
        <v>19362</v>
      </c>
      <c r="AC294" s="8">
        <v>86593.464999999997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110</v>
      </c>
      <c r="BD294" s="56">
        <v>11092.935565123611</v>
      </c>
    </row>
    <row r="295" spans="1:56" ht="27.75" customHeight="1" x14ac:dyDescent="0.45">
      <c r="A295" s="3">
        <v>45601</v>
      </c>
      <c r="B295" s="14" t="s">
        <v>180</v>
      </c>
      <c r="C295" s="9" t="s">
        <v>91</v>
      </c>
      <c r="D295" s="13" t="s">
        <v>138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89</v>
      </c>
      <c r="M295" s="10">
        <v>24</v>
      </c>
      <c r="N295" s="9">
        <v>40</v>
      </c>
      <c r="O295" s="9">
        <v>55</v>
      </c>
      <c r="P295" s="10">
        <v>11003.203948644863</v>
      </c>
      <c r="Q295" s="10">
        <v>0</v>
      </c>
      <c r="R295" s="10">
        <v>11003.203948644863</v>
      </c>
      <c r="S295" s="9" t="s">
        <v>240</v>
      </c>
      <c r="T295" s="12" t="s">
        <v>63</v>
      </c>
      <c r="U295" s="11">
        <v>337878</v>
      </c>
      <c r="V295" s="10">
        <v>0</v>
      </c>
      <c r="W295" s="10">
        <v>337878</v>
      </c>
      <c r="X295" s="10">
        <v>0</v>
      </c>
      <c r="Y295" s="10">
        <v>354771.9</v>
      </c>
      <c r="Z295" s="9" t="s">
        <v>97</v>
      </c>
      <c r="AA295" s="8">
        <v>363451.98582000006</v>
      </c>
      <c r="AB295" s="8">
        <v>0</v>
      </c>
      <c r="AC295" s="8">
        <v>363451.98582000006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72</v>
      </c>
      <c r="AI295" s="1">
        <v>3</v>
      </c>
      <c r="AJ295" s="3" t="s">
        <v>63</v>
      </c>
      <c r="AK295" s="3">
        <v>0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110</v>
      </c>
      <c r="BD295" s="56">
        <v>46559.511849046357</v>
      </c>
    </row>
    <row r="296" spans="1:56" ht="27.7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37</v>
      </c>
      <c r="G296" s="9">
        <v>0</v>
      </c>
      <c r="H296" s="9">
        <v>0</v>
      </c>
      <c r="I296" s="9">
        <v>128</v>
      </c>
      <c r="J296" s="9" t="s">
        <v>57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97</v>
      </c>
      <c r="AA296" s="8">
        <v>469407.45082000003</v>
      </c>
      <c r="AB296" s="8">
        <v>19362</v>
      </c>
      <c r="AC296" s="8">
        <v>450045.45082000003</v>
      </c>
      <c r="AD296" s="8">
        <v>0</v>
      </c>
      <c r="AE296" s="8">
        <v>0</v>
      </c>
      <c r="AF296" s="8" t="s">
        <v>58</v>
      </c>
      <c r="AG296" s="1" t="s">
        <v>112</v>
      </c>
      <c r="AH296" s="1">
        <v>0</v>
      </c>
      <c r="AI296" s="1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111</v>
      </c>
      <c r="BD296" s="56">
        <v>0</v>
      </c>
    </row>
    <row r="297" spans="1:56" ht="27.75" customHeight="1" x14ac:dyDescent="0.45">
      <c r="A297" s="3">
        <v>45958</v>
      </c>
      <c r="B297" s="14" t="s">
        <v>494</v>
      </c>
      <c r="C297" s="9" t="s">
        <v>480</v>
      </c>
      <c r="D297" s="13" t="s">
        <v>59</v>
      </c>
      <c r="E297" s="9">
        <v>26</v>
      </c>
      <c r="F297" s="9">
        <v>40</v>
      </c>
      <c r="G297" s="9" t="s">
        <v>60</v>
      </c>
      <c r="H297" s="9">
        <v>0</v>
      </c>
      <c r="I297" s="9">
        <v>95</v>
      </c>
      <c r="J297" s="9" t="s">
        <v>57</v>
      </c>
      <c r="K297" s="9">
        <v>5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120</v>
      </c>
      <c r="T297" s="12">
        <v>45961</v>
      </c>
      <c r="U297" s="11">
        <v>5000</v>
      </c>
      <c r="V297" s="10">
        <v>0</v>
      </c>
      <c r="W297" s="10">
        <v>5000</v>
      </c>
      <c r="X297" s="10">
        <v>0</v>
      </c>
      <c r="Y297" s="10">
        <v>0</v>
      </c>
      <c r="Z297" s="9" t="s">
        <v>331</v>
      </c>
      <c r="AA297" s="8">
        <v>5797.55</v>
      </c>
      <c r="AB297" s="8">
        <v>5797.55</v>
      </c>
      <c r="AC297" s="8">
        <v>0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77</v>
      </c>
      <c r="AI297" s="1">
        <v>1</v>
      </c>
      <c r="AJ297" s="3">
        <v>45961</v>
      </c>
      <c r="AK297" s="3">
        <v>0</v>
      </c>
      <c r="AL297" s="3">
        <v>0</v>
      </c>
      <c r="AM297" s="3">
        <v>0</v>
      </c>
      <c r="AN297" s="3">
        <v>0</v>
      </c>
      <c r="AO297" s="3">
        <v>45960</v>
      </c>
      <c r="AP297" s="3">
        <v>45956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266</v>
      </c>
      <c r="BD297" s="56">
        <v>0</v>
      </c>
    </row>
    <row r="298" spans="1:56" ht="27.75" customHeight="1" x14ac:dyDescent="0.45">
      <c r="A298" s="3">
        <v>45958</v>
      </c>
      <c r="B298" s="14" t="s">
        <v>495</v>
      </c>
      <c r="C298" s="9" t="s">
        <v>133</v>
      </c>
      <c r="D298" s="13" t="s">
        <v>59</v>
      </c>
      <c r="E298" s="9">
        <v>26</v>
      </c>
      <c r="F298" s="9">
        <v>39</v>
      </c>
      <c r="G298" s="9" t="s">
        <v>60</v>
      </c>
      <c r="H298" s="9">
        <v>0</v>
      </c>
      <c r="I298" s="9">
        <v>93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120</v>
      </c>
      <c r="T298" s="12">
        <v>45965</v>
      </c>
      <c r="U298" s="11">
        <v>10000</v>
      </c>
      <c r="V298" s="10">
        <v>0</v>
      </c>
      <c r="W298" s="10">
        <v>10000</v>
      </c>
      <c r="X298" s="10">
        <v>0</v>
      </c>
      <c r="Y298" s="10">
        <v>0</v>
      </c>
      <c r="Z298" s="9" t="s">
        <v>331</v>
      </c>
      <c r="AA298" s="8">
        <v>11315.7</v>
      </c>
      <c r="AB298" s="8">
        <v>0</v>
      </c>
      <c r="AC298" s="8">
        <v>11315.7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77</v>
      </c>
      <c r="AI298" s="1">
        <v>1</v>
      </c>
      <c r="AJ298" s="3">
        <v>45965</v>
      </c>
      <c r="AK298" s="3">
        <v>0</v>
      </c>
      <c r="AL298" s="3">
        <v>0</v>
      </c>
      <c r="AM298" s="3">
        <v>0</v>
      </c>
      <c r="AN298" s="3">
        <v>0</v>
      </c>
      <c r="AO298" s="3">
        <v>45964</v>
      </c>
      <c r="AP298" s="3">
        <v>45960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266</v>
      </c>
      <c r="BD298" s="56">
        <v>1016.6527800000001</v>
      </c>
    </row>
    <row r="299" spans="1:56" ht="27.7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26</v>
      </c>
      <c r="F299" s="9">
        <v>43</v>
      </c>
      <c r="G299" s="9">
        <v>0</v>
      </c>
      <c r="H299" s="9">
        <v>0</v>
      </c>
      <c r="I299" s="9">
        <v>100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331</v>
      </c>
      <c r="AA299" s="8">
        <v>17113.25</v>
      </c>
      <c r="AB299" s="8">
        <v>5797.55</v>
      </c>
      <c r="AC299" s="8">
        <v>11315.7</v>
      </c>
      <c r="AD299" s="8">
        <v>0</v>
      </c>
      <c r="AE299" s="8">
        <v>0</v>
      </c>
      <c r="AF299" s="8" t="s">
        <v>58</v>
      </c>
      <c r="AG299" s="1" t="s">
        <v>112</v>
      </c>
      <c r="AH299" s="1">
        <v>0</v>
      </c>
      <c r="AI299" s="1" t="s">
        <v>15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266</v>
      </c>
      <c r="BD299" s="56">
        <v>0</v>
      </c>
    </row>
    <row r="300" spans="1:56" ht="27.75" customHeight="1" x14ac:dyDescent="0.45">
      <c r="A300" s="3">
        <v>45939</v>
      </c>
      <c r="B300" s="14" t="s">
        <v>344</v>
      </c>
      <c r="C300" s="9" t="s">
        <v>342</v>
      </c>
      <c r="D300" s="13" t="s">
        <v>343</v>
      </c>
      <c r="E300" s="9">
        <v>26</v>
      </c>
      <c r="F300" s="9">
        <v>40</v>
      </c>
      <c r="G300" s="9" t="s">
        <v>60</v>
      </c>
      <c r="H300" s="9">
        <v>0</v>
      </c>
      <c r="I300" s="9">
        <v>108</v>
      </c>
      <c r="J300" s="9" t="s">
        <v>57</v>
      </c>
      <c r="K300" s="9">
        <v>5</v>
      </c>
      <c r="L300" s="9" t="s">
        <v>89</v>
      </c>
      <c r="M300" s="10">
        <v>27</v>
      </c>
      <c r="N300" s="9">
        <v>43</v>
      </c>
      <c r="O300" s="9">
        <v>40</v>
      </c>
      <c r="P300" s="10">
        <v>0</v>
      </c>
      <c r="Q300" s="10">
        <v>0</v>
      </c>
      <c r="R300" s="10">
        <v>0</v>
      </c>
      <c r="S300" s="9" t="s">
        <v>105</v>
      </c>
      <c r="T300" s="12">
        <v>45960</v>
      </c>
      <c r="U300" s="11">
        <v>10000</v>
      </c>
      <c r="V300" s="10">
        <v>10000</v>
      </c>
      <c r="W300" s="10">
        <v>0</v>
      </c>
      <c r="X300" s="10">
        <v>10900</v>
      </c>
      <c r="Y300" s="10">
        <v>0</v>
      </c>
      <c r="Z300" s="9" t="s">
        <v>184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115</v>
      </c>
      <c r="AH300" s="1" t="s">
        <v>72</v>
      </c>
      <c r="AI300" s="1">
        <v>3</v>
      </c>
      <c r="AJ300" s="3">
        <v>45960</v>
      </c>
      <c r="AK300" s="3">
        <v>0</v>
      </c>
      <c r="AL300" s="3">
        <v>45950</v>
      </c>
      <c r="AM300" s="3">
        <v>45957</v>
      </c>
      <c r="AN300" s="3">
        <v>45958</v>
      </c>
      <c r="AO300" s="3">
        <v>45958</v>
      </c>
      <c r="AP300" s="3">
        <v>45955</v>
      </c>
      <c r="AQ300" s="3">
        <v>45959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>
        <v>0</v>
      </c>
      <c r="AY300" s="2" t="s">
        <v>389</v>
      </c>
      <c r="AZ300" s="2">
        <v>0</v>
      </c>
      <c r="BA300" s="2">
        <v>0</v>
      </c>
      <c r="BB300" s="2">
        <v>0</v>
      </c>
      <c r="BC300" s="1" t="s">
        <v>100</v>
      </c>
      <c r="BD300" s="56">
        <v>0</v>
      </c>
    </row>
    <row r="301" spans="1:56" ht="27.7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26</v>
      </c>
      <c r="F301" s="9">
        <v>43</v>
      </c>
      <c r="G301" s="9">
        <v>0</v>
      </c>
      <c r="H301" s="9">
        <v>0</v>
      </c>
      <c r="I301" s="9">
        <v>116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184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58</v>
      </c>
      <c r="AG301" s="1" t="s">
        <v>112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185</v>
      </c>
      <c r="BD301" s="56">
        <v>0</v>
      </c>
    </row>
    <row r="302" spans="1:56" ht="27.75" customHeight="1" x14ac:dyDescent="0.45">
      <c r="A302" s="3">
        <v>45950</v>
      </c>
      <c r="B302" s="14" t="s">
        <v>344</v>
      </c>
      <c r="C302" s="9" t="s">
        <v>106</v>
      </c>
      <c r="D302" s="13" t="s">
        <v>396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107</v>
      </c>
      <c r="T302" s="12">
        <v>45960</v>
      </c>
      <c r="U302" s="11">
        <v>10000</v>
      </c>
      <c r="V302" s="10">
        <v>10000</v>
      </c>
      <c r="W302" s="10">
        <v>0</v>
      </c>
      <c r="X302" s="10">
        <v>11200</v>
      </c>
      <c r="Y302" s="10">
        <v>0</v>
      </c>
      <c r="Z302" s="9" t="s">
        <v>86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75</v>
      </c>
      <c r="AI302" s="1">
        <v>4</v>
      </c>
      <c r="AJ302" s="3" t="s">
        <v>128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102</v>
      </c>
      <c r="BD302" s="56">
        <v>0</v>
      </c>
    </row>
    <row r="303" spans="1:56" ht="27.75" customHeight="1" x14ac:dyDescent="0.45">
      <c r="A303" s="3">
        <v>45933</v>
      </c>
      <c r="B303" s="14" t="s">
        <v>332</v>
      </c>
      <c r="C303" s="9" t="s">
        <v>106</v>
      </c>
      <c r="D303" s="13" t="s">
        <v>59</v>
      </c>
      <c r="E303" s="9">
        <v>26</v>
      </c>
      <c r="F303" s="9">
        <v>43</v>
      </c>
      <c r="G303" s="9" t="s">
        <v>60</v>
      </c>
      <c r="H303" s="9" t="s">
        <v>66</v>
      </c>
      <c r="I303" s="9">
        <v>150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107</v>
      </c>
      <c r="T303" s="12">
        <v>45960</v>
      </c>
      <c r="U303" s="11">
        <v>15000</v>
      </c>
      <c r="V303" s="10">
        <v>17396</v>
      </c>
      <c r="W303" s="10">
        <v>0</v>
      </c>
      <c r="X303" s="10">
        <v>0</v>
      </c>
      <c r="Y303" s="10">
        <v>0</v>
      </c>
      <c r="Z303" s="9" t="s">
        <v>86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142</v>
      </c>
      <c r="AI303" s="1">
        <v>2</v>
      </c>
      <c r="AJ303" s="3">
        <v>45960</v>
      </c>
      <c r="AK303" s="3">
        <v>45958</v>
      </c>
      <c r="AL303" s="3">
        <v>0</v>
      </c>
      <c r="AM303" s="3">
        <v>0</v>
      </c>
      <c r="AN303" s="3">
        <v>0</v>
      </c>
      <c r="AO303" s="3">
        <v>45959</v>
      </c>
      <c r="AP303" s="3">
        <v>45955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139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0</v>
      </c>
    </row>
    <row r="304" spans="1:56" ht="27.7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26</v>
      </c>
      <c r="F304" s="9">
        <v>43</v>
      </c>
      <c r="G304" s="9">
        <v>0</v>
      </c>
      <c r="H304" s="9">
        <v>0</v>
      </c>
      <c r="I304" s="9">
        <v>120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86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58</v>
      </c>
      <c r="AG304" s="1" t="s">
        <v>115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0</v>
      </c>
    </row>
    <row r="305" spans="1:56" ht="27.75" customHeight="1" x14ac:dyDescent="0.45">
      <c r="A305" s="3">
        <v>45959</v>
      </c>
      <c r="B305" s="14" t="s">
        <v>125</v>
      </c>
      <c r="C305" s="9" t="s">
        <v>143</v>
      </c>
      <c r="D305" s="13" t="s">
        <v>144</v>
      </c>
      <c r="E305" s="9">
        <v>28</v>
      </c>
      <c r="F305" s="9">
        <v>41</v>
      </c>
      <c r="G305" s="9" t="s">
        <v>60</v>
      </c>
      <c r="H305" s="9">
        <v>0</v>
      </c>
      <c r="I305" s="9">
        <v>120</v>
      </c>
      <c r="J305" s="9" t="s">
        <v>78</v>
      </c>
      <c r="K305" s="9">
        <v>3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45972</v>
      </c>
      <c r="U305" s="11">
        <v>50000</v>
      </c>
      <c r="V305" s="10">
        <v>4528</v>
      </c>
      <c r="W305" s="10">
        <v>45472</v>
      </c>
      <c r="X305" s="10">
        <v>0</v>
      </c>
      <c r="Y305" s="10">
        <v>47745.599999999999</v>
      </c>
      <c r="Z305" s="9" t="s">
        <v>124</v>
      </c>
      <c r="AA305" s="8">
        <v>53995.7264</v>
      </c>
      <c r="AB305" s="8">
        <v>6528</v>
      </c>
      <c r="AC305" s="8">
        <v>47467.7264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45972</v>
      </c>
      <c r="AK305" s="3">
        <v>0</v>
      </c>
      <c r="AL305" s="3">
        <v>45963</v>
      </c>
      <c r="AM305" s="3">
        <v>45970</v>
      </c>
      <c r="AN305" s="3">
        <v>45971</v>
      </c>
      <c r="AO305" s="3">
        <v>45971</v>
      </c>
      <c r="AP305" s="3">
        <v>45967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5334.8450281777787</v>
      </c>
    </row>
    <row r="306" spans="1:56" ht="27.75" customHeight="1" x14ac:dyDescent="0.45">
      <c r="A306" s="3" t="s">
        <v>131</v>
      </c>
      <c r="B306" s="14" t="s">
        <v>131</v>
      </c>
      <c r="C306" s="9" t="s">
        <v>106</v>
      </c>
      <c r="D306" s="13" t="s">
        <v>59</v>
      </c>
      <c r="E306" s="9">
        <v>28</v>
      </c>
      <c r="F306" s="9">
        <v>47</v>
      </c>
      <c r="G306" s="9" t="s">
        <v>60</v>
      </c>
      <c r="H306" s="9" t="s">
        <v>66</v>
      </c>
      <c r="I306" s="9">
        <v>180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107</v>
      </c>
      <c r="T306" s="12" t="s">
        <v>63</v>
      </c>
      <c r="U306" s="11">
        <v>5000</v>
      </c>
      <c r="V306" s="10">
        <v>0</v>
      </c>
      <c r="W306" s="10">
        <v>5000</v>
      </c>
      <c r="X306" s="10">
        <v>0</v>
      </c>
      <c r="Y306" s="10">
        <v>0</v>
      </c>
      <c r="Z306" s="9" t="s">
        <v>124</v>
      </c>
      <c r="AA306" s="8">
        <v>6775.4500000000007</v>
      </c>
      <c r="AB306" s="8">
        <v>0</v>
      </c>
      <c r="AC306" s="8">
        <v>6775.4500000000007</v>
      </c>
      <c r="AD306" s="8">
        <v>0</v>
      </c>
      <c r="AE306" s="8">
        <v>6775.4500000000007</v>
      </c>
      <c r="AF306" s="8">
        <v>0</v>
      </c>
      <c r="AG306" s="1">
        <v>0</v>
      </c>
      <c r="AH306" s="1" t="s">
        <v>142</v>
      </c>
      <c r="AI306" s="1">
        <v>2</v>
      </c>
      <c r="AJ306" s="3" t="s">
        <v>63</v>
      </c>
      <c r="AK306" s="3" t="e">
        <v>#VALUE!</v>
      </c>
      <c r="AL306" s="3">
        <v>0</v>
      </c>
      <c r="AM306" s="3">
        <v>0</v>
      </c>
      <c r="AN306" s="3">
        <v>0</v>
      </c>
      <c r="AO306" s="3" t="e">
        <v>#VALUE!</v>
      </c>
      <c r="AP306" s="3" t="e">
        <v>#VALUE!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139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761.48529722222236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124</v>
      </c>
      <c r="AA307" s="8">
        <v>60771.176399999997</v>
      </c>
      <c r="AB307" s="8">
        <v>6528</v>
      </c>
      <c r="AC307" s="8">
        <v>54243.176399999997</v>
      </c>
      <c r="AD307" s="8">
        <v>0</v>
      </c>
      <c r="AE307" s="8">
        <v>6775.4500000000007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145</v>
      </c>
      <c r="BD307" s="56">
        <v>0</v>
      </c>
    </row>
  </sheetData>
  <autoFilter ref="A5:BD3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7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7D60-F779-439D-B8E8-8BC5949C58A4}">
  <sheetPr>
    <tabColor rgb="FFFFFF00"/>
  </sheetPr>
  <dimension ref="A1:BD310"/>
  <sheetViews>
    <sheetView zoomScale="80" zoomScaleNormal="80" workbookViewId="0">
      <selection activeCell="G19" sqref="G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45958</v>
      </c>
      <c r="E3" s="85" t="s">
        <v>52</v>
      </c>
      <c r="F3" s="85"/>
      <c r="G3" s="86">
        <v>11.01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87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45946</v>
      </c>
      <c r="B6" s="14" t="s">
        <v>374</v>
      </c>
      <c r="C6" s="9" t="s">
        <v>375</v>
      </c>
      <c r="D6" s="13" t="s">
        <v>376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377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378</v>
      </c>
      <c r="BD7" s="56">
        <v>0</v>
      </c>
    </row>
    <row r="8" spans="1:56" ht="27.75" customHeight="1" x14ac:dyDescent="0.45">
      <c r="A8" s="3" t="s">
        <v>131</v>
      </c>
      <c r="B8" s="14" t="s">
        <v>131</v>
      </c>
      <c r="C8" s="9" t="s">
        <v>73</v>
      </c>
      <c r="D8" s="13" t="s">
        <v>346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137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347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397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347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345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45961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45961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45961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45953</v>
      </c>
      <c r="B13" s="14" t="s">
        <v>443</v>
      </c>
      <c r="C13" s="9" t="s">
        <v>411</v>
      </c>
      <c r="D13" s="13" t="s">
        <v>412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20</v>
      </c>
      <c r="N13" s="9">
        <v>27</v>
      </c>
      <c r="O13" s="9">
        <v>90</v>
      </c>
      <c r="P13" s="10">
        <v>299.75165856000001</v>
      </c>
      <c r="Q13" s="10">
        <v>0</v>
      </c>
      <c r="R13" s="10">
        <v>299.75165856000001</v>
      </c>
      <c r="S13" s="9" t="s">
        <v>120</v>
      </c>
      <c r="T13" s="12">
        <v>45961</v>
      </c>
      <c r="U13" s="11">
        <v>10000</v>
      </c>
      <c r="V13" s="10">
        <v>0</v>
      </c>
      <c r="W13" s="10">
        <v>10000</v>
      </c>
      <c r="X13" s="10">
        <v>10645</v>
      </c>
      <c r="Y13" s="10">
        <v>0</v>
      </c>
      <c r="Z13" s="9" t="s">
        <v>129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45953</v>
      </c>
      <c r="B14" s="14" t="s">
        <v>443</v>
      </c>
      <c r="C14" s="9" t="s">
        <v>411</v>
      </c>
      <c r="D14" s="13" t="s">
        <v>412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284.76407563199996</v>
      </c>
      <c r="Q14" s="10">
        <v>0</v>
      </c>
      <c r="R14" s="10">
        <v>284.76407563199996</v>
      </c>
      <c r="S14" s="9" t="s">
        <v>120</v>
      </c>
      <c r="T14" s="12">
        <v>45966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129</v>
      </c>
      <c r="AA14" s="8">
        <v>7404.0999999999995</v>
      </c>
      <c r="AB14" s="8">
        <v>7404.0999999999995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45953</v>
      </c>
      <c r="B15" s="14" t="s">
        <v>443</v>
      </c>
      <c r="C15" s="9" t="s">
        <v>411</v>
      </c>
      <c r="D15" s="13" t="s">
        <v>444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90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45">
      <c r="A17" s="3">
        <v>45923</v>
      </c>
      <c r="B17" s="14" t="s">
        <v>306</v>
      </c>
      <c r="C17" s="9" t="s">
        <v>305</v>
      </c>
      <c r="D17" s="13" t="s">
        <v>307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90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45923</v>
      </c>
      <c r="B18" s="14" t="s">
        <v>306</v>
      </c>
      <c r="C18" s="9" t="s">
        <v>305</v>
      </c>
      <c r="D18" s="13" t="s">
        <v>307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90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45">
      <c r="A19" s="3">
        <v>45923</v>
      </c>
      <c r="B19" s="14" t="s">
        <v>306</v>
      </c>
      <c r="C19" s="9" t="s">
        <v>305</v>
      </c>
      <c r="D19" s="13" t="s">
        <v>307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90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112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45">
      <c r="A20" s="3">
        <v>0</v>
      </c>
      <c r="B20" s="14">
        <v>0</v>
      </c>
      <c r="C20" s="9" t="s">
        <v>188</v>
      </c>
      <c r="D20" s="13" t="s">
        <v>93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104635.3</v>
      </c>
      <c r="AB20" s="8">
        <v>77173.8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45954</v>
      </c>
      <c r="B21" s="14" t="s">
        <v>458</v>
      </c>
      <c r="C21" s="9" t="s">
        <v>216</v>
      </c>
      <c r="D21" s="13" t="s">
        <v>459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45959</v>
      </c>
      <c r="U21" s="11">
        <v>10000</v>
      </c>
      <c r="V21" s="10">
        <v>10153</v>
      </c>
      <c r="W21" s="10">
        <v>0</v>
      </c>
      <c r="X21" s="10">
        <v>10500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45959</v>
      </c>
      <c r="AK21" s="3">
        <v>0</v>
      </c>
      <c r="AL21" s="3">
        <v>45950</v>
      </c>
      <c r="AM21" s="3">
        <v>45957</v>
      </c>
      <c r="AN21" s="3">
        <v>45958</v>
      </c>
      <c r="AO21" s="3">
        <v>45958</v>
      </c>
      <c r="AP21" s="3">
        <v>45954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45958</v>
      </c>
      <c r="B22" s="14" t="s">
        <v>467</v>
      </c>
      <c r="C22" s="9" t="s">
        <v>216</v>
      </c>
      <c r="D22" s="13" t="s">
        <v>468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45958</v>
      </c>
      <c r="B23" s="14" t="s">
        <v>467</v>
      </c>
      <c r="C23" s="9" t="s">
        <v>216</v>
      </c>
      <c r="D23" s="13" t="s">
        <v>469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45958</v>
      </c>
      <c r="B24" s="14" t="s">
        <v>467</v>
      </c>
      <c r="C24" s="9" t="s">
        <v>216</v>
      </c>
      <c r="D24" s="13" t="s">
        <v>470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45965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164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45">
      <c r="A25" s="3">
        <v>45952</v>
      </c>
      <c r="B25" s="14" t="s">
        <v>460</v>
      </c>
      <c r="C25" s="9" t="s">
        <v>132</v>
      </c>
      <c r="D25" s="13" t="s">
        <v>121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45973</v>
      </c>
      <c r="U25" s="11">
        <v>50000</v>
      </c>
      <c r="V25" s="10">
        <v>2563</v>
      </c>
      <c r="W25" s="10">
        <v>47437</v>
      </c>
      <c r="X25" s="10">
        <v>0</v>
      </c>
      <c r="Y25" s="10">
        <v>49808.85</v>
      </c>
      <c r="Z25" s="9" t="s">
        <v>164</v>
      </c>
      <c r="AA25" s="8">
        <v>41749.77807</v>
      </c>
      <c r="AB25" s="8">
        <v>40362</v>
      </c>
      <c r="AC25" s="8">
        <v>1387.7780700000003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45973</v>
      </c>
      <c r="AK25" s="3">
        <v>0</v>
      </c>
      <c r="AL25" s="3">
        <v>45964</v>
      </c>
      <c r="AM25" s="3">
        <v>45971</v>
      </c>
      <c r="AN25" s="3">
        <v>45972</v>
      </c>
      <c r="AO25" s="3">
        <v>45972</v>
      </c>
      <c r="AP25" s="3">
        <v>45968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100.78352739466671</v>
      </c>
    </row>
    <row r="26" spans="1:56" ht="27.75" customHeight="1" x14ac:dyDescent="0.45">
      <c r="A26" s="3">
        <v>45952</v>
      </c>
      <c r="B26" s="14" t="s">
        <v>461</v>
      </c>
      <c r="C26" s="9" t="s">
        <v>132</v>
      </c>
      <c r="D26" s="13" t="s">
        <v>186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45973</v>
      </c>
      <c r="U26" s="11">
        <v>20000</v>
      </c>
      <c r="V26" s="10">
        <v>4519</v>
      </c>
      <c r="W26" s="10">
        <v>15481</v>
      </c>
      <c r="X26" s="10">
        <v>0</v>
      </c>
      <c r="Y26" s="10">
        <v>16255.050000000001</v>
      </c>
      <c r="Z26" s="9" t="s">
        <v>164</v>
      </c>
      <c r="AA26" s="8">
        <v>13624.982910000001</v>
      </c>
      <c r="AB26" s="8">
        <v>0</v>
      </c>
      <c r="AC26" s="8">
        <v>13624.982910000001</v>
      </c>
      <c r="AD26" s="8">
        <v>0</v>
      </c>
      <c r="AE26" s="8">
        <v>0</v>
      </c>
      <c r="AF26" s="8">
        <v>0</v>
      </c>
      <c r="AG26" s="1" t="s">
        <v>61</v>
      </c>
      <c r="AH26" s="1" t="s">
        <v>74</v>
      </c>
      <c r="AI26" s="1">
        <v>2</v>
      </c>
      <c r="AJ26" s="3">
        <v>45973</v>
      </c>
      <c r="AK26" s="3">
        <v>0</v>
      </c>
      <c r="AL26" s="3">
        <v>45964</v>
      </c>
      <c r="AM26" s="3">
        <v>45971</v>
      </c>
      <c r="AN26" s="3">
        <v>45972</v>
      </c>
      <c r="AO26" s="3">
        <v>45972</v>
      </c>
      <c r="AP26" s="3">
        <v>45968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989.47653666400015</v>
      </c>
    </row>
    <row r="27" spans="1:56" ht="27.75" customHeight="1" x14ac:dyDescent="0.45">
      <c r="A27" s="3">
        <v>45952</v>
      </c>
      <c r="B27" s="14" t="s">
        <v>461</v>
      </c>
      <c r="C27" s="9" t="s">
        <v>132</v>
      </c>
      <c r="D27" s="13" t="s">
        <v>186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45980</v>
      </c>
      <c r="U27" s="11">
        <v>40000</v>
      </c>
      <c r="V27" s="10">
        <v>0</v>
      </c>
      <c r="W27" s="10">
        <v>40000</v>
      </c>
      <c r="X27" s="10">
        <v>0</v>
      </c>
      <c r="Y27" s="10">
        <v>42000</v>
      </c>
      <c r="Z27" s="9" t="s">
        <v>164</v>
      </c>
      <c r="AA27" s="8">
        <v>35204.400000000001</v>
      </c>
      <c r="AB27" s="8">
        <v>0</v>
      </c>
      <c r="AC27" s="8">
        <v>35204.400000000001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45980</v>
      </c>
      <c r="AK27" s="3">
        <v>0</v>
      </c>
      <c r="AL27" s="3">
        <v>45971</v>
      </c>
      <c r="AM27" s="3">
        <v>45978</v>
      </c>
      <c r="AN27" s="3">
        <v>45979</v>
      </c>
      <c r="AO27" s="3">
        <v>45979</v>
      </c>
      <c r="AP27" s="3">
        <v>45975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2556.6217600000009</v>
      </c>
    </row>
    <row r="28" spans="1:56" ht="27.75" customHeight="1" x14ac:dyDescent="0.45">
      <c r="A28" s="3" t="s">
        <v>131</v>
      </c>
      <c r="B28" s="14" t="s">
        <v>131</v>
      </c>
      <c r="C28" s="9" t="s">
        <v>191</v>
      </c>
      <c r="D28" s="13" t="s">
        <v>192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90</v>
      </c>
      <c r="M28" s="10">
        <v>20</v>
      </c>
      <c r="N28" s="9">
        <v>35</v>
      </c>
      <c r="O28" s="9">
        <v>40</v>
      </c>
      <c r="P28" s="10">
        <v>341.36903080895991</v>
      </c>
      <c r="Q28" s="10">
        <v>0</v>
      </c>
      <c r="R28" s="10">
        <v>341.36903080895991</v>
      </c>
      <c r="S28" s="9" t="s">
        <v>67</v>
      </c>
      <c r="T28" s="12">
        <v>45991</v>
      </c>
      <c r="U28" s="11">
        <v>20000</v>
      </c>
      <c r="V28" s="10">
        <v>233</v>
      </c>
      <c r="W28" s="10">
        <v>19767</v>
      </c>
      <c r="X28" s="10">
        <v>0</v>
      </c>
      <c r="Y28" s="10">
        <v>20755.350000000002</v>
      </c>
      <c r="Z28" s="9" t="s">
        <v>164</v>
      </c>
      <c r="AA28" s="8">
        <v>18501.714330000003</v>
      </c>
      <c r="AB28" s="8">
        <v>0</v>
      </c>
      <c r="AC28" s="8">
        <v>18501.714330000003</v>
      </c>
      <c r="AD28" s="8">
        <v>0</v>
      </c>
      <c r="AE28" s="8">
        <v>0</v>
      </c>
      <c r="AF28" s="8">
        <v>0</v>
      </c>
      <c r="AG28" s="1" t="s">
        <v>115</v>
      </c>
      <c r="AH28" s="1" t="s">
        <v>72</v>
      </c>
      <c r="AI28" s="1">
        <v>3</v>
      </c>
      <c r="AJ28" s="3">
        <v>45991</v>
      </c>
      <c r="AK28" s="3">
        <v>0</v>
      </c>
      <c r="AL28" s="3">
        <v>45981</v>
      </c>
      <c r="AM28" s="3">
        <v>45988</v>
      </c>
      <c r="AN28" s="3">
        <v>45989</v>
      </c>
      <c r="AO28" s="3">
        <v>45989</v>
      </c>
      <c r="AP28" s="3">
        <v>45986</v>
      </c>
      <c r="AQ28" s="3">
        <v>45990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100</v>
      </c>
      <c r="BD28" s="56">
        <v>1343.6356095653334</v>
      </c>
    </row>
    <row r="29" spans="1:56" ht="27.75" customHeight="1" x14ac:dyDescent="0.45">
      <c r="A29" s="3" t="s">
        <v>131</v>
      </c>
      <c r="B29" s="14" t="s">
        <v>131</v>
      </c>
      <c r="C29" s="9" t="s">
        <v>216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45991</v>
      </c>
      <c r="U29" s="11">
        <v>40000</v>
      </c>
      <c r="V29" s="10">
        <v>0</v>
      </c>
      <c r="W29" s="10">
        <v>40000</v>
      </c>
      <c r="X29" s="10">
        <v>0</v>
      </c>
      <c r="Y29" s="10">
        <v>42000</v>
      </c>
      <c r="Z29" s="9" t="s">
        <v>164</v>
      </c>
      <c r="AA29" s="8">
        <v>35204.400000000001</v>
      </c>
      <c r="AB29" s="8">
        <v>0</v>
      </c>
      <c r="AC29" s="8">
        <v>35204.400000000001</v>
      </c>
      <c r="AD29" s="8">
        <v>0</v>
      </c>
      <c r="AE29" s="8">
        <v>0</v>
      </c>
      <c r="AF29" s="8">
        <v>0</v>
      </c>
      <c r="AG29" s="1" t="s">
        <v>115</v>
      </c>
      <c r="AH29" s="1" t="s">
        <v>74</v>
      </c>
      <c r="AI29" s="1">
        <v>2</v>
      </c>
      <c r="AJ29" s="3">
        <v>45991</v>
      </c>
      <c r="AK29" s="3">
        <v>0</v>
      </c>
      <c r="AL29" s="3">
        <v>45982</v>
      </c>
      <c r="AM29" s="3">
        <v>45989</v>
      </c>
      <c r="AN29" s="3">
        <v>45990</v>
      </c>
      <c r="AO29" s="3">
        <v>45990</v>
      </c>
      <c r="AP29" s="3">
        <v>45986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100</v>
      </c>
      <c r="BD29" s="56">
        <v>2556.6217600000009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164</v>
      </c>
      <c r="AA30" s="8">
        <v>157486.92531000002</v>
      </c>
      <c r="AB30" s="8">
        <v>53563.65</v>
      </c>
      <c r="AC30" s="8">
        <v>103923.27531</v>
      </c>
      <c r="AD30" s="8">
        <v>0</v>
      </c>
      <c r="AE30" s="8">
        <v>0</v>
      </c>
      <c r="AF30" s="8" t="s">
        <v>58</v>
      </c>
      <c r="AG30" s="1" t="s">
        <v>113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100</v>
      </c>
      <c r="BD30" s="56">
        <v>0</v>
      </c>
    </row>
    <row r="31" spans="1:56" ht="27.75" customHeight="1" x14ac:dyDescent="0.45">
      <c r="A31" s="3">
        <v>45919</v>
      </c>
      <c r="B31" s="14" t="s">
        <v>299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264</v>
      </c>
      <c r="T31" s="12">
        <v>45968</v>
      </c>
      <c r="U31" s="11">
        <v>20000</v>
      </c>
      <c r="V31" s="10">
        <v>21000</v>
      </c>
      <c r="W31" s="10">
        <v>0</v>
      </c>
      <c r="X31" s="10">
        <v>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300</v>
      </c>
      <c r="AG31" s="1" t="s">
        <v>113</v>
      </c>
      <c r="AH31" s="1" t="s">
        <v>77</v>
      </c>
      <c r="AI31" s="1">
        <v>1</v>
      </c>
      <c r="AJ31" s="3">
        <v>45968</v>
      </c>
      <c r="AK31" s="3">
        <v>0</v>
      </c>
      <c r="AL31" s="3">
        <v>0</v>
      </c>
      <c r="AM31" s="3">
        <v>0</v>
      </c>
      <c r="AN31" s="3">
        <v>0</v>
      </c>
      <c r="AO31" s="3">
        <v>45967</v>
      </c>
      <c r="AP31" s="3">
        <v>45963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45941</v>
      </c>
      <c r="B32" s="14" t="s">
        <v>352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264</v>
      </c>
      <c r="T32" s="12">
        <v>45968</v>
      </c>
      <c r="U32" s="11">
        <v>20000</v>
      </c>
      <c r="V32" s="10">
        <v>20775</v>
      </c>
      <c r="W32" s="10">
        <v>0</v>
      </c>
      <c r="X32" s="10">
        <v>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113</v>
      </c>
      <c r="AH32" s="1" t="s">
        <v>77</v>
      </c>
      <c r="AI32" s="1">
        <v>1</v>
      </c>
      <c r="AJ32" s="3">
        <v>45968</v>
      </c>
      <c r="AK32" s="3">
        <v>0</v>
      </c>
      <c r="AL32" s="3">
        <v>0</v>
      </c>
      <c r="AM32" s="3">
        <v>0</v>
      </c>
      <c r="AN32" s="3">
        <v>0</v>
      </c>
      <c r="AO32" s="3">
        <v>45967</v>
      </c>
      <c r="AP32" s="3">
        <v>45963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414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415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416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415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415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250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167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 t="s">
        <v>415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418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419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421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419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313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419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417</v>
      </c>
      <c r="C41" s="9" t="s">
        <v>73</v>
      </c>
      <c r="D41" s="13" t="s">
        <v>237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419</v>
      </c>
      <c r="AG41" s="1" t="s">
        <v>113</v>
      </c>
      <c r="AH41" s="1" t="s">
        <v>74</v>
      </c>
      <c r="AI41" s="1">
        <v>2</v>
      </c>
      <c r="AJ41" s="3">
        <v>45965</v>
      </c>
      <c r="AK41" s="3">
        <v>0</v>
      </c>
      <c r="AL41" s="3">
        <v>45956</v>
      </c>
      <c r="AM41" s="3">
        <v>45963</v>
      </c>
      <c r="AN41" s="3">
        <v>45964</v>
      </c>
      <c r="AO41" s="3">
        <v>45964</v>
      </c>
      <c r="AP41" s="3">
        <v>45960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348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235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422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350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422</v>
      </c>
      <c r="AG44" s="1" t="s">
        <v>113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 t="s">
        <v>351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422</v>
      </c>
      <c r="AG45" s="1" t="s">
        <v>112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0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423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422</v>
      </c>
      <c r="AG46" s="1" t="s">
        <v>113</v>
      </c>
      <c r="AH46" s="1" t="s">
        <v>74</v>
      </c>
      <c r="AI46" s="1">
        <v>2</v>
      </c>
      <c r="AJ46" s="3">
        <v>45967</v>
      </c>
      <c r="AK46" s="3">
        <v>0</v>
      </c>
      <c r="AL46" s="3">
        <v>45958</v>
      </c>
      <c r="AM46" s="3">
        <v>45965</v>
      </c>
      <c r="AN46" s="3">
        <v>45966</v>
      </c>
      <c r="AO46" s="3">
        <v>45966</v>
      </c>
      <c r="AP46" s="3">
        <v>45962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0</v>
      </c>
    </row>
    <row r="47" spans="1:56" ht="27.75" customHeight="1" x14ac:dyDescent="0.45">
      <c r="A47" s="3">
        <v>45953</v>
      </c>
      <c r="B47" s="14" t="s">
        <v>413</v>
      </c>
      <c r="C47" s="9" t="s">
        <v>73</v>
      </c>
      <c r="D47" s="13" t="s">
        <v>226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424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0</v>
      </c>
    </row>
    <row r="48" spans="1:56" ht="27.75" customHeight="1" x14ac:dyDescent="0.45">
      <c r="A48" s="3">
        <v>45953</v>
      </c>
      <c r="B48" s="14" t="s">
        <v>413</v>
      </c>
      <c r="C48" s="9" t="s">
        <v>73</v>
      </c>
      <c r="D48" s="13" t="s">
        <v>268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5232</v>
      </c>
      <c r="W48" s="10">
        <v>0</v>
      </c>
      <c r="X48" s="10">
        <v>5400</v>
      </c>
      <c r="Y48" s="10">
        <v>0</v>
      </c>
      <c r="Z48" s="9" t="s">
        <v>167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424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0</v>
      </c>
    </row>
    <row r="49" spans="1:56" ht="27.75" customHeight="1" x14ac:dyDescent="0.45">
      <c r="A49" s="3">
        <v>45953</v>
      </c>
      <c r="B49" s="14" t="s">
        <v>413</v>
      </c>
      <c r="C49" s="9" t="s">
        <v>73</v>
      </c>
      <c r="D49" s="13">
        <v>913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424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0</v>
      </c>
    </row>
    <row r="50" spans="1:56" ht="27.75" customHeight="1" x14ac:dyDescent="0.45">
      <c r="A50" s="3">
        <v>45953</v>
      </c>
      <c r="B50" s="14" t="s">
        <v>413</v>
      </c>
      <c r="C50" s="9" t="s">
        <v>73</v>
      </c>
      <c r="D50" s="13" t="s">
        <v>236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167</v>
      </c>
      <c r="AA50" s="8">
        <v>9359.9000000000015</v>
      </c>
      <c r="AB50" s="8">
        <v>3737</v>
      </c>
      <c r="AC50" s="8">
        <v>5622.9000000000015</v>
      </c>
      <c r="AD50" s="8">
        <v>0</v>
      </c>
      <c r="AE50" s="8">
        <v>0</v>
      </c>
      <c r="AF50" s="8" t="s">
        <v>424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423.54181866666681</v>
      </c>
    </row>
    <row r="51" spans="1:56" ht="27.75" customHeight="1" x14ac:dyDescent="0.45">
      <c r="A51" s="3">
        <v>45953</v>
      </c>
      <c r="B51" s="14" t="s">
        <v>417</v>
      </c>
      <c r="C51" s="9" t="s">
        <v>73</v>
      </c>
      <c r="D51" s="13" t="s">
        <v>236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45969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425</v>
      </c>
      <c r="AG51" s="1" t="s">
        <v>113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45953</v>
      </c>
      <c r="B52" s="14" t="s">
        <v>417</v>
      </c>
      <c r="C52" s="9" t="s">
        <v>73</v>
      </c>
      <c r="D52" s="13" t="s">
        <v>234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425</v>
      </c>
      <c r="AG52" s="1" t="s">
        <v>61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>
        <v>45953</v>
      </c>
      <c r="B53" s="14" t="s">
        <v>417</v>
      </c>
      <c r="C53" s="9" t="s">
        <v>73</v>
      </c>
      <c r="D53" s="13" t="s">
        <v>426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45969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167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425</v>
      </c>
      <c r="AG53" s="1" t="s">
        <v>112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352.51463377777782</v>
      </c>
    </row>
    <row r="54" spans="1:56" ht="27.75" customHeight="1" x14ac:dyDescent="0.45">
      <c r="A54" s="3">
        <v>45953</v>
      </c>
      <c r="B54" s="14" t="s">
        <v>417</v>
      </c>
      <c r="C54" s="9" t="s">
        <v>73</v>
      </c>
      <c r="D54" s="13" t="s">
        <v>250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137</v>
      </c>
      <c r="T54" s="12">
        <v>45969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167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425</v>
      </c>
      <c r="AG54" s="1" t="s">
        <v>112</v>
      </c>
      <c r="AH54" s="1" t="s">
        <v>74</v>
      </c>
      <c r="AI54" s="1">
        <v>2</v>
      </c>
      <c r="AJ54" s="3">
        <v>45969</v>
      </c>
      <c r="AK54" s="3">
        <v>0</v>
      </c>
      <c r="AL54" s="3">
        <v>45960</v>
      </c>
      <c r="AM54" s="3">
        <v>45967</v>
      </c>
      <c r="AN54" s="3">
        <v>45968</v>
      </c>
      <c r="AO54" s="3">
        <v>45968</v>
      </c>
      <c r="AP54" s="3">
        <v>45964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168</v>
      </c>
      <c r="BD54" s="56">
        <v>705.02926755555563</v>
      </c>
    </row>
    <row r="55" spans="1:56" ht="27.75" customHeight="1" x14ac:dyDescent="0.45">
      <c r="A55" s="3" t="s">
        <v>131</v>
      </c>
      <c r="B55" s="14" t="s">
        <v>131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137</v>
      </c>
      <c r="T55" s="12">
        <v>45991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167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45991</v>
      </c>
      <c r="AK55" s="3">
        <v>0</v>
      </c>
      <c r="AL55" s="3">
        <v>45982</v>
      </c>
      <c r="AM55" s="3">
        <v>45989</v>
      </c>
      <c r="AN55" s="3">
        <v>45990</v>
      </c>
      <c r="AO55" s="3">
        <v>45990</v>
      </c>
      <c r="AP55" s="3">
        <v>45986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168</v>
      </c>
      <c r="BD55" s="56">
        <v>15863.158520000001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167</v>
      </c>
      <c r="AA56" s="8">
        <v>322916.55000000005</v>
      </c>
      <c r="AB56" s="8">
        <v>83296.14999999998</v>
      </c>
      <c r="AC56" s="8">
        <v>239620.40000000002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0</v>
      </c>
    </row>
    <row r="57" spans="1:56" ht="27.75" customHeight="1" x14ac:dyDescent="0.45">
      <c r="A57" s="3">
        <v>45951</v>
      </c>
      <c r="B57" s="14" t="s">
        <v>427</v>
      </c>
      <c r="C57" s="9" t="s">
        <v>135</v>
      </c>
      <c r="D57" s="13" t="s">
        <v>391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>
        <v>45960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109</v>
      </c>
      <c r="AA57" s="8">
        <v>4999.0247999999992</v>
      </c>
      <c r="AB57" s="8">
        <v>4999.0247999999992</v>
      </c>
      <c r="AC57" s="8">
        <v>0</v>
      </c>
      <c r="AD57" s="8">
        <v>0</v>
      </c>
      <c r="AE57" s="8">
        <v>4999.0247999999992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45960</v>
      </c>
      <c r="AK57" s="3">
        <v>45956</v>
      </c>
      <c r="AL57" s="3">
        <v>45949</v>
      </c>
      <c r="AM57" s="3">
        <v>45957</v>
      </c>
      <c r="AN57" s="3">
        <v>45958</v>
      </c>
      <c r="AO57" s="3">
        <v>45959</v>
      </c>
      <c r="AP57" s="3">
        <v>45955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45905</v>
      </c>
      <c r="B58" s="14" t="s">
        <v>269</v>
      </c>
      <c r="C58" s="9" t="s">
        <v>135</v>
      </c>
      <c r="D58" s="13" t="s">
        <v>265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 t="s">
        <v>63</v>
      </c>
      <c r="U58" s="11">
        <v>109</v>
      </c>
      <c r="V58" s="10">
        <v>0</v>
      </c>
      <c r="W58" s="10">
        <v>109</v>
      </c>
      <c r="X58" s="10">
        <v>6124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178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109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179</v>
      </c>
      <c r="BD59" s="56">
        <v>0</v>
      </c>
    </row>
    <row r="60" spans="1:56" ht="27.75" customHeight="1" x14ac:dyDescent="0.45">
      <c r="A60" s="3">
        <v>45892</v>
      </c>
      <c r="B60" s="14" t="s">
        <v>249</v>
      </c>
      <c r="C60" s="9" t="s">
        <v>79</v>
      </c>
      <c r="D60" s="13" t="s">
        <v>202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3000</v>
      </c>
      <c r="W60" s="10">
        <v>0</v>
      </c>
      <c r="X60" s="10">
        <v>6100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3000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428</v>
      </c>
      <c r="C61" s="9" t="s">
        <v>135</v>
      </c>
      <c r="D61" s="13" t="s">
        <v>218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45960</v>
      </c>
      <c r="U61" s="11">
        <v>5040</v>
      </c>
      <c r="V61" s="10">
        <v>5040</v>
      </c>
      <c r="W61" s="10">
        <v>0</v>
      </c>
      <c r="X61" s="10">
        <v>5700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45905</v>
      </c>
      <c r="B62" s="14" t="s">
        <v>270</v>
      </c>
      <c r="C62" s="9" t="s">
        <v>135</v>
      </c>
      <c r="D62" s="13" t="s">
        <v>218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45960</v>
      </c>
      <c r="U62" s="11">
        <v>243</v>
      </c>
      <c r="V62" s="10">
        <v>243</v>
      </c>
      <c r="W62" s="10">
        <v>0</v>
      </c>
      <c r="X62" s="10">
        <v>300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263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45951</v>
      </c>
      <c r="B63" s="14" t="s">
        <v>428</v>
      </c>
      <c r="C63" s="9" t="s">
        <v>135</v>
      </c>
      <c r="D63" s="13" t="s">
        <v>219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5040</v>
      </c>
      <c r="V63" s="10">
        <v>6214</v>
      </c>
      <c r="W63" s="10">
        <v>0</v>
      </c>
      <c r="X63" s="10">
        <v>6100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45951</v>
      </c>
      <c r="B64" s="14" t="s">
        <v>429</v>
      </c>
      <c r="C64" s="9" t="s">
        <v>135</v>
      </c>
      <c r="D64" s="13" t="s">
        <v>267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 t="s">
        <v>63</v>
      </c>
      <c r="U64" s="11">
        <v>886</v>
      </c>
      <c r="V64" s="10">
        <v>0</v>
      </c>
      <c r="W64" s="10">
        <v>886</v>
      </c>
      <c r="X64" s="10">
        <v>21560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398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45951</v>
      </c>
      <c r="B65" s="14" t="s">
        <v>429</v>
      </c>
      <c r="C65" s="9" t="s">
        <v>135</v>
      </c>
      <c r="D65" s="13" t="s">
        <v>247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10000</v>
      </c>
      <c r="V65" s="10">
        <v>10000</v>
      </c>
      <c r="W65" s="10">
        <v>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45951</v>
      </c>
      <c r="B66" s="14" t="s">
        <v>430</v>
      </c>
      <c r="C66" s="9" t="s">
        <v>135</v>
      </c>
      <c r="D66" s="13" t="s">
        <v>392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5040</v>
      </c>
      <c r="V66" s="10">
        <v>2400</v>
      </c>
      <c r="W66" s="10">
        <v>2640</v>
      </c>
      <c r="X66" s="10">
        <v>5543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45951</v>
      </c>
      <c r="B67" s="14" t="s">
        <v>430</v>
      </c>
      <c r="C67" s="9" t="s">
        <v>135</v>
      </c>
      <c r="D67" s="13" t="s">
        <v>393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45960</v>
      </c>
      <c r="U67" s="11">
        <v>5040</v>
      </c>
      <c r="V67" s="10">
        <v>2606</v>
      </c>
      <c r="W67" s="10">
        <v>2434</v>
      </c>
      <c r="X67" s="10">
        <v>0</v>
      </c>
      <c r="Y67" s="10">
        <v>2555.7000000000003</v>
      </c>
      <c r="Z67" s="9" t="s">
        <v>80</v>
      </c>
      <c r="AA67" s="8">
        <v>2550.2235000000005</v>
      </c>
      <c r="AB67" s="8">
        <v>2550.2235000000005</v>
      </c>
      <c r="AC67" s="8">
        <v>0</v>
      </c>
      <c r="AD67" s="8">
        <v>0</v>
      </c>
      <c r="AE67" s="8">
        <v>2550.2235000000005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45951</v>
      </c>
      <c r="B68" s="14" t="s">
        <v>431</v>
      </c>
      <c r="C68" s="9" t="s">
        <v>135</v>
      </c>
      <c r="D68" s="13" t="s">
        <v>241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45960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10477.5</v>
      </c>
      <c r="AB68" s="8">
        <v>0</v>
      </c>
      <c r="AC68" s="8">
        <v>10477.5</v>
      </c>
      <c r="AD68" s="8">
        <v>0</v>
      </c>
      <c r="AE68" s="8">
        <v>10477.5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791.63333333333321</v>
      </c>
    </row>
    <row r="69" spans="1:56" ht="27.75" customHeight="1" x14ac:dyDescent="0.45">
      <c r="A69" s="3">
        <v>45919</v>
      </c>
      <c r="B69" s="14" t="s">
        <v>301</v>
      </c>
      <c r="C69" s="9" t="s">
        <v>135</v>
      </c>
      <c r="D69" s="13" t="s">
        <v>241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183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105</v>
      </c>
      <c r="T69" s="12">
        <v>45960</v>
      </c>
      <c r="U69" s="11">
        <v>928</v>
      </c>
      <c r="V69" s="10">
        <v>880</v>
      </c>
      <c r="W69" s="10">
        <v>48</v>
      </c>
      <c r="X69" s="10">
        <v>0</v>
      </c>
      <c r="Y69" s="10">
        <v>50.400000000000006</v>
      </c>
      <c r="Z69" s="9" t="s">
        <v>80</v>
      </c>
      <c r="AA69" s="8">
        <v>50.292000000000002</v>
      </c>
      <c r="AB69" s="8">
        <v>50.292000000000002</v>
      </c>
      <c r="AC69" s="8">
        <v>0</v>
      </c>
      <c r="AD69" s="8">
        <v>50.292000000000002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318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45951</v>
      </c>
      <c r="B70" s="14" t="s">
        <v>431</v>
      </c>
      <c r="C70" s="9" t="s">
        <v>135</v>
      </c>
      <c r="D70" s="13" t="s">
        <v>141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45960</v>
      </c>
      <c r="U70" s="11">
        <v>20000</v>
      </c>
      <c r="V70" s="10">
        <v>0</v>
      </c>
      <c r="W70" s="10">
        <v>20000</v>
      </c>
      <c r="X70" s="10">
        <v>22300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399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45919</v>
      </c>
      <c r="B71" s="14" t="s">
        <v>303</v>
      </c>
      <c r="C71" s="9" t="s">
        <v>135</v>
      </c>
      <c r="D71" s="13" t="s">
        <v>141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45960</v>
      </c>
      <c r="U71" s="11">
        <v>1174</v>
      </c>
      <c r="V71" s="10">
        <v>0</v>
      </c>
      <c r="W71" s="10">
        <v>1174</v>
      </c>
      <c r="X71" s="10">
        <v>1200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45951</v>
      </c>
      <c r="B72" s="14" t="s">
        <v>432</v>
      </c>
      <c r="C72" s="9" t="s">
        <v>135</v>
      </c>
      <c r="D72" s="13" t="s">
        <v>127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105</v>
      </c>
      <c r="T72" s="12">
        <v>45960</v>
      </c>
      <c r="U72" s="11">
        <v>30000</v>
      </c>
      <c r="V72" s="10">
        <v>0</v>
      </c>
      <c r="W72" s="10">
        <v>30000</v>
      </c>
      <c r="X72" s="10">
        <v>26995</v>
      </c>
      <c r="Y72" s="10">
        <v>3155.25</v>
      </c>
      <c r="Z72" s="9" t="s">
        <v>80</v>
      </c>
      <c r="AA72" s="8">
        <v>3305.9131875000003</v>
      </c>
      <c r="AB72" s="8">
        <v>3305.9131875000003</v>
      </c>
      <c r="AC72" s="8">
        <v>0</v>
      </c>
      <c r="AD72" s="8">
        <v>3305.9131875000003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400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45919</v>
      </c>
      <c r="B73" s="14" t="s">
        <v>302</v>
      </c>
      <c r="C73" s="9" t="s">
        <v>135</v>
      </c>
      <c r="D73" s="13" t="s">
        <v>127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45960</v>
      </c>
      <c r="U73" s="11">
        <v>1933</v>
      </c>
      <c r="V73" s="10">
        <v>0</v>
      </c>
      <c r="W73" s="10">
        <v>1933</v>
      </c>
      <c r="X73" s="10">
        <v>2200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45961</v>
      </c>
      <c r="U74" s="11">
        <v>2500</v>
      </c>
      <c r="V74" s="10">
        <v>2700</v>
      </c>
      <c r="W74" s="10">
        <v>0</v>
      </c>
      <c r="X74" s="10">
        <v>2741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45911</v>
      </c>
      <c r="B75" s="14" t="s">
        <v>277</v>
      </c>
      <c r="C75" s="9" t="s">
        <v>104</v>
      </c>
      <c r="D75" s="13" t="s">
        <v>278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3000</v>
      </c>
      <c r="V75" s="10">
        <v>2855</v>
      </c>
      <c r="W75" s="10">
        <v>145</v>
      </c>
      <c r="X75" s="10">
        <v>3100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45891</v>
      </c>
      <c r="B76" s="14" t="s">
        <v>253</v>
      </c>
      <c r="C76" s="9" t="s">
        <v>79</v>
      </c>
      <c r="D76" s="13" t="s">
        <v>254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2500</v>
      </c>
      <c r="W76" s="10">
        <v>500</v>
      </c>
      <c r="X76" s="10">
        <v>9455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45964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45964</v>
      </c>
      <c r="AK77" s="3">
        <v>45960</v>
      </c>
      <c r="AL77" s="3">
        <v>45953</v>
      </c>
      <c r="AM77" s="3">
        <v>45961</v>
      </c>
      <c r="AN77" s="3">
        <v>45962</v>
      </c>
      <c r="AO77" s="3">
        <v>45963</v>
      </c>
      <c r="AP77" s="3">
        <v>45959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45965</v>
      </c>
      <c r="U78" s="11">
        <v>2500</v>
      </c>
      <c r="V78" s="10">
        <v>1371</v>
      </c>
      <c r="W78" s="10">
        <v>1129</v>
      </c>
      <c r="X78" s="10">
        <v>0</v>
      </c>
      <c r="Y78" s="10">
        <v>1185.45</v>
      </c>
      <c r="Z78" s="9" t="s">
        <v>80</v>
      </c>
      <c r="AA78" s="8">
        <v>1245.9982699999998</v>
      </c>
      <c r="AB78" s="8">
        <v>1245.9982699999998</v>
      </c>
      <c r="AC78" s="8">
        <v>0</v>
      </c>
      <c r="AD78" s="8">
        <v>1245.9982699999998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953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45965</v>
      </c>
      <c r="U79" s="11">
        <v>5000</v>
      </c>
      <c r="V79" s="10">
        <v>5100</v>
      </c>
      <c r="W79" s="10">
        <v>0</v>
      </c>
      <c r="X79" s="10">
        <v>5482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 t="s">
        <v>282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45965</v>
      </c>
      <c r="U80" s="11">
        <v>5000</v>
      </c>
      <c r="V80" s="10">
        <v>4900</v>
      </c>
      <c r="W80" s="10">
        <v>100</v>
      </c>
      <c r="X80" s="10">
        <v>5385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45965</v>
      </c>
      <c r="AK80" s="3">
        <v>45961</v>
      </c>
      <c r="AL80" s="3">
        <v>45954</v>
      </c>
      <c r="AM80" s="3">
        <v>45962</v>
      </c>
      <c r="AN80" s="3">
        <v>45963</v>
      </c>
      <c r="AO80" s="3">
        <v>45964</v>
      </c>
      <c r="AP80" s="3">
        <v>45960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 t="s">
        <v>281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45965</v>
      </c>
      <c r="U81" s="11">
        <v>5000</v>
      </c>
      <c r="V81" s="10">
        <v>3000</v>
      </c>
      <c r="W81" s="10">
        <v>2000</v>
      </c>
      <c r="X81" s="10">
        <v>4400</v>
      </c>
      <c r="Y81" s="10">
        <v>630</v>
      </c>
      <c r="Z81" s="9" t="s">
        <v>80</v>
      </c>
      <c r="AA81" s="8">
        <v>695.28689999999995</v>
      </c>
      <c r="AB81" s="8">
        <v>695.28689999999995</v>
      </c>
      <c r="AC81" s="8">
        <v>0</v>
      </c>
      <c r="AD81" s="8">
        <v>695.28689999999995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45965</v>
      </c>
      <c r="AK81" s="3">
        <v>45961</v>
      </c>
      <c r="AL81" s="3">
        <v>45954</v>
      </c>
      <c r="AM81" s="3">
        <v>45962</v>
      </c>
      <c r="AN81" s="3">
        <v>45963</v>
      </c>
      <c r="AO81" s="3">
        <v>45964</v>
      </c>
      <c r="AP81" s="3">
        <v>45960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45966</v>
      </c>
      <c r="U82" s="11">
        <v>2500</v>
      </c>
      <c r="V82" s="10">
        <v>2089</v>
      </c>
      <c r="W82" s="10">
        <v>411</v>
      </c>
      <c r="X82" s="10">
        <v>2741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45966</v>
      </c>
      <c r="AK82" s="3">
        <v>45962</v>
      </c>
      <c r="AL82" s="3">
        <v>45955</v>
      </c>
      <c r="AM82" s="3">
        <v>45963</v>
      </c>
      <c r="AN82" s="3">
        <v>45964</v>
      </c>
      <c r="AO82" s="3">
        <v>45965</v>
      </c>
      <c r="AP82" s="3">
        <v>45961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45966</v>
      </c>
      <c r="U83" s="11">
        <v>2500</v>
      </c>
      <c r="V83" s="10">
        <v>2500</v>
      </c>
      <c r="W83" s="10">
        <v>0</v>
      </c>
      <c r="X83" s="10">
        <v>2500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45966</v>
      </c>
      <c r="AK83" s="3">
        <v>45962</v>
      </c>
      <c r="AL83" s="3">
        <v>45955</v>
      </c>
      <c r="AM83" s="3">
        <v>45963</v>
      </c>
      <c r="AN83" s="3">
        <v>45964</v>
      </c>
      <c r="AO83" s="3">
        <v>45965</v>
      </c>
      <c r="AP83" s="3">
        <v>45961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45966</v>
      </c>
      <c r="U84" s="11">
        <v>7500</v>
      </c>
      <c r="V84" s="10">
        <v>7500</v>
      </c>
      <c r="W84" s="10">
        <v>0</v>
      </c>
      <c r="X84" s="10">
        <v>7600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45966</v>
      </c>
      <c r="AK84" s="3">
        <v>45962</v>
      </c>
      <c r="AL84" s="3">
        <v>45955</v>
      </c>
      <c r="AM84" s="3">
        <v>45963</v>
      </c>
      <c r="AN84" s="3">
        <v>45964</v>
      </c>
      <c r="AO84" s="3">
        <v>45965</v>
      </c>
      <c r="AP84" s="3">
        <v>45961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45916</v>
      </c>
      <c r="B85" s="14" t="s">
        <v>295</v>
      </c>
      <c r="C85" s="9" t="s">
        <v>229</v>
      </c>
      <c r="D85" s="13" t="s">
        <v>285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45966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45966</v>
      </c>
      <c r="AK85" s="3">
        <v>45962</v>
      </c>
      <c r="AL85" s="3">
        <v>45955</v>
      </c>
      <c r="AM85" s="3">
        <v>45963</v>
      </c>
      <c r="AN85" s="3">
        <v>45964</v>
      </c>
      <c r="AO85" s="3">
        <v>45965</v>
      </c>
      <c r="AP85" s="3">
        <v>45961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45968</v>
      </c>
      <c r="AK86" s="3">
        <v>45964</v>
      </c>
      <c r="AL86" s="3">
        <v>45957</v>
      </c>
      <c r="AM86" s="3">
        <v>45965</v>
      </c>
      <c r="AN86" s="3">
        <v>45966</v>
      </c>
      <c r="AO86" s="3">
        <v>45967</v>
      </c>
      <c r="AP86" s="3">
        <v>45963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45968</v>
      </c>
      <c r="U87" s="11">
        <v>2500</v>
      </c>
      <c r="V87" s="10">
        <v>929</v>
      </c>
      <c r="W87" s="10">
        <v>1571</v>
      </c>
      <c r="X87" s="10">
        <v>2550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45968</v>
      </c>
      <c r="AK87" s="3">
        <v>45964</v>
      </c>
      <c r="AL87" s="3">
        <v>45957</v>
      </c>
      <c r="AM87" s="3">
        <v>45965</v>
      </c>
      <c r="AN87" s="3">
        <v>45966</v>
      </c>
      <c r="AO87" s="3">
        <v>45967</v>
      </c>
      <c r="AP87" s="3">
        <v>45963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45972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>
        <v>957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45972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0</v>
      </c>
      <c r="AC89" s="8">
        <v>2759.0749999999998</v>
      </c>
      <c r="AD89" s="8">
        <v>0</v>
      </c>
      <c r="AE89" s="8">
        <v>2759.0749999999998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208.46344444444443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964</v>
      </c>
      <c r="E90" s="9">
        <v>20</v>
      </c>
      <c r="F90" s="9">
        <v>39</v>
      </c>
      <c r="G90" s="9" t="s">
        <v>60</v>
      </c>
      <c r="H90" s="9" t="s">
        <v>76</v>
      </c>
      <c r="I90" s="9">
        <v>102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3960.4950000000003</v>
      </c>
      <c r="AB90" s="8">
        <v>0</v>
      </c>
      <c r="AC90" s="8">
        <v>3960.4950000000003</v>
      </c>
      <c r="AD90" s="8">
        <v>0</v>
      </c>
      <c r="AE90" s="8">
        <v>3960.4950000000003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299.23740000000004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 t="s">
        <v>281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45923</v>
      </c>
      <c r="B93" s="14" t="s">
        <v>310</v>
      </c>
      <c r="C93" s="9" t="s">
        <v>79</v>
      </c>
      <c r="D93" s="13" t="s">
        <v>311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45972</v>
      </c>
      <c r="U93" s="11">
        <v>12000</v>
      </c>
      <c r="V93" s="10">
        <v>0</v>
      </c>
      <c r="W93" s="10">
        <v>12000</v>
      </c>
      <c r="X93" s="10">
        <v>0</v>
      </c>
      <c r="Y93" s="10">
        <v>12600</v>
      </c>
      <c r="Z93" s="9" t="s">
        <v>80</v>
      </c>
      <c r="AA93" s="8">
        <v>13243.56</v>
      </c>
      <c r="AB93" s="8">
        <v>13243.56</v>
      </c>
      <c r="AC93" s="8">
        <v>0</v>
      </c>
      <c r="AD93" s="8">
        <v>13243.56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45916</v>
      </c>
      <c r="B94" s="14" t="s">
        <v>295</v>
      </c>
      <c r="C94" s="9" t="s">
        <v>229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45974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45974</v>
      </c>
      <c r="AK94" s="3">
        <v>45970</v>
      </c>
      <c r="AL94" s="3">
        <v>45963</v>
      </c>
      <c r="AM94" s="3">
        <v>45971</v>
      </c>
      <c r="AN94" s="3">
        <v>45972</v>
      </c>
      <c r="AO94" s="3">
        <v>45973</v>
      </c>
      <c r="AP94" s="3">
        <v>45969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 t="s">
        <v>285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45974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45974</v>
      </c>
      <c r="AK95" s="3">
        <v>45970</v>
      </c>
      <c r="AL95" s="3">
        <v>45963</v>
      </c>
      <c r="AM95" s="3">
        <v>45971</v>
      </c>
      <c r="AN95" s="3">
        <v>45972</v>
      </c>
      <c r="AO95" s="3">
        <v>45973</v>
      </c>
      <c r="AP95" s="3">
        <v>45969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45">
      <c r="A96" s="3">
        <v>45941</v>
      </c>
      <c r="B96" s="14" t="s">
        <v>125</v>
      </c>
      <c r="C96" s="9" t="s">
        <v>104</v>
      </c>
      <c r="D96" s="13" t="s">
        <v>354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45975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45975</v>
      </c>
      <c r="AK96" s="3">
        <v>45971</v>
      </c>
      <c r="AL96" s="3">
        <v>45964</v>
      </c>
      <c r="AM96" s="3">
        <v>45972</v>
      </c>
      <c r="AN96" s="3">
        <v>45973</v>
      </c>
      <c r="AO96" s="3">
        <v>45974</v>
      </c>
      <c r="AP96" s="3">
        <v>45970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256</v>
      </c>
      <c r="C97" s="9" t="s">
        <v>79</v>
      </c>
      <c r="D97" s="13" t="s">
        <v>257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45975</v>
      </c>
      <c r="U97" s="11">
        <v>3000</v>
      </c>
      <c r="V97" s="10">
        <v>3194</v>
      </c>
      <c r="W97" s="10">
        <v>0</v>
      </c>
      <c r="X97" s="10">
        <v>8100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5</v>
      </c>
      <c r="AJ97" s="3">
        <v>45975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45970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45978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 t="s">
        <v>281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45978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45978</v>
      </c>
      <c r="AK99" s="3">
        <v>45974</v>
      </c>
      <c r="AL99" s="3">
        <v>45967</v>
      </c>
      <c r="AM99" s="3">
        <v>45975</v>
      </c>
      <c r="AN99" s="3">
        <v>45976</v>
      </c>
      <c r="AO99" s="3">
        <v>45977</v>
      </c>
      <c r="AP99" s="3">
        <v>45973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45948</v>
      </c>
      <c r="B100" s="14" t="s">
        <v>394</v>
      </c>
      <c r="C100" s="9" t="s">
        <v>104</v>
      </c>
      <c r="D100" s="13" t="s">
        <v>395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45978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80</v>
      </c>
      <c r="AA100" s="8">
        <v>6621.78</v>
      </c>
      <c r="AB100" s="8">
        <v>6621.78</v>
      </c>
      <c r="AC100" s="8">
        <v>0</v>
      </c>
      <c r="AD100" s="8">
        <v>6621.78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45978</v>
      </c>
      <c r="AK100" s="3">
        <v>45974</v>
      </c>
      <c r="AL100" s="3">
        <v>45967</v>
      </c>
      <c r="AM100" s="3">
        <v>45975</v>
      </c>
      <c r="AN100" s="3">
        <v>45976</v>
      </c>
      <c r="AO100" s="3">
        <v>45977</v>
      </c>
      <c r="AP100" s="3">
        <v>45973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45979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45979</v>
      </c>
      <c r="AK101" s="3">
        <v>45975</v>
      </c>
      <c r="AL101" s="3">
        <v>45968</v>
      </c>
      <c r="AM101" s="3">
        <v>45976</v>
      </c>
      <c r="AN101" s="3">
        <v>45977</v>
      </c>
      <c r="AO101" s="3">
        <v>45978</v>
      </c>
      <c r="AP101" s="3">
        <v>45974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208.46344444444443</v>
      </c>
    </row>
    <row r="102" spans="1:56" ht="27.75" customHeight="1" x14ac:dyDescent="0.45">
      <c r="A102" s="3">
        <v>45916</v>
      </c>
      <c r="B102" s="14" t="s">
        <v>295</v>
      </c>
      <c r="C102" s="9" t="s">
        <v>229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45979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45979</v>
      </c>
      <c r="AK102" s="3">
        <v>45975</v>
      </c>
      <c r="AL102" s="3">
        <v>45968</v>
      </c>
      <c r="AM102" s="3">
        <v>45976</v>
      </c>
      <c r="AN102" s="3">
        <v>45977</v>
      </c>
      <c r="AO102" s="3">
        <v>45978</v>
      </c>
      <c r="AP102" s="3">
        <v>45974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45916</v>
      </c>
      <c r="B103" s="14" t="s">
        <v>295</v>
      </c>
      <c r="C103" s="9" t="s">
        <v>229</v>
      </c>
      <c r="D103" s="13" t="s">
        <v>282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45979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45979</v>
      </c>
      <c r="AK103" s="3">
        <v>45975</v>
      </c>
      <c r="AL103" s="3">
        <v>45968</v>
      </c>
      <c r="AM103" s="3">
        <v>45976</v>
      </c>
      <c r="AN103" s="3">
        <v>45977</v>
      </c>
      <c r="AO103" s="3">
        <v>45978</v>
      </c>
      <c r="AP103" s="3">
        <v>45974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416.92688888888887</v>
      </c>
    </row>
    <row r="104" spans="1:56" ht="27.75" customHeight="1" x14ac:dyDescent="0.45">
      <c r="A104" s="3">
        <v>45916</v>
      </c>
      <c r="B104" s="14" t="s">
        <v>295</v>
      </c>
      <c r="C104" s="9" t="s">
        <v>229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45981</v>
      </c>
      <c r="AK104" s="3">
        <v>45977</v>
      </c>
      <c r="AL104" s="3">
        <v>45970</v>
      </c>
      <c r="AM104" s="3">
        <v>45978</v>
      </c>
      <c r="AN104" s="3">
        <v>45979</v>
      </c>
      <c r="AO104" s="3">
        <v>45980</v>
      </c>
      <c r="AP104" s="3">
        <v>45976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 t="s">
        <v>281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45982</v>
      </c>
      <c r="AK105" s="3">
        <v>45978</v>
      </c>
      <c r="AL105" s="3">
        <v>45971</v>
      </c>
      <c r="AM105" s="3">
        <v>45979</v>
      </c>
      <c r="AN105" s="3">
        <v>45980</v>
      </c>
      <c r="AO105" s="3">
        <v>45981</v>
      </c>
      <c r="AP105" s="3">
        <v>45977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575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45982</v>
      </c>
      <c r="U106" s="11">
        <v>3500</v>
      </c>
      <c r="V106" s="10">
        <v>0</v>
      </c>
      <c r="W106" s="10">
        <v>3500</v>
      </c>
      <c r="X106" s="10">
        <v>0</v>
      </c>
      <c r="Y106" s="10">
        <v>3675</v>
      </c>
      <c r="Z106" s="9" t="s">
        <v>80</v>
      </c>
      <c r="AA106" s="8">
        <v>3862.7049999999999</v>
      </c>
      <c r="AB106" s="8">
        <v>0</v>
      </c>
      <c r="AC106" s="8">
        <v>3862.7049999999999</v>
      </c>
      <c r="AD106" s="8">
        <v>0</v>
      </c>
      <c r="AE106" s="8">
        <v>3862.7049999999999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45982</v>
      </c>
      <c r="AK106" s="3">
        <v>45978</v>
      </c>
      <c r="AL106" s="3">
        <v>45971</v>
      </c>
      <c r="AM106" s="3">
        <v>45979</v>
      </c>
      <c r="AN106" s="3">
        <v>45980</v>
      </c>
      <c r="AO106" s="3">
        <v>45981</v>
      </c>
      <c r="AP106" s="3">
        <v>45977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291.84882222222222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98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45985</v>
      </c>
      <c r="U107" s="11">
        <v>2500</v>
      </c>
      <c r="V107" s="10">
        <v>2500</v>
      </c>
      <c r="W107" s="10">
        <v>0</v>
      </c>
      <c r="X107" s="10">
        <v>2550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45985</v>
      </c>
      <c r="AK107" s="3">
        <v>45981</v>
      </c>
      <c r="AL107" s="3">
        <v>45974</v>
      </c>
      <c r="AM107" s="3">
        <v>45982</v>
      </c>
      <c r="AN107" s="3">
        <v>45983</v>
      </c>
      <c r="AO107" s="3">
        <v>45984</v>
      </c>
      <c r="AP107" s="3">
        <v>45980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45933</v>
      </c>
      <c r="B108" s="14" t="s">
        <v>338</v>
      </c>
      <c r="C108" s="9" t="s">
        <v>104</v>
      </c>
      <c r="D108" s="13" t="s">
        <v>326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45985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45985</v>
      </c>
      <c r="AK108" s="3">
        <v>45981</v>
      </c>
      <c r="AL108" s="3">
        <v>45974</v>
      </c>
      <c r="AM108" s="3">
        <v>45982</v>
      </c>
      <c r="AN108" s="3">
        <v>45983</v>
      </c>
      <c r="AO108" s="3">
        <v>45984</v>
      </c>
      <c r="AP108" s="3">
        <v>45980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45896</v>
      </c>
      <c r="B109" s="14" t="s">
        <v>255</v>
      </c>
      <c r="C109" s="9" t="s">
        <v>79</v>
      </c>
      <c r="D109" s="13" t="s">
        <v>242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45985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>
        <v>45985</v>
      </c>
      <c r="AK109" s="3">
        <v>45980</v>
      </c>
      <c r="AL109" s="3">
        <v>45973</v>
      </c>
      <c r="AM109" s="3">
        <v>45981</v>
      </c>
      <c r="AN109" s="3">
        <v>45982</v>
      </c>
      <c r="AO109" s="3">
        <v>45983</v>
      </c>
      <c r="AP109" s="3">
        <v>45980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45909</v>
      </c>
      <c r="B110" s="14" t="s">
        <v>274</v>
      </c>
      <c r="C110" s="9" t="s">
        <v>79</v>
      </c>
      <c r="D110" s="13" t="s">
        <v>271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45986</v>
      </c>
      <c r="U110" s="11">
        <v>3179</v>
      </c>
      <c r="V110" s="10">
        <v>2531</v>
      </c>
      <c r="W110" s="10">
        <v>648</v>
      </c>
      <c r="X110" s="10">
        <v>6100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45986</v>
      </c>
      <c r="AK110" s="3">
        <v>45982</v>
      </c>
      <c r="AL110" s="3">
        <v>45975</v>
      </c>
      <c r="AM110" s="3">
        <v>45983</v>
      </c>
      <c r="AN110" s="3">
        <v>45984</v>
      </c>
      <c r="AO110" s="3">
        <v>45985</v>
      </c>
      <c r="AP110" s="3">
        <v>45981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45916</v>
      </c>
      <c r="B111" s="14" t="s">
        <v>295</v>
      </c>
      <c r="C111" s="9" t="s">
        <v>229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45986</v>
      </c>
      <c r="AK111" s="3">
        <v>45982</v>
      </c>
      <c r="AL111" s="3">
        <v>45975</v>
      </c>
      <c r="AM111" s="3">
        <v>45983</v>
      </c>
      <c r="AN111" s="3">
        <v>45984</v>
      </c>
      <c r="AO111" s="3">
        <v>45985</v>
      </c>
      <c r="AP111" s="3">
        <v>45981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7.75" customHeight="1" x14ac:dyDescent="0.45">
      <c r="A112" s="3">
        <v>45916</v>
      </c>
      <c r="B112" s="14" t="s">
        <v>295</v>
      </c>
      <c r="C112" s="9" t="s">
        <v>229</v>
      </c>
      <c r="D112" s="13" t="s">
        <v>281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113</v>
      </c>
      <c r="AH112" s="1" t="s">
        <v>75</v>
      </c>
      <c r="AI112" s="1">
        <v>4</v>
      </c>
      <c r="AJ112" s="3">
        <v>45986</v>
      </c>
      <c r="AK112" s="3">
        <v>45982</v>
      </c>
      <c r="AL112" s="3">
        <v>45975</v>
      </c>
      <c r="AM112" s="3">
        <v>45983</v>
      </c>
      <c r="AN112" s="3">
        <v>45984</v>
      </c>
      <c r="AO112" s="3">
        <v>45985</v>
      </c>
      <c r="AP112" s="3">
        <v>45981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295</v>
      </c>
      <c r="C113" s="9" t="s">
        <v>229</v>
      </c>
      <c r="D113" s="13" t="s">
        <v>282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416.92688888888887</v>
      </c>
    </row>
    <row r="114" spans="1:56" ht="27.75" customHeight="1" x14ac:dyDescent="0.45">
      <c r="A114" s="3">
        <v>45916</v>
      </c>
      <c r="B114" s="14" t="s">
        <v>295</v>
      </c>
      <c r="C114" s="9" t="s">
        <v>229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45987</v>
      </c>
      <c r="AK114" s="3">
        <v>45983</v>
      </c>
      <c r="AL114" s="3">
        <v>45976</v>
      </c>
      <c r="AM114" s="3">
        <v>45984</v>
      </c>
      <c r="AN114" s="3">
        <v>45985</v>
      </c>
      <c r="AO114" s="3">
        <v>45986</v>
      </c>
      <c r="AP114" s="3">
        <v>45982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416.92688888888887</v>
      </c>
    </row>
    <row r="115" spans="1:56" ht="27.75" customHeight="1" x14ac:dyDescent="0.45">
      <c r="A115" s="3">
        <v>45933</v>
      </c>
      <c r="B115" s="14" t="s">
        <v>336</v>
      </c>
      <c r="C115" s="9" t="s">
        <v>104</v>
      </c>
      <c r="D115" s="13" t="s">
        <v>324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45987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3310.89</v>
      </c>
      <c r="AC115" s="8">
        <v>0</v>
      </c>
      <c r="AD115" s="8">
        <v>3310.89</v>
      </c>
      <c r="AE115" s="8">
        <v>0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45987</v>
      </c>
      <c r="AK115" s="3">
        <v>45983</v>
      </c>
      <c r="AL115" s="3">
        <v>45976</v>
      </c>
      <c r="AM115" s="3">
        <v>45984</v>
      </c>
      <c r="AN115" s="3">
        <v>45985</v>
      </c>
      <c r="AO115" s="3">
        <v>45986</v>
      </c>
      <c r="AP115" s="3">
        <v>45982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45933</v>
      </c>
      <c r="B116" s="14" t="s">
        <v>339</v>
      </c>
      <c r="C116" s="9" t="s">
        <v>104</v>
      </c>
      <c r="D116" s="13" t="s">
        <v>327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45987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80</v>
      </c>
      <c r="AA116" s="8">
        <v>4414.5199999999995</v>
      </c>
      <c r="AB116" s="8">
        <v>4414.5199999999995</v>
      </c>
      <c r="AC116" s="8">
        <v>0</v>
      </c>
      <c r="AD116" s="8">
        <v>4414.5199999999995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>
        <v>45987</v>
      </c>
      <c r="AK116" s="3">
        <v>45983</v>
      </c>
      <c r="AL116" s="3">
        <v>45976</v>
      </c>
      <c r="AM116" s="3">
        <v>45984</v>
      </c>
      <c r="AN116" s="3">
        <v>45985</v>
      </c>
      <c r="AO116" s="3">
        <v>45986</v>
      </c>
      <c r="AP116" s="3">
        <v>45982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45916</v>
      </c>
      <c r="B117" s="14" t="s">
        <v>295</v>
      </c>
      <c r="C117" s="9" t="s">
        <v>229</v>
      </c>
      <c r="D117" s="13">
        <v>956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45989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45989</v>
      </c>
      <c r="AK117" s="3">
        <v>45985</v>
      </c>
      <c r="AL117" s="3">
        <v>45978</v>
      </c>
      <c r="AM117" s="3">
        <v>45986</v>
      </c>
      <c r="AN117" s="3">
        <v>45987</v>
      </c>
      <c r="AO117" s="3">
        <v>45988</v>
      </c>
      <c r="AP117" s="3">
        <v>45984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208.46344444444443</v>
      </c>
    </row>
    <row r="118" spans="1:56" ht="27.75" customHeight="1" x14ac:dyDescent="0.45">
      <c r="A118" s="3">
        <v>45916</v>
      </c>
      <c r="B118" s="14" t="s">
        <v>295</v>
      </c>
      <c r="C118" s="9" t="s">
        <v>229</v>
      </c>
      <c r="D118" s="13">
        <v>952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45989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45989</v>
      </c>
      <c r="AK118" s="3">
        <v>45985</v>
      </c>
      <c r="AL118" s="3">
        <v>45978</v>
      </c>
      <c r="AM118" s="3">
        <v>45986</v>
      </c>
      <c r="AN118" s="3">
        <v>45987</v>
      </c>
      <c r="AO118" s="3">
        <v>45988</v>
      </c>
      <c r="AP118" s="3">
        <v>45984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416.92688888888887</v>
      </c>
    </row>
    <row r="119" spans="1:56" ht="27.75" customHeight="1" x14ac:dyDescent="0.45">
      <c r="A119" s="3">
        <v>45916</v>
      </c>
      <c r="B119" s="14" t="s">
        <v>295</v>
      </c>
      <c r="C119" s="9" t="s">
        <v>229</v>
      </c>
      <c r="D119" s="13" t="s">
        <v>285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45989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45989</v>
      </c>
      <c r="AK119" s="3">
        <v>45985</v>
      </c>
      <c r="AL119" s="3">
        <v>45978</v>
      </c>
      <c r="AM119" s="3">
        <v>45986</v>
      </c>
      <c r="AN119" s="3">
        <v>45987</v>
      </c>
      <c r="AO119" s="3">
        <v>45988</v>
      </c>
      <c r="AP119" s="3">
        <v>45984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208.46344444444443</v>
      </c>
    </row>
    <row r="120" spans="1:56" ht="27.75" customHeight="1" x14ac:dyDescent="0.45">
      <c r="A120" s="3">
        <v>45916</v>
      </c>
      <c r="B120" s="14" t="s">
        <v>295</v>
      </c>
      <c r="C120" s="9" t="s">
        <v>229</v>
      </c>
      <c r="D120" s="13">
        <v>957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45989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45989</v>
      </c>
      <c r="AK120" s="3">
        <v>45985</v>
      </c>
      <c r="AL120" s="3">
        <v>45978</v>
      </c>
      <c r="AM120" s="3">
        <v>45986</v>
      </c>
      <c r="AN120" s="3">
        <v>45987</v>
      </c>
      <c r="AO120" s="3">
        <v>45988</v>
      </c>
      <c r="AP120" s="3">
        <v>45984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208.46344444444443</v>
      </c>
    </row>
    <row r="121" spans="1:56" ht="27.75" customHeight="1" x14ac:dyDescent="0.45">
      <c r="A121" s="3">
        <v>45958</v>
      </c>
      <c r="B121" s="14" t="s">
        <v>471</v>
      </c>
      <c r="C121" s="9" t="s">
        <v>104</v>
      </c>
      <c r="D121" s="13" t="s">
        <v>472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250.15613333333337</v>
      </c>
    </row>
    <row r="122" spans="1:56" ht="27.75" customHeight="1" x14ac:dyDescent="0.45">
      <c r="A122" s="3">
        <v>45891</v>
      </c>
      <c r="B122" s="14" t="s">
        <v>251</v>
      </c>
      <c r="C122" s="9" t="s">
        <v>79</v>
      </c>
      <c r="D122" s="13" t="s">
        <v>252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6000</v>
      </c>
      <c r="V122" s="10">
        <v>5447</v>
      </c>
      <c r="W122" s="10">
        <v>553</v>
      </c>
      <c r="X122" s="10">
        <v>9150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8447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 t="s">
        <v>131</v>
      </c>
      <c r="B123" s="14" t="s">
        <v>131</v>
      </c>
      <c r="C123" s="9" t="s">
        <v>135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7916.333333333333</v>
      </c>
    </row>
    <row r="124" spans="1:56" ht="27.75" customHeight="1" x14ac:dyDescent="0.45">
      <c r="A124" s="3">
        <v>45933</v>
      </c>
      <c r="B124" s="14" t="s">
        <v>337</v>
      </c>
      <c r="C124" s="9" t="s">
        <v>79</v>
      </c>
      <c r="D124" s="13" t="s">
        <v>325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61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250.15613333333337</v>
      </c>
    </row>
    <row r="125" spans="1:56" ht="27.75" customHeight="1" x14ac:dyDescent="0.45">
      <c r="A125" s="3" t="s">
        <v>131</v>
      </c>
      <c r="B125" s="14" t="s">
        <v>131</v>
      </c>
      <c r="C125" s="9" t="s">
        <v>79</v>
      </c>
      <c r="D125" s="13" t="s">
        <v>61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80</v>
      </c>
      <c r="AA125" s="8">
        <v>22072.6</v>
      </c>
      <c r="AB125" s="8">
        <v>0</v>
      </c>
      <c r="AC125" s="8">
        <v>22072.6</v>
      </c>
      <c r="AD125" s="8">
        <v>0</v>
      </c>
      <c r="AE125" s="8">
        <v>22072.6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1667.7075555555555</v>
      </c>
    </row>
    <row r="126" spans="1:56" ht="27.75" customHeight="1" x14ac:dyDescent="0.45">
      <c r="A126" s="3" t="s">
        <v>131</v>
      </c>
      <c r="B126" s="14" t="s">
        <v>131</v>
      </c>
      <c r="C126" s="9" t="s">
        <v>95</v>
      </c>
      <c r="D126" s="13" t="s">
        <v>61</v>
      </c>
      <c r="E126" s="9">
        <v>20</v>
      </c>
      <c r="F126" s="9">
        <v>37</v>
      </c>
      <c r="G126" s="9" t="s">
        <v>60</v>
      </c>
      <c r="H126" s="9" t="s">
        <v>76</v>
      </c>
      <c r="I126" s="9">
        <v>97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80</v>
      </c>
      <c r="AA126" s="8">
        <v>21513.800000000003</v>
      </c>
      <c r="AB126" s="8">
        <v>0</v>
      </c>
      <c r="AC126" s="8">
        <v>21513.800000000003</v>
      </c>
      <c r="AD126" s="8">
        <v>0</v>
      </c>
      <c r="AE126" s="8">
        <v>21513.800000000003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1625.4871111111113</v>
      </c>
    </row>
    <row r="127" spans="1:56" ht="27.75" customHeight="1" x14ac:dyDescent="0.45">
      <c r="A127" s="3" t="s">
        <v>131</v>
      </c>
      <c r="B127" s="14" t="s">
        <v>131</v>
      </c>
      <c r="C127" s="9" t="s">
        <v>229</v>
      </c>
      <c r="D127" s="13" t="s">
        <v>61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 t="s">
        <v>63</v>
      </c>
      <c r="U127" s="11">
        <v>305000</v>
      </c>
      <c r="V127" s="10">
        <v>0</v>
      </c>
      <c r="W127" s="10">
        <v>305000</v>
      </c>
      <c r="X127" s="10">
        <v>0</v>
      </c>
      <c r="Y127" s="10">
        <v>320250</v>
      </c>
      <c r="Z127" s="9" t="s">
        <v>80</v>
      </c>
      <c r="AA127" s="8">
        <v>336607.14999999997</v>
      </c>
      <c r="AB127" s="8">
        <v>0</v>
      </c>
      <c r="AC127" s="8">
        <v>336607.14999999997</v>
      </c>
      <c r="AD127" s="8">
        <v>0</v>
      </c>
      <c r="AE127" s="8">
        <v>336607.14999999997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25432.540222222222</v>
      </c>
    </row>
    <row r="128" spans="1:56" ht="27.75" customHeight="1" x14ac:dyDescent="0.45">
      <c r="A128" s="3">
        <v>45933</v>
      </c>
      <c r="B128" s="14" t="s">
        <v>335</v>
      </c>
      <c r="C128" s="9" t="s">
        <v>104</v>
      </c>
      <c r="D128" s="13" t="s">
        <v>201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45919</v>
      </c>
      <c r="B129" s="14" t="s">
        <v>302</v>
      </c>
      <c r="C129" s="9" t="s">
        <v>135</v>
      </c>
      <c r="D129" s="13" t="s">
        <v>206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183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1172</v>
      </c>
      <c r="V129" s="10">
        <v>0</v>
      </c>
      <c r="W129" s="10">
        <v>1172</v>
      </c>
      <c r="X129" s="10">
        <v>21290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297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45923</v>
      </c>
      <c r="B130" s="14" t="s">
        <v>310</v>
      </c>
      <c r="C130" s="9" t="s">
        <v>79</v>
      </c>
      <c r="D130" s="13" t="s">
        <v>311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13000</v>
      </c>
      <c r="V130" s="10">
        <v>0</v>
      </c>
      <c r="W130" s="10">
        <v>13000</v>
      </c>
      <c r="X130" s="10">
        <v>0</v>
      </c>
      <c r="Y130" s="10">
        <v>13650</v>
      </c>
      <c r="Z130" s="9" t="s">
        <v>80</v>
      </c>
      <c r="AA130" s="8">
        <v>14347.189999999999</v>
      </c>
      <c r="AB130" s="8">
        <v>14347.189999999999</v>
      </c>
      <c r="AC130" s="8">
        <v>0</v>
      </c>
      <c r="AD130" s="8">
        <v>14347.189999999999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45877</v>
      </c>
      <c r="B131" s="14" t="s">
        <v>245</v>
      </c>
      <c r="C131" s="9" t="s">
        <v>79</v>
      </c>
      <c r="D131" s="13" t="s">
        <v>246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3500</v>
      </c>
      <c r="V131" s="10">
        <v>1217</v>
      </c>
      <c r="W131" s="10">
        <v>2283</v>
      </c>
      <c r="X131" s="10">
        <v>1545</v>
      </c>
      <c r="Y131" s="10">
        <v>2052.75</v>
      </c>
      <c r="Z131" s="9" t="s">
        <v>80</v>
      </c>
      <c r="AA131" s="8">
        <v>2265.4764825000002</v>
      </c>
      <c r="AB131" s="8">
        <v>2265.4764825000002</v>
      </c>
      <c r="AC131" s="8">
        <v>0</v>
      </c>
      <c r="AD131" s="8">
        <v>2265.4764825000002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45796</v>
      </c>
      <c r="B132" s="14" t="s">
        <v>221</v>
      </c>
      <c r="C132" s="9" t="s">
        <v>135</v>
      </c>
      <c r="D132" s="13" t="s">
        <v>220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183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302</v>
      </c>
      <c r="V132" s="10">
        <v>363</v>
      </c>
      <c r="W132" s="10">
        <v>0</v>
      </c>
      <c r="X132" s="10">
        <v>5300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45674</v>
      </c>
      <c r="B133" s="14" t="s">
        <v>208</v>
      </c>
      <c r="C133" s="9" t="s">
        <v>135</v>
      </c>
      <c r="D133" s="13" t="s">
        <v>207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183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152</v>
      </c>
      <c r="V133" s="10">
        <v>0</v>
      </c>
      <c r="W133" s="10">
        <v>152</v>
      </c>
      <c r="X133" s="10">
        <v>6000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5987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215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45611</v>
      </c>
      <c r="B134" s="14" t="s">
        <v>182</v>
      </c>
      <c r="C134" s="9" t="s">
        <v>135</v>
      </c>
      <c r="D134" s="13" t="s">
        <v>181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105</v>
      </c>
      <c r="T134" s="12" t="s">
        <v>63</v>
      </c>
      <c r="U134" s="11">
        <v>117</v>
      </c>
      <c r="V134" s="10">
        <v>0</v>
      </c>
      <c r="W134" s="10">
        <v>117</v>
      </c>
      <c r="X134" s="10">
        <v>10065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45523</v>
      </c>
      <c r="B135" s="14" t="s">
        <v>172</v>
      </c>
      <c r="C135" s="9" t="s">
        <v>135</v>
      </c>
      <c r="D135" s="13" t="s">
        <v>171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105</v>
      </c>
      <c r="T135" s="12" t="s">
        <v>63</v>
      </c>
      <c r="U135" s="11">
        <v>1260</v>
      </c>
      <c r="V135" s="10">
        <v>0</v>
      </c>
      <c r="W135" s="10">
        <v>1260</v>
      </c>
      <c r="X135" s="10">
        <v>11095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45911</v>
      </c>
      <c r="B136" s="14" t="s">
        <v>275</v>
      </c>
      <c r="C136" s="9" t="s">
        <v>104</v>
      </c>
      <c r="D136" s="13" t="s">
        <v>276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128</v>
      </c>
      <c r="U136" s="11">
        <v>3000</v>
      </c>
      <c r="V136" s="10">
        <v>2477</v>
      </c>
      <c r="W136" s="10">
        <v>523</v>
      </c>
      <c r="X136" s="10">
        <v>8465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45908</v>
      </c>
      <c r="B137" s="14" t="s">
        <v>273</v>
      </c>
      <c r="C137" s="9" t="s">
        <v>222</v>
      </c>
      <c r="D137" s="13" t="s">
        <v>223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45908</v>
      </c>
      <c r="B138" s="14" t="s">
        <v>273</v>
      </c>
      <c r="C138" s="9" t="s">
        <v>222</v>
      </c>
      <c r="D138" s="13" t="s">
        <v>248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45799</v>
      </c>
      <c r="B139" s="14" t="s">
        <v>225</v>
      </c>
      <c r="C139" s="9" t="s">
        <v>222</v>
      </c>
      <c r="D139" s="13" t="s">
        <v>223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88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128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196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45799</v>
      </c>
      <c r="B140" s="14" t="s">
        <v>225</v>
      </c>
      <c r="C140" s="9" t="s">
        <v>222</v>
      </c>
      <c r="D140" s="13" t="s">
        <v>248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128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196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>
        <v>45541</v>
      </c>
      <c r="B141" s="14" t="s">
        <v>174</v>
      </c>
      <c r="C141" s="9" t="s">
        <v>104</v>
      </c>
      <c r="D141" s="13" t="s">
        <v>175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128</v>
      </c>
      <c r="U141" s="11">
        <v>3000</v>
      </c>
      <c r="V141" s="10">
        <v>3318</v>
      </c>
      <c r="W141" s="10">
        <v>0</v>
      </c>
      <c r="X141" s="10">
        <v>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176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 t="s">
        <v>204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80</v>
      </c>
      <c r="AA142" s="8">
        <v>685548.72033999988</v>
      </c>
      <c r="AB142" s="8">
        <v>76330.990339999989</v>
      </c>
      <c r="AC142" s="8">
        <v>609217.73</v>
      </c>
      <c r="AD142" s="8">
        <v>73780.766839999997</v>
      </c>
      <c r="AE142" s="8">
        <v>611767.95349999995</v>
      </c>
      <c r="AF142" s="8" t="s">
        <v>58</v>
      </c>
      <c r="AG142" s="1" t="s">
        <v>112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45958</v>
      </c>
      <c r="U143" s="11">
        <v>6000</v>
      </c>
      <c r="V143" s="10">
        <v>6000</v>
      </c>
      <c r="W143" s="10">
        <v>0</v>
      </c>
      <c r="X143" s="10">
        <v>6100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473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287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45958</v>
      </c>
      <c r="U144" s="11">
        <v>6000</v>
      </c>
      <c r="V144" s="10">
        <v>6000</v>
      </c>
      <c r="W144" s="10">
        <v>0</v>
      </c>
      <c r="X144" s="10">
        <v>6100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45958</v>
      </c>
      <c r="AK144" s="3">
        <v>0</v>
      </c>
      <c r="AL144" s="3">
        <v>45949</v>
      </c>
      <c r="AM144" s="3">
        <v>45956</v>
      </c>
      <c r="AN144" s="3">
        <v>45957</v>
      </c>
      <c r="AO144" s="3">
        <v>45957</v>
      </c>
      <c r="AP144" s="3">
        <v>45953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>
        <v>931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45961</v>
      </c>
      <c r="U145" s="11">
        <v>2500</v>
      </c>
      <c r="V145" s="10">
        <v>2500</v>
      </c>
      <c r="W145" s="10">
        <v>0</v>
      </c>
      <c r="X145" s="10">
        <v>2555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45961</v>
      </c>
      <c r="AK145" s="3">
        <v>0</v>
      </c>
      <c r="AL145" s="3">
        <v>45952</v>
      </c>
      <c r="AM145" s="3">
        <v>45959</v>
      </c>
      <c r="AN145" s="3">
        <v>45960</v>
      </c>
      <c r="AO145" s="3">
        <v>45960</v>
      </c>
      <c r="AP145" s="3">
        <v>45956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45961</v>
      </c>
      <c r="U146" s="11">
        <v>7500</v>
      </c>
      <c r="V146" s="10">
        <v>6844</v>
      </c>
      <c r="W146" s="10">
        <v>656</v>
      </c>
      <c r="X146" s="10">
        <v>7500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45961</v>
      </c>
      <c r="AK146" s="3">
        <v>0</v>
      </c>
      <c r="AL146" s="3">
        <v>45952</v>
      </c>
      <c r="AM146" s="3">
        <v>45959</v>
      </c>
      <c r="AN146" s="3">
        <v>45960</v>
      </c>
      <c r="AO146" s="3">
        <v>45960</v>
      </c>
      <c r="AP146" s="3">
        <v>45956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45961</v>
      </c>
      <c r="U147" s="11">
        <v>5000</v>
      </c>
      <c r="V147" s="10">
        <v>5100</v>
      </c>
      <c r="W147" s="10">
        <v>0</v>
      </c>
      <c r="X147" s="10">
        <v>5300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45961</v>
      </c>
      <c r="AK147" s="3">
        <v>0</v>
      </c>
      <c r="AL147" s="3">
        <v>45952</v>
      </c>
      <c r="AM147" s="3">
        <v>45959</v>
      </c>
      <c r="AN147" s="3">
        <v>45960</v>
      </c>
      <c r="AO147" s="3">
        <v>45960</v>
      </c>
      <c r="AP147" s="3">
        <v>45956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263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290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45961</v>
      </c>
      <c r="U148" s="11">
        <v>5000</v>
      </c>
      <c r="V148" s="10">
        <v>5100</v>
      </c>
      <c r="W148" s="10">
        <v>0</v>
      </c>
      <c r="X148" s="10">
        <v>5100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45961</v>
      </c>
      <c r="AK148" s="3">
        <v>0</v>
      </c>
      <c r="AL148" s="3">
        <v>45952</v>
      </c>
      <c r="AM148" s="3">
        <v>45959</v>
      </c>
      <c r="AN148" s="3">
        <v>45960</v>
      </c>
      <c r="AO148" s="3">
        <v>45960</v>
      </c>
      <c r="AP148" s="3">
        <v>45956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289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45961</v>
      </c>
      <c r="U149" s="11">
        <v>5000</v>
      </c>
      <c r="V149" s="10">
        <v>5000</v>
      </c>
      <c r="W149" s="10">
        <v>0</v>
      </c>
      <c r="X149" s="10">
        <v>5100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45961</v>
      </c>
      <c r="AK149" s="3">
        <v>0</v>
      </c>
      <c r="AL149" s="3">
        <v>45952</v>
      </c>
      <c r="AM149" s="3">
        <v>45959</v>
      </c>
      <c r="AN149" s="3">
        <v>45960</v>
      </c>
      <c r="AO149" s="3">
        <v>45960</v>
      </c>
      <c r="AP149" s="3">
        <v>45956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45961</v>
      </c>
      <c r="U150" s="11">
        <v>5000</v>
      </c>
      <c r="V150" s="10">
        <v>5000</v>
      </c>
      <c r="W150" s="10">
        <v>0</v>
      </c>
      <c r="X150" s="10">
        <v>5324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45961</v>
      </c>
      <c r="AK150" s="3">
        <v>0</v>
      </c>
      <c r="AL150" s="3">
        <v>45952</v>
      </c>
      <c r="AM150" s="3">
        <v>45959</v>
      </c>
      <c r="AN150" s="3">
        <v>45960</v>
      </c>
      <c r="AO150" s="3">
        <v>45960</v>
      </c>
      <c r="AP150" s="3">
        <v>45956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287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45964</v>
      </c>
      <c r="U151" s="11">
        <v>5000</v>
      </c>
      <c r="V151" s="10">
        <v>5000</v>
      </c>
      <c r="W151" s="10">
        <v>0</v>
      </c>
      <c r="X151" s="10">
        <v>5100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45964</v>
      </c>
      <c r="AK151" s="3">
        <v>0</v>
      </c>
      <c r="AL151" s="3">
        <v>45955</v>
      </c>
      <c r="AM151" s="3">
        <v>45962</v>
      </c>
      <c r="AN151" s="3">
        <v>45963</v>
      </c>
      <c r="AO151" s="3">
        <v>45963</v>
      </c>
      <c r="AP151" s="3">
        <v>45959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293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45964</v>
      </c>
      <c r="U152" s="11">
        <v>5000</v>
      </c>
      <c r="V152" s="10">
        <v>5000</v>
      </c>
      <c r="W152" s="10">
        <v>0</v>
      </c>
      <c r="X152" s="10">
        <v>5140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45964</v>
      </c>
      <c r="AK152" s="3">
        <v>0</v>
      </c>
      <c r="AL152" s="3">
        <v>45955</v>
      </c>
      <c r="AM152" s="3">
        <v>45962</v>
      </c>
      <c r="AN152" s="3">
        <v>45963</v>
      </c>
      <c r="AO152" s="3">
        <v>45963</v>
      </c>
      <c r="AP152" s="3">
        <v>45959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45964</v>
      </c>
      <c r="AK153" s="3">
        <v>0</v>
      </c>
      <c r="AL153" s="3">
        <v>45955</v>
      </c>
      <c r="AM153" s="3">
        <v>45962</v>
      </c>
      <c r="AN153" s="3">
        <v>45963</v>
      </c>
      <c r="AO153" s="3">
        <v>45963</v>
      </c>
      <c r="AP153" s="3">
        <v>45959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45964</v>
      </c>
      <c r="U154" s="11">
        <v>5000</v>
      </c>
      <c r="V154" s="10">
        <v>5100</v>
      </c>
      <c r="W154" s="10">
        <v>0</v>
      </c>
      <c r="X154" s="10">
        <v>5280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45964</v>
      </c>
      <c r="AK154" s="3">
        <v>0</v>
      </c>
      <c r="AL154" s="3">
        <v>45955</v>
      </c>
      <c r="AM154" s="3">
        <v>45962</v>
      </c>
      <c r="AN154" s="3">
        <v>45963</v>
      </c>
      <c r="AO154" s="3">
        <v>45963</v>
      </c>
      <c r="AP154" s="3">
        <v>45959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>
        <v>21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45965</v>
      </c>
      <c r="U155" s="11">
        <v>2500</v>
      </c>
      <c r="V155" s="10">
        <v>2700</v>
      </c>
      <c r="W155" s="10">
        <v>0</v>
      </c>
      <c r="X155" s="10">
        <v>2687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45965</v>
      </c>
      <c r="AK155" s="3">
        <v>0</v>
      </c>
      <c r="AL155" s="3">
        <v>45956</v>
      </c>
      <c r="AM155" s="3">
        <v>45963</v>
      </c>
      <c r="AN155" s="3">
        <v>45964</v>
      </c>
      <c r="AO155" s="3">
        <v>45964</v>
      </c>
      <c r="AP155" s="3">
        <v>45960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>
        <v>932</v>
      </c>
      <c r="E156" s="9">
        <v>20</v>
      </c>
      <c r="F156" s="9">
        <v>38</v>
      </c>
      <c r="G156" s="9" t="s">
        <v>60</v>
      </c>
      <c r="H156" s="9">
        <v>0</v>
      </c>
      <c r="I156" s="9">
        <v>82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45965</v>
      </c>
      <c r="U156" s="11">
        <v>2500</v>
      </c>
      <c r="V156" s="10">
        <v>2500</v>
      </c>
      <c r="W156" s="10">
        <v>0</v>
      </c>
      <c r="X156" s="10">
        <v>2550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45965</v>
      </c>
      <c r="AK156" s="3">
        <v>0</v>
      </c>
      <c r="AL156" s="3">
        <v>45956</v>
      </c>
      <c r="AM156" s="3">
        <v>45963</v>
      </c>
      <c r="AN156" s="3">
        <v>45964</v>
      </c>
      <c r="AO156" s="3">
        <v>45964</v>
      </c>
      <c r="AP156" s="3">
        <v>45960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294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45965</v>
      </c>
      <c r="U157" s="11">
        <v>5000</v>
      </c>
      <c r="V157" s="10">
        <v>4666</v>
      </c>
      <c r="W157" s="10">
        <v>334</v>
      </c>
      <c r="X157" s="10">
        <v>5300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45965</v>
      </c>
      <c r="AK157" s="3">
        <v>0</v>
      </c>
      <c r="AL157" s="3">
        <v>45956</v>
      </c>
      <c r="AM157" s="3">
        <v>45963</v>
      </c>
      <c r="AN157" s="3">
        <v>45964</v>
      </c>
      <c r="AO157" s="3">
        <v>45964</v>
      </c>
      <c r="AP157" s="3">
        <v>45960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45965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45965</v>
      </c>
      <c r="AK158" s="3">
        <v>0</v>
      </c>
      <c r="AL158" s="3">
        <v>45956</v>
      </c>
      <c r="AM158" s="3">
        <v>45963</v>
      </c>
      <c r="AN158" s="3">
        <v>45964</v>
      </c>
      <c r="AO158" s="3">
        <v>45964</v>
      </c>
      <c r="AP158" s="3">
        <v>45960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423.7023388888889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291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45965</v>
      </c>
      <c r="U159" s="11">
        <v>7500</v>
      </c>
      <c r="V159" s="10">
        <v>0</v>
      </c>
      <c r="W159" s="10">
        <v>7500</v>
      </c>
      <c r="X159" s="10">
        <v>0</v>
      </c>
      <c r="Y159" s="10">
        <v>7875</v>
      </c>
      <c r="Z159" s="9" t="s">
        <v>230</v>
      </c>
      <c r="AA159" s="8">
        <v>8067.6750000000011</v>
      </c>
      <c r="AB159" s="8">
        <v>0</v>
      </c>
      <c r="AC159" s="8">
        <v>8067.6750000000011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45965</v>
      </c>
      <c r="AK159" s="3">
        <v>0</v>
      </c>
      <c r="AL159" s="3">
        <v>45956</v>
      </c>
      <c r="AM159" s="3">
        <v>45963</v>
      </c>
      <c r="AN159" s="3">
        <v>45964</v>
      </c>
      <c r="AO159" s="3">
        <v>45964</v>
      </c>
      <c r="AP159" s="3">
        <v>45960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635.55350833333341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45966</v>
      </c>
      <c r="U160" s="11">
        <v>2500</v>
      </c>
      <c r="V160" s="10">
        <v>2500</v>
      </c>
      <c r="W160" s="10">
        <v>0</v>
      </c>
      <c r="X160" s="10">
        <v>2550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45966</v>
      </c>
      <c r="AK160" s="3">
        <v>0</v>
      </c>
      <c r="AL160" s="3">
        <v>45957</v>
      </c>
      <c r="AM160" s="3">
        <v>45964</v>
      </c>
      <c r="AN160" s="3">
        <v>45965</v>
      </c>
      <c r="AO160" s="3">
        <v>45965</v>
      </c>
      <c r="AP160" s="3">
        <v>45961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379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45966</v>
      </c>
      <c r="U161" s="11">
        <v>3500</v>
      </c>
      <c r="V161" s="10">
        <v>3500</v>
      </c>
      <c r="W161" s="10">
        <v>0</v>
      </c>
      <c r="X161" s="10">
        <v>3790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45966</v>
      </c>
      <c r="AK161" s="3">
        <v>0</v>
      </c>
      <c r="AL161" s="3">
        <v>45957</v>
      </c>
      <c r="AM161" s="3">
        <v>45964</v>
      </c>
      <c r="AN161" s="3">
        <v>45965</v>
      </c>
      <c r="AO161" s="3">
        <v>45965</v>
      </c>
      <c r="AP161" s="3">
        <v>45961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312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45966</v>
      </c>
      <c r="U162" s="11">
        <v>2500</v>
      </c>
      <c r="V162" s="10">
        <v>2500</v>
      </c>
      <c r="W162" s="10">
        <v>0</v>
      </c>
      <c r="X162" s="10">
        <v>2600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45966</v>
      </c>
      <c r="AK162" s="3">
        <v>0</v>
      </c>
      <c r="AL162" s="3">
        <v>45957</v>
      </c>
      <c r="AM162" s="3">
        <v>45964</v>
      </c>
      <c r="AN162" s="3">
        <v>45965</v>
      </c>
      <c r="AO162" s="3">
        <v>45965</v>
      </c>
      <c r="AP162" s="3">
        <v>45961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45966</v>
      </c>
      <c r="U163" s="11">
        <v>2500</v>
      </c>
      <c r="V163" s="10">
        <v>1995</v>
      </c>
      <c r="W163" s="10">
        <v>505</v>
      </c>
      <c r="X163" s="10">
        <v>2521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45966</v>
      </c>
      <c r="AK163" s="3">
        <v>0</v>
      </c>
      <c r="AL163" s="3">
        <v>45957</v>
      </c>
      <c r="AM163" s="3">
        <v>45964</v>
      </c>
      <c r="AN163" s="3">
        <v>45965</v>
      </c>
      <c r="AO163" s="3">
        <v>45965</v>
      </c>
      <c r="AP163" s="3">
        <v>45961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45965</v>
      </c>
      <c r="AK164" s="3">
        <v>0</v>
      </c>
      <c r="AL164" s="3">
        <v>45956</v>
      </c>
      <c r="AM164" s="3">
        <v>45963</v>
      </c>
      <c r="AN164" s="3">
        <v>45964</v>
      </c>
      <c r="AO164" s="3">
        <v>45964</v>
      </c>
      <c r="AP164" s="3">
        <v>45960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45966</v>
      </c>
      <c r="U165" s="11">
        <v>2500</v>
      </c>
      <c r="V165" s="10">
        <v>2500</v>
      </c>
      <c r="W165" s="10">
        <v>0</v>
      </c>
      <c r="X165" s="10">
        <v>2555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45966</v>
      </c>
      <c r="AK165" s="3">
        <v>0</v>
      </c>
      <c r="AL165" s="3">
        <v>45957</v>
      </c>
      <c r="AM165" s="3">
        <v>45964</v>
      </c>
      <c r="AN165" s="3">
        <v>45965</v>
      </c>
      <c r="AO165" s="3">
        <v>45965</v>
      </c>
      <c r="AP165" s="3">
        <v>45961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45966</v>
      </c>
      <c r="AK166" s="3">
        <v>0</v>
      </c>
      <c r="AL166" s="3">
        <v>45957</v>
      </c>
      <c r="AM166" s="3">
        <v>45964</v>
      </c>
      <c r="AN166" s="3">
        <v>45965</v>
      </c>
      <c r="AO166" s="3">
        <v>45965</v>
      </c>
      <c r="AP166" s="3">
        <v>45961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45966</v>
      </c>
      <c r="U167" s="11">
        <v>10000</v>
      </c>
      <c r="V167" s="10">
        <v>3707</v>
      </c>
      <c r="W167" s="10">
        <v>6293</v>
      </c>
      <c r="X167" s="10">
        <v>2235</v>
      </c>
      <c r="Y167" s="10">
        <v>6607.6500000000005</v>
      </c>
      <c r="Z167" s="9" t="s">
        <v>230</v>
      </c>
      <c r="AA167" s="8">
        <v>7120.97001</v>
      </c>
      <c r="AB167" s="8">
        <v>0</v>
      </c>
      <c r="AC167" s="8">
        <v>7120.97001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45966</v>
      </c>
      <c r="AK167" s="3">
        <v>0</v>
      </c>
      <c r="AL167" s="3">
        <v>45957</v>
      </c>
      <c r="AM167" s="3">
        <v>45964</v>
      </c>
      <c r="AN167" s="3">
        <v>45965</v>
      </c>
      <c r="AO167" s="3">
        <v>45965</v>
      </c>
      <c r="AP167" s="3">
        <v>45961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560.97419301000002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45966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230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45966</v>
      </c>
      <c r="AK168" s="3">
        <v>0</v>
      </c>
      <c r="AL168" s="3">
        <v>45957</v>
      </c>
      <c r="AM168" s="3">
        <v>45964</v>
      </c>
      <c r="AN168" s="3">
        <v>45965</v>
      </c>
      <c r="AO168" s="3">
        <v>45965</v>
      </c>
      <c r="AP168" s="3">
        <v>45961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222.85642500000006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312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45968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45968</v>
      </c>
      <c r="AK169" s="3">
        <v>0</v>
      </c>
      <c r="AL169" s="3">
        <v>45959</v>
      </c>
      <c r="AM169" s="3">
        <v>45966</v>
      </c>
      <c r="AN169" s="3">
        <v>45967</v>
      </c>
      <c r="AO169" s="3">
        <v>45967</v>
      </c>
      <c r="AP169" s="3">
        <v>45963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45968</v>
      </c>
      <c r="AK170" s="3">
        <v>0</v>
      </c>
      <c r="AL170" s="3">
        <v>45959</v>
      </c>
      <c r="AM170" s="3">
        <v>45966</v>
      </c>
      <c r="AN170" s="3">
        <v>45967</v>
      </c>
      <c r="AO170" s="3">
        <v>45967</v>
      </c>
      <c r="AP170" s="3">
        <v>45963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45968</v>
      </c>
      <c r="U171" s="11">
        <v>10000</v>
      </c>
      <c r="V171" s="10">
        <v>10000</v>
      </c>
      <c r="W171" s="10">
        <v>0</v>
      </c>
      <c r="X171" s="10">
        <v>10200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45968</v>
      </c>
      <c r="AK171" s="3">
        <v>0</v>
      </c>
      <c r="AL171" s="3">
        <v>45959</v>
      </c>
      <c r="AM171" s="3">
        <v>45966</v>
      </c>
      <c r="AN171" s="3">
        <v>45967</v>
      </c>
      <c r="AO171" s="3">
        <v>45967</v>
      </c>
      <c r="AP171" s="3">
        <v>45963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45968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45968</v>
      </c>
      <c r="AK172" s="3">
        <v>0</v>
      </c>
      <c r="AL172" s="3">
        <v>45959</v>
      </c>
      <c r="AM172" s="3">
        <v>45966</v>
      </c>
      <c r="AN172" s="3">
        <v>45967</v>
      </c>
      <c r="AO172" s="3">
        <v>45967</v>
      </c>
      <c r="AP172" s="3">
        <v>45963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45968</v>
      </c>
      <c r="U173" s="11">
        <v>5500</v>
      </c>
      <c r="V173" s="10">
        <v>4040</v>
      </c>
      <c r="W173" s="10">
        <v>1460</v>
      </c>
      <c r="X173" s="10">
        <v>5997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45968</v>
      </c>
      <c r="AK173" s="3">
        <v>0</v>
      </c>
      <c r="AL173" s="3">
        <v>45959</v>
      </c>
      <c r="AM173" s="3">
        <v>45966</v>
      </c>
      <c r="AN173" s="3">
        <v>45967</v>
      </c>
      <c r="AO173" s="3">
        <v>45967</v>
      </c>
      <c r="AP173" s="3">
        <v>45963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45968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45968</v>
      </c>
      <c r="AK174" s="3">
        <v>0</v>
      </c>
      <c r="AL174" s="3">
        <v>45959</v>
      </c>
      <c r="AM174" s="3">
        <v>45966</v>
      </c>
      <c r="AN174" s="3">
        <v>45967</v>
      </c>
      <c r="AO174" s="3">
        <v>45967</v>
      </c>
      <c r="AP174" s="3">
        <v>45963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45971</v>
      </c>
      <c r="U175" s="11">
        <v>2500</v>
      </c>
      <c r="V175" s="10">
        <v>2115</v>
      </c>
      <c r="W175" s="10">
        <v>385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45971</v>
      </c>
      <c r="AK175" s="3">
        <v>0</v>
      </c>
      <c r="AL175" s="3">
        <v>45962</v>
      </c>
      <c r="AM175" s="3">
        <v>45969</v>
      </c>
      <c r="AN175" s="3">
        <v>45970</v>
      </c>
      <c r="AO175" s="3">
        <v>45970</v>
      </c>
      <c r="AP175" s="3">
        <v>45966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45971</v>
      </c>
      <c r="AK176" s="3">
        <v>0</v>
      </c>
      <c r="AL176" s="3">
        <v>45962</v>
      </c>
      <c r="AM176" s="3">
        <v>45969</v>
      </c>
      <c r="AN176" s="3">
        <v>45970</v>
      </c>
      <c r="AO176" s="3">
        <v>45970</v>
      </c>
      <c r="AP176" s="3">
        <v>45966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291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45971</v>
      </c>
      <c r="AK177" s="3">
        <v>0</v>
      </c>
      <c r="AL177" s="3">
        <v>45962</v>
      </c>
      <c r="AM177" s="3">
        <v>45969</v>
      </c>
      <c r="AN177" s="3">
        <v>45970</v>
      </c>
      <c r="AO177" s="3">
        <v>45970</v>
      </c>
      <c r="AP177" s="3">
        <v>45966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45971</v>
      </c>
      <c r="U178" s="11">
        <v>5000</v>
      </c>
      <c r="V178" s="10">
        <v>5000</v>
      </c>
      <c r="W178" s="10">
        <v>0</v>
      </c>
      <c r="X178" s="10">
        <v>5050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45971</v>
      </c>
      <c r="AK178" s="3">
        <v>0</v>
      </c>
      <c r="AL178" s="3">
        <v>45962</v>
      </c>
      <c r="AM178" s="3">
        <v>45969</v>
      </c>
      <c r="AN178" s="3">
        <v>45970</v>
      </c>
      <c r="AO178" s="3">
        <v>45970</v>
      </c>
      <c r="AP178" s="3">
        <v>45966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45971</v>
      </c>
      <c r="AK179" s="3">
        <v>0</v>
      </c>
      <c r="AL179" s="3">
        <v>45962</v>
      </c>
      <c r="AM179" s="3">
        <v>45969</v>
      </c>
      <c r="AN179" s="3">
        <v>45970</v>
      </c>
      <c r="AO179" s="3">
        <v>45970</v>
      </c>
      <c r="AP179" s="3">
        <v>45966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891.42570000000023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45971</v>
      </c>
      <c r="AK180" s="3">
        <v>0</v>
      </c>
      <c r="AL180" s="3">
        <v>45962</v>
      </c>
      <c r="AM180" s="3">
        <v>45969</v>
      </c>
      <c r="AN180" s="3">
        <v>45970</v>
      </c>
      <c r="AO180" s="3">
        <v>45970</v>
      </c>
      <c r="AP180" s="3">
        <v>45966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45971</v>
      </c>
      <c r="AK181" s="3">
        <v>0</v>
      </c>
      <c r="AL181" s="3">
        <v>45962</v>
      </c>
      <c r="AM181" s="3">
        <v>45969</v>
      </c>
      <c r="AN181" s="3">
        <v>45970</v>
      </c>
      <c r="AO181" s="3">
        <v>45970</v>
      </c>
      <c r="AP181" s="3">
        <v>45966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45972</v>
      </c>
      <c r="U182" s="11">
        <v>5000</v>
      </c>
      <c r="V182" s="10">
        <v>5100</v>
      </c>
      <c r="W182" s="10">
        <v>0</v>
      </c>
      <c r="X182" s="10">
        <v>5373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45972</v>
      </c>
      <c r="AK182" s="3">
        <v>0</v>
      </c>
      <c r="AL182" s="3">
        <v>45963</v>
      </c>
      <c r="AM182" s="3">
        <v>45970</v>
      </c>
      <c r="AN182" s="3">
        <v>45971</v>
      </c>
      <c r="AO182" s="3">
        <v>45971</v>
      </c>
      <c r="AP182" s="3">
        <v>45967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45972</v>
      </c>
      <c r="U183" s="11">
        <v>2500</v>
      </c>
      <c r="V183" s="10">
        <v>2500</v>
      </c>
      <c r="W183" s="10">
        <v>0</v>
      </c>
      <c r="X183" s="10">
        <v>2555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45972</v>
      </c>
      <c r="AK183" s="3">
        <v>0</v>
      </c>
      <c r="AL183" s="3">
        <v>45963</v>
      </c>
      <c r="AM183" s="3">
        <v>45970</v>
      </c>
      <c r="AN183" s="3">
        <v>45971</v>
      </c>
      <c r="AO183" s="3">
        <v>45971</v>
      </c>
      <c r="AP183" s="3">
        <v>45967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45972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45972</v>
      </c>
      <c r="AK184" s="3">
        <v>0</v>
      </c>
      <c r="AL184" s="3">
        <v>45963</v>
      </c>
      <c r="AM184" s="3">
        <v>45970</v>
      </c>
      <c r="AN184" s="3">
        <v>45971</v>
      </c>
      <c r="AO184" s="3">
        <v>45971</v>
      </c>
      <c r="AP184" s="3">
        <v>45967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45972</v>
      </c>
      <c r="U185" s="11">
        <v>5000</v>
      </c>
      <c r="V185" s="10">
        <v>5000</v>
      </c>
      <c r="W185" s="10">
        <v>0</v>
      </c>
      <c r="X185" s="10">
        <v>5050</v>
      </c>
      <c r="Y185" s="10">
        <v>0</v>
      </c>
      <c r="Z185" s="9" t="s">
        <v>230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45972</v>
      </c>
      <c r="AK185" s="3">
        <v>0</v>
      </c>
      <c r="AL185" s="3">
        <v>45963</v>
      </c>
      <c r="AM185" s="3">
        <v>45970</v>
      </c>
      <c r="AN185" s="3">
        <v>45971</v>
      </c>
      <c r="AO185" s="3">
        <v>45971</v>
      </c>
      <c r="AP185" s="3">
        <v>45967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0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380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45972</v>
      </c>
      <c r="U186" s="11">
        <v>3500</v>
      </c>
      <c r="V186" s="10">
        <v>0</v>
      </c>
      <c r="W186" s="10">
        <v>3500</v>
      </c>
      <c r="X186" s="10">
        <v>0</v>
      </c>
      <c r="Y186" s="10">
        <v>3675</v>
      </c>
      <c r="Z186" s="9" t="s">
        <v>230</v>
      </c>
      <c r="AA186" s="8">
        <v>3862.7049999999999</v>
      </c>
      <c r="AB186" s="8">
        <v>0</v>
      </c>
      <c r="AC186" s="8">
        <v>3862.7049999999999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45972</v>
      </c>
      <c r="AK186" s="3">
        <v>0</v>
      </c>
      <c r="AL186" s="3">
        <v>45963</v>
      </c>
      <c r="AM186" s="3">
        <v>45970</v>
      </c>
      <c r="AN186" s="3">
        <v>45971</v>
      </c>
      <c r="AO186" s="3">
        <v>45971</v>
      </c>
      <c r="AP186" s="3">
        <v>45967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304.29531611111116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45972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230</v>
      </c>
      <c r="AA187" s="8">
        <v>2759.0749999999998</v>
      </c>
      <c r="AB187" s="8">
        <v>0</v>
      </c>
      <c r="AC187" s="8">
        <v>2759.0749999999998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45972</v>
      </c>
      <c r="AK187" s="3">
        <v>0</v>
      </c>
      <c r="AL187" s="3">
        <v>45963</v>
      </c>
      <c r="AM187" s="3">
        <v>45970</v>
      </c>
      <c r="AN187" s="3">
        <v>45971</v>
      </c>
      <c r="AO187" s="3">
        <v>45971</v>
      </c>
      <c r="AP187" s="3">
        <v>45967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217.3537972222222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312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45974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45974</v>
      </c>
      <c r="AK188" s="3">
        <v>0</v>
      </c>
      <c r="AL188" s="3">
        <v>45965</v>
      </c>
      <c r="AM188" s="3">
        <v>45972</v>
      </c>
      <c r="AN188" s="3">
        <v>45973</v>
      </c>
      <c r="AO188" s="3">
        <v>45973</v>
      </c>
      <c r="AP188" s="3">
        <v>45969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382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45974</v>
      </c>
      <c r="U189" s="11">
        <v>2500</v>
      </c>
      <c r="V189" s="10">
        <v>0</v>
      </c>
      <c r="W189" s="10">
        <v>2500</v>
      </c>
      <c r="X189" s="10">
        <v>2550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45974</v>
      </c>
      <c r="AK189" s="3">
        <v>0</v>
      </c>
      <c r="AL189" s="3">
        <v>45965</v>
      </c>
      <c r="AM189" s="3">
        <v>45972</v>
      </c>
      <c r="AN189" s="3">
        <v>45973</v>
      </c>
      <c r="AO189" s="3">
        <v>45973</v>
      </c>
      <c r="AP189" s="3">
        <v>45969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45974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230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45974</v>
      </c>
      <c r="AK190" s="3">
        <v>0</v>
      </c>
      <c r="AL190" s="3">
        <v>45965</v>
      </c>
      <c r="AM190" s="3">
        <v>45972</v>
      </c>
      <c r="AN190" s="3">
        <v>45973</v>
      </c>
      <c r="AO190" s="3">
        <v>45973</v>
      </c>
      <c r="AP190" s="3">
        <v>45969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>
        <v>39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45974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230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45974</v>
      </c>
      <c r="AK191" s="3">
        <v>0</v>
      </c>
      <c r="AL191" s="3">
        <v>45965</v>
      </c>
      <c r="AM191" s="3">
        <v>45972</v>
      </c>
      <c r="AN191" s="3">
        <v>45973</v>
      </c>
      <c r="AO191" s="3">
        <v>45973</v>
      </c>
      <c r="AP191" s="3">
        <v>45969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222.85642500000006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45974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45974</v>
      </c>
      <c r="AK192" s="3">
        <v>0</v>
      </c>
      <c r="AL192" s="3">
        <v>45965</v>
      </c>
      <c r="AM192" s="3">
        <v>45972</v>
      </c>
      <c r="AN192" s="3">
        <v>45973</v>
      </c>
      <c r="AO192" s="3">
        <v>45973</v>
      </c>
      <c r="AP192" s="3">
        <v>45969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222.85642500000006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291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45975</v>
      </c>
      <c r="AK193" s="3">
        <v>0</v>
      </c>
      <c r="AL193" s="3">
        <v>45966</v>
      </c>
      <c r="AM193" s="3">
        <v>45973</v>
      </c>
      <c r="AN193" s="3">
        <v>45974</v>
      </c>
      <c r="AO193" s="3">
        <v>45974</v>
      </c>
      <c r="AP193" s="3">
        <v>45970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45975</v>
      </c>
      <c r="U194" s="11">
        <v>5000</v>
      </c>
      <c r="V194" s="10">
        <v>5000</v>
      </c>
      <c r="W194" s="10">
        <v>0</v>
      </c>
      <c r="X194" s="10">
        <v>6400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45975</v>
      </c>
      <c r="AK194" s="3">
        <v>0</v>
      </c>
      <c r="AL194" s="3">
        <v>45966</v>
      </c>
      <c r="AM194" s="3">
        <v>45973</v>
      </c>
      <c r="AN194" s="3">
        <v>45974</v>
      </c>
      <c r="AO194" s="3">
        <v>45974</v>
      </c>
      <c r="AP194" s="3">
        <v>45970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290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45975</v>
      </c>
      <c r="U195" s="11">
        <v>5000</v>
      </c>
      <c r="V195" s="10">
        <v>5000</v>
      </c>
      <c r="W195" s="10">
        <v>0</v>
      </c>
      <c r="X195" s="10">
        <v>5100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45975</v>
      </c>
      <c r="AK195" s="3">
        <v>0</v>
      </c>
      <c r="AL195" s="3">
        <v>45966</v>
      </c>
      <c r="AM195" s="3">
        <v>45973</v>
      </c>
      <c r="AN195" s="3">
        <v>45974</v>
      </c>
      <c r="AO195" s="3">
        <v>45974</v>
      </c>
      <c r="AP195" s="3">
        <v>45970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286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45975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45975</v>
      </c>
      <c r="AK196" s="3">
        <v>0</v>
      </c>
      <c r="AL196" s="3">
        <v>45966</v>
      </c>
      <c r="AM196" s="3">
        <v>45973</v>
      </c>
      <c r="AN196" s="3">
        <v>45974</v>
      </c>
      <c r="AO196" s="3">
        <v>45974</v>
      </c>
      <c r="AP196" s="3">
        <v>45970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45975</v>
      </c>
      <c r="U197" s="11">
        <v>7500</v>
      </c>
      <c r="V197" s="10">
        <v>0</v>
      </c>
      <c r="W197" s="10">
        <v>7500</v>
      </c>
      <c r="X197" s="10">
        <v>0</v>
      </c>
      <c r="Y197" s="10">
        <v>7875</v>
      </c>
      <c r="Z197" s="9" t="s">
        <v>230</v>
      </c>
      <c r="AA197" s="8">
        <v>8486.7750000000015</v>
      </c>
      <c r="AB197" s="8">
        <v>0</v>
      </c>
      <c r="AC197" s="8">
        <v>8486.7750000000015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45975</v>
      </c>
      <c r="AK197" s="3">
        <v>0</v>
      </c>
      <c r="AL197" s="3">
        <v>45966</v>
      </c>
      <c r="AM197" s="3">
        <v>45973</v>
      </c>
      <c r="AN197" s="3">
        <v>45974</v>
      </c>
      <c r="AO197" s="3">
        <v>45974</v>
      </c>
      <c r="AP197" s="3">
        <v>45970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668.56927500000018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45978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45978</v>
      </c>
      <c r="AK198" s="3">
        <v>0</v>
      </c>
      <c r="AL198" s="3">
        <v>45969</v>
      </c>
      <c r="AM198" s="3">
        <v>45976</v>
      </c>
      <c r="AN198" s="3">
        <v>45977</v>
      </c>
      <c r="AO198" s="3">
        <v>45977</v>
      </c>
      <c r="AP198" s="3">
        <v>45973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289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45978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45978</v>
      </c>
      <c r="AK199" s="3">
        <v>0</v>
      </c>
      <c r="AL199" s="3">
        <v>45969</v>
      </c>
      <c r="AM199" s="3">
        <v>45976</v>
      </c>
      <c r="AN199" s="3">
        <v>45977</v>
      </c>
      <c r="AO199" s="3">
        <v>45977</v>
      </c>
      <c r="AP199" s="3">
        <v>45973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45978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230</v>
      </c>
      <c r="AA200" s="8">
        <v>2759.0749999999998</v>
      </c>
      <c r="AB200" s="8">
        <v>0</v>
      </c>
      <c r="AC200" s="8">
        <v>2759.0749999999998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45978</v>
      </c>
      <c r="AK200" s="3">
        <v>0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217.3537972222222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286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230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45978</v>
      </c>
      <c r="AK201" s="3">
        <v>0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891.42570000000023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287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45978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230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45978</v>
      </c>
      <c r="AK202" s="3">
        <v>0</v>
      </c>
      <c r="AL202" s="3">
        <v>45969</v>
      </c>
      <c r="AM202" s="3">
        <v>45976</v>
      </c>
      <c r="AN202" s="3">
        <v>45977</v>
      </c>
      <c r="AO202" s="3">
        <v>45977</v>
      </c>
      <c r="AP202" s="3">
        <v>45973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283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45978</v>
      </c>
      <c r="U203" s="11">
        <v>2500</v>
      </c>
      <c r="V203" s="10">
        <v>2500</v>
      </c>
      <c r="W203" s="10">
        <v>0</v>
      </c>
      <c r="X203" s="10">
        <v>2600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45978</v>
      </c>
      <c r="AK203" s="3">
        <v>0</v>
      </c>
      <c r="AL203" s="3">
        <v>45969</v>
      </c>
      <c r="AM203" s="3">
        <v>45976</v>
      </c>
      <c r="AN203" s="3">
        <v>45977</v>
      </c>
      <c r="AO203" s="3">
        <v>45977</v>
      </c>
      <c r="AP203" s="3">
        <v>45973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292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45978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230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45978</v>
      </c>
      <c r="AK204" s="3">
        <v>0</v>
      </c>
      <c r="AL204" s="3">
        <v>45969</v>
      </c>
      <c r="AM204" s="3">
        <v>45976</v>
      </c>
      <c r="AN204" s="3">
        <v>45977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222.85642500000006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45979</v>
      </c>
      <c r="U205" s="11">
        <v>2500</v>
      </c>
      <c r="V205" s="10">
        <v>2270</v>
      </c>
      <c r="W205" s="10">
        <v>230</v>
      </c>
      <c r="X205" s="10">
        <v>2555</v>
      </c>
      <c r="Y205" s="10">
        <v>0</v>
      </c>
      <c r="Z205" s="9" t="s">
        <v>230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45979</v>
      </c>
      <c r="AK205" s="3">
        <v>0</v>
      </c>
      <c r="AL205" s="3">
        <v>45970</v>
      </c>
      <c r="AM205" s="3">
        <v>45977</v>
      </c>
      <c r="AN205" s="3">
        <v>45978</v>
      </c>
      <c r="AO205" s="3">
        <v>45978</v>
      </c>
      <c r="AP205" s="3">
        <v>45974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0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45979</v>
      </c>
      <c r="AK206" s="3">
        <v>0</v>
      </c>
      <c r="AL206" s="3">
        <v>45970</v>
      </c>
      <c r="AM206" s="3">
        <v>45977</v>
      </c>
      <c r="AN206" s="3">
        <v>45978</v>
      </c>
      <c r="AO206" s="3">
        <v>45978</v>
      </c>
      <c r="AP206" s="3">
        <v>45974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291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230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45979</v>
      </c>
      <c r="AK207" s="3">
        <v>0</v>
      </c>
      <c r="AL207" s="3">
        <v>45970</v>
      </c>
      <c r="AM207" s="3">
        <v>45977</v>
      </c>
      <c r="AN207" s="3">
        <v>45978</v>
      </c>
      <c r="AO207" s="3">
        <v>45978</v>
      </c>
      <c r="AP207" s="3">
        <v>45974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 t="s">
        <v>284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45979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230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45979</v>
      </c>
      <c r="AK208" s="3">
        <v>0</v>
      </c>
      <c r="AL208" s="3">
        <v>45970</v>
      </c>
      <c r="AM208" s="3">
        <v>45977</v>
      </c>
      <c r="AN208" s="3">
        <v>45978</v>
      </c>
      <c r="AO208" s="3">
        <v>45978</v>
      </c>
      <c r="AP208" s="3">
        <v>45974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222.85642500000006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 t="s">
        <v>312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45980</v>
      </c>
      <c r="U209" s="11">
        <v>2500</v>
      </c>
      <c r="V209" s="10">
        <v>2500</v>
      </c>
      <c r="W209" s="10">
        <v>0</v>
      </c>
      <c r="X209" s="10">
        <v>2600</v>
      </c>
      <c r="Y209" s="10">
        <v>0</v>
      </c>
      <c r="Z209" s="9" t="s">
        <v>230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45980</v>
      </c>
      <c r="AK209" s="3">
        <v>0</v>
      </c>
      <c r="AL209" s="3">
        <v>45971</v>
      </c>
      <c r="AM209" s="3">
        <v>45978</v>
      </c>
      <c r="AN209" s="3">
        <v>45979</v>
      </c>
      <c r="AO209" s="3">
        <v>45979</v>
      </c>
      <c r="AP209" s="3">
        <v>45975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0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45980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230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45980</v>
      </c>
      <c r="AK210" s="3">
        <v>0</v>
      </c>
      <c r="AL210" s="3">
        <v>45971</v>
      </c>
      <c r="AM210" s="3">
        <v>45978</v>
      </c>
      <c r="AN210" s="3">
        <v>45979</v>
      </c>
      <c r="AO210" s="3">
        <v>45979</v>
      </c>
      <c r="AP210" s="3">
        <v>45975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293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230</v>
      </c>
      <c r="AA211" s="8">
        <v>5518.15</v>
      </c>
      <c r="AB211" s="8">
        <v>0</v>
      </c>
      <c r="AC211" s="8">
        <v>5518.15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45980</v>
      </c>
      <c r="AK211" s="3">
        <v>0</v>
      </c>
      <c r="AL211" s="3">
        <v>45971</v>
      </c>
      <c r="AM211" s="3">
        <v>45978</v>
      </c>
      <c r="AN211" s="3">
        <v>45979</v>
      </c>
      <c r="AO211" s="3">
        <v>45979</v>
      </c>
      <c r="AP211" s="3">
        <v>45975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434.7075944444444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286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45980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45980</v>
      </c>
      <c r="AK212" s="3">
        <v>0</v>
      </c>
      <c r="AL212" s="3">
        <v>45971</v>
      </c>
      <c r="AM212" s="3">
        <v>45978</v>
      </c>
      <c r="AN212" s="3">
        <v>45979</v>
      </c>
      <c r="AO212" s="3">
        <v>45979</v>
      </c>
      <c r="AP212" s="3">
        <v>45975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 t="s">
        <v>382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45981</v>
      </c>
      <c r="U213" s="11">
        <v>2500</v>
      </c>
      <c r="V213" s="10">
        <v>0</v>
      </c>
      <c r="W213" s="10">
        <v>2500</v>
      </c>
      <c r="X213" s="10">
        <v>2550</v>
      </c>
      <c r="Y213" s="10">
        <v>0</v>
      </c>
      <c r="Z213" s="9" t="s">
        <v>230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45981</v>
      </c>
      <c r="AK213" s="3">
        <v>0</v>
      </c>
      <c r="AL213" s="3">
        <v>45972</v>
      </c>
      <c r="AM213" s="3">
        <v>45979</v>
      </c>
      <c r="AN213" s="3">
        <v>45980</v>
      </c>
      <c r="AO213" s="3">
        <v>45980</v>
      </c>
      <c r="AP213" s="3">
        <v>45976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0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45981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230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45981</v>
      </c>
      <c r="AK214" s="3">
        <v>0</v>
      </c>
      <c r="AL214" s="3">
        <v>45972</v>
      </c>
      <c r="AM214" s="3">
        <v>45979</v>
      </c>
      <c r="AN214" s="3">
        <v>45980</v>
      </c>
      <c r="AO214" s="3">
        <v>45980</v>
      </c>
      <c r="AP214" s="3">
        <v>45976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847.40467777777781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45981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230</v>
      </c>
      <c r="AA215" s="8">
        <v>2759.0749999999998</v>
      </c>
      <c r="AB215" s="8">
        <v>0</v>
      </c>
      <c r="AC215" s="8">
        <v>2759.0749999999998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45981</v>
      </c>
      <c r="AK215" s="3">
        <v>0</v>
      </c>
      <c r="AL215" s="3">
        <v>45972</v>
      </c>
      <c r="AM215" s="3">
        <v>45979</v>
      </c>
      <c r="AN215" s="3">
        <v>45980</v>
      </c>
      <c r="AO215" s="3">
        <v>45980</v>
      </c>
      <c r="AP215" s="3">
        <v>45976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217.3537972222222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287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45981</v>
      </c>
      <c r="U216" s="11">
        <v>7500</v>
      </c>
      <c r="V216" s="10">
        <v>0</v>
      </c>
      <c r="W216" s="10">
        <v>7500</v>
      </c>
      <c r="X216" s="10">
        <v>0</v>
      </c>
      <c r="Y216" s="10">
        <v>7875</v>
      </c>
      <c r="Z216" s="9" t="s">
        <v>230</v>
      </c>
      <c r="AA216" s="8">
        <v>8486.7750000000015</v>
      </c>
      <c r="AB216" s="8">
        <v>0</v>
      </c>
      <c r="AC216" s="8">
        <v>8486.7750000000015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45981</v>
      </c>
      <c r="AK216" s="3">
        <v>0</v>
      </c>
      <c r="AL216" s="3">
        <v>45972</v>
      </c>
      <c r="AM216" s="3">
        <v>45979</v>
      </c>
      <c r="AN216" s="3">
        <v>45980</v>
      </c>
      <c r="AO216" s="3">
        <v>45980</v>
      </c>
      <c r="AP216" s="3">
        <v>45976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668.56927500000018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>
        <v>21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45982</v>
      </c>
      <c r="U217" s="11">
        <v>2500</v>
      </c>
      <c r="V217" s="10">
        <v>1907</v>
      </c>
      <c r="W217" s="10">
        <v>593</v>
      </c>
      <c r="X217" s="10">
        <v>2686</v>
      </c>
      <c r="Y217" s="10">
        <v>0</v>
      </c>
      <c r="Z217" s="9" t="s">
        <v>230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45982</v>
      </c>
      <c r="AK217" s="3">
        <v>0</v>
      </c>
      <c r="AL217" s="3">
        <v>45973</v>
      </c>
      <c r="AM217" s="3">
        <v>45980</v>
      </c>
      <c r="AN217" s="3">
        <v>45981</v>
      </c>
      <c r="AO217" s="3">
        <v>45981</v>
      </c>
      <c r="AP217" s="3">
        <v>45977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0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291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45982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45982</v>
      </c>
      <c r="AK218" s="3">
        <v>0</v>
      </c>
      <c r="AL218" s="3">
        <v>45973</v>
      </c>
      <c r="AM218" s="3">
        <v>45980</v>
      </c>
      <c r="AN218" s="3">
        <v>45981</v>
      </c>
      <c r="AO218" s="3">
        <v>45981</v>
      </c>
      <c r="AP218" s="3">
        <v>45977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423.7023388888889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230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45982</v>
      </c>
      <c r="AK219" s="3">
        <v>0</v>
      </c>
      <c r="AL219" s="3">
        <v>45973</v>
      </c>
      <c r="AM219" s="3">
        <v>45980</v>
      </c>
      <c r="AN219" s="3">
        <v>45981</v>
      </c>
      <c r="AO219" s="3">
        <v>45981</v>
      </c>
      <c r="AP219" s="3">
        <v>45977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423.7023388888889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286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230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45982</v>
      </c>
      <c r="AK220" s="3">
        <v>0</v>
      </c>
      <c r="AL220" s="3">
        <v>45973</v>
      </c>
      <c r="AM220" s="3">
        <v>45980</v>
      </c>
      <c r="AN220" s="3">
        <v>45981</v>
      </c>
      <c r="AO220" s="3">
        <v>45981</v>
      </c>
      <c r="AP220" s="3">
        <v>45977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 t="s">
        <v>294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45985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230</v>
      </c>
      <c r="AA221" s="8">
        <v>4526.2800000000007</v>
      </c>
      <c r="AB221" s="8">
        <v>0</v>
      </c>
      <c r="AC221" s="8">
        <v>4526.2800000000007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45985</v>
      </c>
      <c r="AK221" s="3">
        <v>0</v>
      </c>
      <c r="AL221" s="3">
        <v>45976</v>
      </c>
      <c r="AM221" s="3">
        <v>45983</v>
      </c>
      <c r="AN221" s="3">
        <v>45984</v>
      </c>
      <c r="AO221" s="3">
        <v>45984</v>
      </c>
      <c r="AP221" s="3">
        <v>45980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356.57028000000008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 t="s">
        <v>289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45985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230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45985</v>
      </c>
      <c r="AK222" s="3">
        <v>0</v>
      </c>
      <c r="AL222" s="3">
        <v>45976</v>
      </c>
      <c r="AM222" s="3">
        <v>45983</v>
      </c>
      <c r="AN222" s="3">
        <v>45984</v>
      </c>
      <c r="AO222" s="3">
        <v>45984</v>
      </c>
      <c r="AP222" s="3">
        <v>45980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423.7023388888889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>
        <v>932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45985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230</v>
      </c>
      <c r="AA223" s="8">
        <v>2759.0749999999998</v>
      </c>
      <c r="AB223" s="8">
        <v>0</v>
      </c>
      <c r="AC223" s="8">
        <v>2759.0749999999998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45985</v>
      </c>
      <c r="AK223" s="3">
        <v>0</v>
      </c>
      <c r="AL223" s="3">
        <v>45976</v>
      </c>
      <c r="AM223" s="3">
        <v>45983</v>
      </c>
      <c r="AN223" s="3">
        <v>45984</v>
      </c>
      <c r="AO223" s="3">
        <v>45984</v>
      </c>
      <c r="AP223" s="3">
        <v>45980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217.3537972222222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 t="s">
        <v>286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45985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45985</v>
      </c>
      <c r="AK224" s="3">
        <v>0</v>
      </c>
      <c r="AL224" s="3">
        <v>45976</v>
      </c>
      <c r="AM224" s="3">
        <v>45983</v>
      </c>
      <c r="AN224" s="3">
        <v>45984</v>
      </c>
      <c r="AO224" s="3">
        <v>45984</v>
      </c>
      <c r="AP224" s="3">
        <v>45980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445.71285000000012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287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230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45985</v>
      </c>
      <c r="AK225" s="3">
        <v>0</v>
      </c>
      <c r="AL225" s="3">
        <v>45976</v>
      </c>
      <c r="AM225" s="3">
        <v>45983</v>
      </c>
      <c r="AN225" s="3">
        <v>45984</v>
      </c>
      <c r="AO225" s="3">
        <v>45984</v>
      </c>
      <c r="AP225" s="3">
        <v>45980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445.71285000000012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>
        <v>931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230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45986</v>
      </c>
      <c r="AK226" s="3">
        <v>0</v>
      </c>
      <c r="AL226" s="3">
        <v>45977</v>
      </c>
      <c r="AM226" s="3">
        <v>45984</v>
      </c>
      <c r="AN226" s="3">
        <v>45985</v>
      </c>
      <c r="AO226" s="3">
        <v>45985</v>
      </c>
      <c r="AP226" s="3">
        <v>45981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45986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230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45986</v>
      </c>
      <c r="AK227" s="3">
        <v>0</v>
      </c>
      <c r="AL227" s="3">
        <v>45977</v>
      </c>
      <c r="AM227" s="3">
        <v>45984</v>
      </c>
      <c r="AN227" s="3">
        <v>45985</v>
      </c>
      <c r="AO227" s="3">
        <v>45985</v>
      </c>
      <c r="AP227" s="3">
        <v>45981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423.7023388888889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382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45987</v>
      </c>
      <c r="U228" s="11">
        <v>5000</v>
      </c>
      <c r="V228" s="10">
        <v>5000</v>
      </c>
      <c r="W228" s="10">
        <v>0</v>
      </c>
      <c r="X228" s="10">
        <v>5100</v>
      </c>
      <c r="Y228" s="10">
        <v>0</v>
      </c>
      <c r="Z228" s="9" t="s">
        <v>230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45987</v>
      </c>
      <c r="AK228" s="3">
        <v>0</v>
      </c>
      <c r="AL228" s="3">
        <v>45978</v>
      </c>
      <c r="AM228" s="3">
        <v>45985</v>
      </c>
      <c r="AN228" s="3">
        <v>45986</v>
      </c>
      <c r="AO228" s="3">
        <v>45986</v>
      </c>
      <c r="AP228" s="3">
        <v>45982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318</v>
      </c>
      <c r="AZ228" s="2">
        <v>0</v>
      </c>
      <c r="BA228" s="2">
        <v>0</v>
      </c>
      <c r="BB228" s="2">
        <v>0</v>
      </c>
      <c r="BC228" s="1" t="s">
        <v>231</v>
      </c>
      <c r="BD228" s="56">
        <v>0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 t="s">
        <v>312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45987</v>
      </c>
      <c r="U229" s="11">
        <v>5000</v>
      </c>
      <c r="V229" s="10">
        <v>4400</v>
      </c>
      <c r="W229" s="10">
        <v>600</v>
      </c>
      <c r="X229" s="10">
        <v>5100</v>
      </c>
      <c r="Y229" s="10">
        <v>0</v>
      </c>
      <c r="Z229" s="9" t="s">
        <v>230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45987</v>
      </c>
      <c r="AK229" s="3">
        <v>0</v>
      </c>
      <c r="AL229" s="3">
        <v>45978</v>
      </c>
      <c r="AM229" s="3">
        <v>45985</v>
      </c>
      <c r="AN229" s="3">
        <v>45986</v>
      </c>
      <c r="AO229" s="3">
        <v>45986</v>
      </c>
      <c r="AP229" s="3">
        <v>45982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0</v>
      </c>
    </row>
    <row r="230" spans="1:56" ht="27.75" customHeight="1" x14ac:dyDescent="0.45">
      <c r="A230" s="3">
        <v>45916</v>
      </c>
      <c r="B230" s="14" t="s">
        <v>296</v>
      </c>
      <c r="C230" s="9" t="s">
        <v>229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230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45987</v>
      </c>
      <c r="AK230" s="3">
        <v>0</v>
      </c>
      <c r="AL230" s="3">
        <v>45978</v>
      </c>
      <c r="AM230" s="3">
        <v>45985</v>
      </c>
      <c r="AN230" s="3">
        <v>45986</v>
      </c>
      <c r="AO230" s="3">
        <v>45986</v>
      </c>
      <c r="AP230" s="3">
        <v>45982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423.7023388888889</v>
      </c>
    </row>
    <row r="231" spans="1:56" ht="27.75" customHeight="1" x14ac:dyDescent="0.45">
      <c r="A231" s="3">
        <v>45916</v>
      </c>
      <c r="B231" s="14" t="s">
        <v>296</v>
      </c>
      <c r="C231" s="9" t="s">
        <v>229</v>
      </c>
      <c r="D231" s="13" t="s">
        <v>291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45987</v>
      </c>
      <c r="U231" s="11">
        <v>7500</v>
      </c>
      <c r="V231" s="10">
        <v>0</v>
      </c>
      <c r="W231" s="10">
        <v>7500</v>
      </c>
      <c r="X231" s="10">
        <v>0</v>
      </c>
      <c r="Y231" s="10">
        <v>7875</v>
      </c>
      <c r="Z231" s="9" t="s">
        <v>230</v>
      </c>
      <c r="AA231" s="8">
        <v>8067.6750000000011</v>
      </c>
      <c r="AB231" s="8">
        <v>0</v>
      </c>
      <c r="AC231" s="8">
        <v>8067.6750000000011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45987</v>
      </c>
      <c r="AK231" s="3">
        <v>0</v>
      </c>
      <c r="AL231" s="3">
        <v>45978</v>
      </c>
      <c r="AM231" s="3">
        <v>45985</v>
      </c>
      <c r="AN231" s="3">
        <v>45986</v>
      </c>
      <c r="AO231" s="3">
        <v>45986</v>
      </c>
      <c r="AP231" s="3">
        <v>45982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231</v>
      </c>
      <c r="BD231" s="56">
        <v>635.55350833333341</v>
      </c>
    </row>
    <row r="232" spans="1:56" ht="27.75" customHeight="1" x14ac:dyDescent="0.45">
      <c r="A232" s="3">
        <v>45916</v>
      </c>
      <c r="B232" s="14" t="s">
        <v>296</v>
      </c>
      <c r="C232" s="9" t="s">
        <v>229</v>
      </c>
      <c r="D232" s="13" t="s">
        <v>289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230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45987</v>
      </c>
      <c r="AK232" s="3">
        <v>0</v>
      </c>
      <c r="AL232" s="3">
        <v>45978</v>
      </c>
      <c r="AM232" s="3">
        <v>45985</v>
      </c>
      <c r="AN232" s="3">
        <v>45986</v>
      </c>
      <c r="AO232" s="3">
        <v>45986</v>
      </c>
      <c r="AP232" s="3">
        <v>45982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231</v>
      </c>
      <c r="BD232" s="56">
        <v>847.40467777777781</v>
      </c>
    </row>
    <row r="233" spans="1:56" ht="27.75" customHeight="1" x14ac:dyDescent="0.45">
      <c r="A233" s="3">
        <v>45916</v>
      </c>
      <c r="B233" s="14" t="s">
        <v>296</v>
      </c>
      <c r="C233" s="9" t="s">
        <v>229</v>
      </c>
      <c r="D233" s="13" t="s">
        <v>286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45987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230</v>
      </c>
      <c r="AA233" s="8">
        <v>11315.7</v>
      </c>
      <c r="AB233" s="8">
        <v>0</v>
      </c>
      <c r="AC233" s="8">
        <v>11315.7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45987</v>
      </c>
      <c r="AK233" s="3">
        <v>0</v>
      </c>
      <c r="AL233" s="3">
        <v>45978</v>
      </c>
      <c r="AM233" s="3">
        <v>45985</v>
      </c>
      <c r="AN233" s="3">
        <v>45986</v>
      </c>
      <c r="AO233" s="3">
        <v>45986</v>
      </c>
      <c r="AP233" s="3">
        <v>45982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231</v>
      </c>
      <c r="BD233" s="56">
        <v>891.42570000000023</v>
      </c>
    </row>
    <row r="234" spans="1:56" ht="27.75" customHeight="1" x14ac:dyDescent="0.45">
      <c r="A234" s="3">
        <v>45916</v>
      </c>
      <c r="B234" s="14" t="s">
        <v>296</v>
      </c>
      <c r="C234" s="9" t="s">
        <v>229</v>
      </c>
      <c r="D234" s="13" t="s">
        <v>284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45987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230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45987</v>
      </c>
      <c r="AK234" s="3">
        <v>0</v>
      </c>
      <c r="AL234" s="3">
        <v>45978</v>
      </c>
      <c r="AM234" s="3">
        <v>45985</v>
      </c>
      <c r="AN234" s="3">
        <v>45986</v>
      </c>
      <c r="AO234" s="3">
        <v>45986</v>
      </c>
      <c r="AP234" s="3">
        <v>45982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231</v>
      </c>
      <c r="BD234" s="56">
        <v>222.85642500000006</v>
      </c>
    </row>
    <row r="235" spans="1:56" ht="27.75" customHeight="1" x14ac:dyDescent="0.45">
      <c r="A235" s="3">
        <v>45916</v>
      </c>
      <c r="B235" s="14" t="s">
        <v>296</v>
      </c>
      <c r="C235" s="9" t="s">
        <v>229</v>
      </c>
      <c r="D235" s="13">
        <v>21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45989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230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45989</v>
      </c>
      <c r="AK235" s="3">
        <v>0</v>
      </c>
      <c r="AL235" s="3">
        <v>45980</v>
      </c>
      <c r="AM235" s="3">
        <v>45987</v>
      </c>
      <c r="AN235" s="3">
        <v>45988</v>
      </c>
      <c r="AO235" s="3">
        <v>45988</v>
      </c>
      <c r="AP235" s="3">
        <v>45984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231</v>
      </c>
      <c r="BD235" s="56">
        <v>222.85642500000006</v>
      </c>
    </row>
    <row r="236" spans="1:56" ht="27.75" customHeight="1" x14ac:dyDescent="0.45">
      <c r="A236" s="3">
        <v>45916</v>
      </c>
      <c r="B236" s="14" t="s">
        <v>296</v>
      </c>
      <c r="C236" s="9" t="s">
        <v>229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230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45989</v>
      </c>
      <c r="AK236" s="3">
        <v>0</v>
      </c>
      <c r="AL236" s="3">
        <v>45980</v>
      </c>
      <c r="AM236" s="3">
        <v>45987</v>
      </c>
      <c r="AN236" s="3">
        <v>45988</v>
      </c>
      <c r="AO236" s="3">
        <v>45988</v>
      </c>
      <c r="AP236" s="3">
        <v>45984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231</v>
      </c>
      <c r="BD236" s="56">
        <v>423.7023388888889</v>
      </c>
    </row>
    <row r="237" spans="1:56" ht="27.75" customHeight="1" x14ac:dyDescent="0.45">
      <c r="A237" s="3">
        <v>45916</v>
      </c>
      <c r="B237" s="14" t="s">
        <v>296</v>
      </c>
      <c r="C237" s="9" t="s">
        <v>229</v>
      </c>
      <c r="D237" s="13" t="s">
        <v>289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45989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230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45989</v>
      </c>
      <c r="AK237" s="3">
        <v>0</v>
      </c>
      <c r="AL237" s="3">
        <v>45980</v>
      </c>
      <c r="AM237" s="3">
        <v>45987</v>
      </c>
      <c r="AN237" s="3">
        <v>45988</v>
      </c>
      <c r="AO237" s="3">
        <v>45988</v>
      </c>
      <c r="AP237" s="3">
        <v>45984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231</v>
      </c>
      <c r="BD237" s="56">
        <v>423.7023388888889</v>
      </c>
    </row>
    <row r="238" spans="1:56" ht="27.75" customHeight="1" x14ac:dyDescent="0.45">
      <c r="A238" s="3">
        <v>45916</v>
      </c>
      <c r="B238" s="14" t="s">
        <v>296</v>
      </c>
      <c r="C238" s="9" t="s">
        <v>229</v>
      </c>
      <c r="D238" s="13" t="s">
        <v>290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45989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230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45989</v>
      </c>
      <c r="AK238" s="3">
        <v>0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231</v>
      </c>
      <c r="BD238" s="56">
        <v>434.7075944444444</v>
      </c>
    </row>
    <row r="239" spans="1:56" ht="27.75" customHeight="1" x14ac:dyDescent="0.45">
      <c r="A239" s="3">
        <v>45916</v>
      </c>
      <c r="B239" s="14" t="s">
        <v>296</v>
      </c>
      <c r="C239" s="9" t="s">
        <v>229</v>
      </c>
      <c r="D239" s="13" t="s">
        <v>286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45989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230</v>
      </c>
      <c r="AA239" s="8">
        <v>5657.85</v>
      </c>
      <c r="AB239" s="8">
        <v>0</v>
      </c>
      <c r="AC239" s="8">
        <v>5657.85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45989</v>
      </c>
      <c r="AK239" s="3">
        <v>0</v>
      </c>
      <c r="AL239" s="3">
        <v>45980</v>
      </c>
      <c r="AM239" s="3">
        <v>45987</v>
      </c>
      <c r="AN239" s="3">
        <v>45988</v>
      </c>
      <c r="AO239" s="3">
        <v>45988</v>
      </c>
      <c r="AP239" s="3">
        <v>45984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231</v>
      </c>
      <c r="BD239" s="56">
        <v>445.71285000000012</v>
      </c>
    </row>
    <row r="240" spans="1:56" ht="27.75" customHeight="1" x14ac:dyDescent="0.45">
      <c r="A240" s="3">
        <v>45916</v>
      </c>
      <c r="B240" s="14" t="s">
        <v>296</v>
      </c>
      <c r="C240" s="9" t="s">
        <v>229</v>
      </c>
      <c r="D240" s="13" t="s">
        <v>287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45989</v>
      </c>
      <c r="U240" s="11">
        <v>7500</v>
      </c>
      <c r="V240" s="10">
        <v>0</v>
      </c>
      <c r="W240" s="10">
        <v>7500</v>
      </c>
      <c r="X240" s="10">
        <v>0</v>
      </c>
      <c r="Y240" s="10">
        <v>7875</v>
      </c>
      <c r="Z240" s="9" t="s">
        <v>230</v>
      </c>
      <c r="AA240" s="8">
        <v>8486.7750000000015</v>
      </c>
      <c r="AB240" s="8">
        <v>0</v>
      </c>
      <c r="AC240" s="8">
        <v>8486.7750000000015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45989</v>
      </c>
      <c r="AK240" s="3">
        <v>0</v>
      </c>
      <c r="AL240" s="3">
        <v>45980</v>
      </c>
      <c r="AM240" s="3">
        <v>45987</v>
      </c>
      <c r="AN240" s="3">
        <v>45988</v>
      </c>
      <c r="AO240" s="3">
        <v>45988</v>
      </c>
      <c r="AP240" s="3">
        <v>45984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231</v>
      </c>
      <c r="BD240" s="56">
        <v>668.56927500000018</v>
      </c>
    </row>
    <row r="241" spans="1:56" ht="27.75" customHeight="1" x14ac:dyDescent="0.45">
      <c r="A241" s="3">
        <v>45916</v>
      </c>
      <c r="B241" s="14" t="s">
        <v>296</v>
      </c>
      <c r="C241" s="9" t="s">
        <v>229</v>
      </c>
      <c r="D241" s="13">
        <v>331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45989</v>
      </c>
      <c r="U241" s="11">
        <v>2500</v>
      </c>
      <c r="V241" s="10">
        <v>0</v>
      </c>
      <c r="W241" s="10">
        <v>2500</v>
      </c>
      <c r="X241" s="10">
        <v>0</v>
      </c>
      <c r="Y241" s="10">
        <v>2625</v>
      </c>
      <c r="Z241" s="9" t="s">
        <v>230</v>
      </c>
      <c r="AA241" s="8">
        <v>2828.9250000000002</v>
      </c>
      <c r="AB241" s="8">
        <v>0</v>
      </c>
      <c r="AC241" s="8">
        <v>2828.9250000000002</v>
      </c>
      <c r="AD241" s="8">
        <v>0</v>
      </c>
      <c r="AE241" s="8">
        <v>0</v>
      </c>
      <c r="AF241" s="8">
        <v>0</v>
      </c>
      <c r="AG241" s="1" t="s">
        <v>61</v>
      </c>
      <c r="AH241" s="1" t="s">
        <v>74</v>
      </c>
      <c r="AI241" s="1">
        <v>2</v>
      </c>
      <c r="AJ241" s="3">
        <v>45989</v>
      </c>
      <c r="AK241" s="3">
        <v>0</v>
      </c>
      <c r="AL241" s="3">
        <v>45980</v>
      </c>
      <c r="AM241" s="3">
        <v>45987</v>
      </c>
      <c r="AN241" s="3">
        <v>45988</v>
      </c>
      <c r="AO241" s="3">
        <v>45988</v>
      </c>
      <c r="AP241" s="3">
        <v>45984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231</v>
      </c>
      <c r="BD241" s="56">
        <v>222.85642500000006</v>
      </c>
    </row>
    <row r="242" spans="1:56" ht="27.75" customHeight="1" x14ac:dyDescent="0.45">
      <c r="A242" s="3">
        <v>45916</v>
      </c>
      <c r="B242" s="14" t="s">
        <v>296</v>
      </c>
      <c r="C242" s="9" t="s">
        <v>229</v>
      </c>
      <c r="D242" s="13" t="s">
        <v>283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45989</v>
      </c>
      <c r="U242" s="11">
        <v>2500</v>
      </c>
      <c r="V242" s="10">
        <v>2500</v>
      </c>
      <c r="W242" s="10">
        <v>0</v>
      </c>
      <c r="X242" s="10">
        <v>2535</v>
      </c>
      <c r="Y242" s="10">
        <v>0</v>
      </c>
      <c r="Z242" s="9" t="s">
        <v>230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45989</v>
      </c>
      <c r="AK242" s="3">
        <v>0</v>
      </c>
      <c r="AL242" s="3">
        <v>45980</v>
      </c>
      <c r="AM242" s="3">
        <v>45987</v>
      </c>
      <c r="AN242" s="3">
        <v>45988</v>
      </c>
      <c r="AO242" s="3">
        <v>45988</v>
      </c>
      <c r="AP242" s="3">
        <v>45984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231</v>
      </c>
      <c r="BD242" s="56">
        <v>0</v>
      </c>
    </row>
    <row r="243" spans="1:56" ht="27.75" customHeight="1" x14ac:dyDescent="0.45">
      <c r="A243" s="3">
        <v>45916</v>
      </c>
      <c r="B243" s="14" t="s">
        <v>296</v>
      </c>
      <c r="C243" s="9" t="s">
        <v>229</v>
      </c>
      <c r="D243" s="13" t="s">
        <v>292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45989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230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45989</v>
      </c>
      <c r="AK243" s="3">
        <v>0</v>
      </c>
      <c r="AL243" s="3">
        <v>45980</v>
      </c>
      <c r="AM243" s="3">
        <v>45987</v>
      </c>
      <c r="AN243" s="3">
        <v>45988</v>
      </c>
      <c r="AO243" s="3">
        <v>45988</v>
      </c>
      <c r="AP243" s="3">
        <v>45984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231</v>
      </c>
      <c r="BD243" s="56">
        <v>222.85642500000006</v>
      </c>
    </row>
    <row r="244" spans="1:56" ht="27.75" customHeight="1" x14ac:dyDescent="0.45">
      <c r="A244" s="3" t="s">
        <v>131</v>
      </c>
      <c r="B244" s="14" t="s">
        <v>131</v>
      </c>
      <c r="C244" s="9" t="s">
        <v>229</v>
      </c>
      <c r="D244" s="13" t="s">
        <v>61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 t="s">
        <v>63</v>
      </c>
      <c r="U244" s="11">
        <v>1267500</v>
      </c>
      <c r="V244" s="10">
        <v>0</v>
      </c>
      <c r="W244" s="10">
        <v>1267500</v>
      </c>
      <c r="X244" s="10">
        <v>0</v>
      </c>
      <c r="Y244" s="10">
        <v>1330875</v>
      </c>
      <c r="Z244" s="9" t="s">
        <v>230</v>
      </c>
      <c r="AA244" s="8">
        <v>1434264.9750000001</v>
      </c>
      <c r="AB244" s="8">
        <v>0</v>
      </c>
      <c r="AC244" s="8">
        <v>1434264.9750000001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231</v>
      </c>
      <c r="BD244" s="56">
        <v>112988.20747500002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20</v>
      </c>
      <c r="F245" s="9">
        <v>38</v>
      </c>
      <c r="G245" s="9">
        <v>0</v>
      </c>
      <c r="H245" s="9">
        <v>0</v>
      </c>
      <c r="I245" s="9">
        <v>82</v>
      </c>
      <c r="J245" s="9" t="s">
        <v>78</v>
      </c>
      <c r="K245" s="9">
        <v>2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230</v>
      </c>
      <c r="AA245" s="8">
        <v>1769827.6300100002</v>
      </c>
      <c r="AB245" s="8">
        <v>0</v>
      </c>
      <c r="AC245" s="8">
        <v>1769827.6300100002</v>
      </c>
      <c r="AD245" s="8">
        <v>0</v>
      </c>
      <c r="AE245" s="8">
        <v>0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232</v>
      </c>
      <c r="BD245" s="56">
        <v>0</v>
      </c>
    </row>
    <row r="246" spans="1:56" ht="27.75" customHeight="1" x14ac:dyDescent="0.45">
      <c r="A246" s="3">
        <v>45951</v>
      </c>
      <c r="B246" s="14" t="s">
        <v>433</v>
      </c>
      <c r="C246" s="9" t="s">
        <v>135</v>
      </c>
      <c r="D246" s="13" t="s">
        <v>298</v>
      </c>
      <c r="E246" s="9">
        <v>20</v>
      </c>
      <c r="F246" s="9">
        <v>36</v>
      </c>
      <c r="G246" s="9" t="s">
        <v>60</v>
      </c>
      <c r="H246" s="9">
        <v>0</v>
      </c>
      <c r="I246" s="9">
        <v>78</v>
      </c>
      <c r="J246" s="9" t="s">
        <v>57</v>
      </c>
      <c r="K246" s="9">
        <v>5</v>
      </c>
      <c r="L246" s="9" t="s">
        <v>183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105</v>
      </c>
      <c r="T246" s="12">
        <v>45961</v>
      </c>
      <c r="U246" s="11">
        <v>40000</v>
      </c>
      <c r="V246" s="10">
        <v>13000</v>
      </c>
      <c r="W246" s="10">
        <v>27000</v>
      </c>
      <c r="X246" s="10">
        <v>77551</v>
      </c>
      <c r="Y246" s="10">
        <v>0</v>
      </c>
      <c r="Z246" s="9" t="s">
        <v>81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196</v>
      </c>
      <c r="AG246" s="1" t="s">
        <v>61</v>
      </c>
      <c r="AH246" s="1" t="s">
        <v>74</v>
      </c>
      <c r="AI246" s="1">
        <v>2</v>
      </c>
      <c r="AJ246" s="3">
        <v>45961</v>
      </c>
      <c r="AK246" s="3">
        <v>0</v>
      </c>
      <c r="AL246" s="3">
        <v>45952</v>
      </c>
      <c r="AM246" s="3">
        <v>45959</v>
      </c>
      <c r="AN246" s="3">
        <v>45960</v>
      </c>
      <c r="AO246" s="3">
        <v>45960</v>
      </c>
      <c r="AP246" s="3">
        <v>45956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 t="s">
        <v>401</v>
      </c>
      <c r="AZ246" s="2">
        <v>0</v>
      </c>
      <c r="BA246" s="2">
        <v>0</v>
      </c>
      <c r="BB246" s="2">
        <v>0</v>
      </c>
      <c r="BC246" s="1" t="s">
        <v>100</v>
      </c>
      <c r="BD246" s="56">
        <v>0</v>
      </c>
    </row>
    <row r="247" spans="1:56" ht="27.75" customHeight="1" x14ac:dyDescent="0.45">
      <c r="A247" s="3">
        <v>45919</v>
      </c>
      <c r="B247" s="14" t="s">
        <v>304</v>
      </c>
      <c r="C247" s="9" t="s">
        <v>135</v>
      </c>
      <c r="D247" s="13" t="s">
        <v>228</v>
      </c>
      <c r="E247" s="9">
        <v>20</v>
      </c>
      <c r="F247" s="9">
        <v>36</v>
      </c>
      <c r="G247" s="9" t="s">
        <v>60</v>
      </c>
      <c r="H247" s="9">
        <v>0</v>
      </c>
      <c r="I247" s="9">
        <v>78</v>
      </c>
      <c r="J247" s="9" t="s">
        <v>57</v>
      </c>
      <c r="K247" s="9">
        <v>5</v>
      </c>
      <c r="L247" s="9" t="s">
        <v>183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105</v>
      </c>
      <c r="T247" s="12">
        <v>45961</v>
      </c>
      <c r="U247" s="11">
        <v>1374</v>
      </c>
      <c r="V247" s="10">
        <v>0</v>
      </c>
      <c r="W247" s="10">
        <v>1374</v>
      </c>
      <c r="X247" s="10">
        <v>1600</v>
      </c>
      <c r="Y247" s="10">
        <v>0</v>
      </c>
      <c r="Z247" s="9" t="s">
        <v>81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196</v>
      </c>
      <c r="AG247" s="1" t="s">
        <v>112</v>
      </c>
      <c r="AH247" s="1" t="s">
        <v>74</v>
      </c>
      <c r="AI247" s="1">
        <v>2</v>
      </c>
      <c r="AJ247" s="3">
        <v>45961</v>
      </c>
      <c r="AK247" s="3">
        <v>0</v>
      </c>
      <c r="AL247" s="3">
        <v>45952</v>
      </c>
      <c r="AM247" s="3">
        <v>45959</v>
      </c>
      <c r="AN247" s="3">
        <v>45960</v>
      </c>
      <c r="AO247" s="3">
        <v>45960</v>
      </c>
      <c r="AP247" s="3">
        <v>45956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100</v>
      </c>
      <c r="BD247" s="56">
        <v>0</v>
      </c>
    </row>
    <row r="248" spans="1:56" ht="27.75" customHeight="1" x14ac:dyDescent="0.45">
      <c r="A248" s="3">
        <v>45951</v>
      </c>
      <c r="B248" s="14" t="s">
        <v>434</v>
      </c>
      <c r="C248" s="9" t="s">
        <v>135</v>
      </c>
      <c r="D248" s="13" t="s">
        <v>228</v>
      </c>
      <c r="E248" s="9">
        <v>20</v>
      </c>
      <c r="F248" s="9">
        <v>36</v>
      </c>
      <c r="G248" s="9" t="s">
        <v>60</v>
      </c>
      <c r="H248" s="9">
        <v>0</v>
      </c>
      <c r="I248" s="9">
        <v>78</v>
      </c>
      <c r="J248" s="9" t="s">
        <v>57</v>
      </c>
      <c r="K248" s="9">
        <v>5</v>
      </c>
      <c r="L248" s="9" t="s">
        <v>183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105</v>
      </c>
      <c r="T248" s="12">
        <v>45961</v>
      </c>
      <c r="U248" s="11">
        <v>90000</v>
      </c>
      <c r="V248" s="10">
        <v>0</v>
      </c>
      <c r="W248" s="10">
        <v>90000</v>
      </c>
      <c r="X248" s="10">
        <v>76121</v>
      </c>
      <c r="Y248" s="10">
        <v>14572.95</v>
      </c>
      <c r="Z248" s="9" t="s">
        <v>81</v>
      </c>
      <c r="AA248" s="8">
        <v>15268.808362500002</v>
      </c>
      <c r="AB248" s="8">
        <v>0</v>
      </c>
      <c r="AC248" s="8">
        <v>15268.808362500002</v>
      </c>
      <c r="AD248" s="8">
        <v>0</v>
      </c>
      <c r="AE248" s="8">
        <v>0</v>
      </c>
      <c r="AF248" s="8" t="s">
        <v>196</v>
      </c>
      <c r="AG248" s="1" t="s">
        <v>112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402</v>
      </c>
      <c r="AZ248" s="2">
        <v>0</v>
      </c>
      <c r="BA248" s="2">
        <v>0</v>
      </c>
      <c r="BB248" s="2">
        <v>0</v>
      </c>
      <c r="BC248" s="1" t="s">
        <v>100</v>
      </c>
      <c r="BD248" s="56">
        <v>1167.2155726000001</v>
      </c>
    </row>
    <row r="249" spans="1:56" ht="27.75" customHeight="1" x14ac:dyDescent="0.45">
      <c r="A249" s="3" t="s">
        <v>131</v>
      </c>
      <c r="B249" s="14" t="s">
        <v>131</v>
      </c>
      <c r="C249" s="9" t="s">
        <v>135</v>
      </c>
      <c r="D249" s="13" t="s">
        <v>61</v>
      </c>
      <c r="E249" s="9">
        <v>20</v>
      </c>
      <c r="F249" s="9">
        <v>36</v>
      </c>
      <c r="G249" s="9" t="s">
        <v>60</v>
      </c>
      <c r="H249" s="9">
        <v>0</v>
      </c>
      <c r="I249" s="9">
        <v>78</v>
      </c>
      <c r="J249" s="9" t="s">
        <v>57</v>
      </c>
      <c r="K249" s="9">
        <v>5</v>
      </c>
      <c r="L249" s="9" t="s">
        <v>183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105</v>
      </c>
      <c r="T249" s="12" t="s">
        <v>63</v>
      </c>
      <c r="U249" s="11">
        <v>290000</v>
      </c>
      <c r="V249" s="10">
        <v>0</v>
      </c>
      <c r="W249" s="10">
        <v>290000</v>
      </c>
      <c r="X249" s="10">
        <v>0</v>
      </c>
      <c r="Y249" s="10">
        <v>304500</v>
      </c>
      <c r="Z249" s="9" t="s">
        <v>81</v>
      </c>
      <c r="AA249" s="8">
        <v>303847.5</v>
      </c>
      <c r="AB249" s="8">
        <v>0</v>
      </c>
      <c r="AC249" s="8">
        <v>303847.5</v>
      </c>
      <c r="AD249" s="8">
        <v>0</v>
      </c>
      <c r="AE249" s="8">
        <v>0</v>
      </c>
      <c r="AF249" s="8" t="s">
        <v>196</v>
      </c>
      <c r="AG249" s="1" t="s">
        <v>112</v>
      </c>
      <c r="AH249" s="1" t="s">
        <v>74</v>
      </c>
      <c r="AI249" s="1">
        <v>2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23227.453333333331</v>
      </c>
    </row>
    <row r="250" spans="1:56" ht="27.7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20</v>
      </c>
      <c r="F250" s="9">
        <v>37</v>
      </c>
      <c r="G250" s="9">
        <v>0</v>
      </c>
      <c r="H250" s="9">
        <v>0</v>
      </c>
      <c r="I250" s="9">
        <v>80</v>
      </c>
      <c r="J250" s="9" t="s">
        <v>57</v>
      </c>
      <c r="K250" s="9">
        <v>3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81</v>
      </c>
      <c r="AA250" s="8">
        <v>319116.30836249999</v>
      </c>
      <c r="AB250" s="8">
        <v>0</v>
      </c>
      <c r="AC250" s="8">
        <v>319116.30836249999</v>
      </c>
      <c r="AD250" s="8">
        <v>0</v>
      </c>
      <c r="AE250" s="8">
        <v>0</v>
      </c>
      <c r="AF250" s="8" t="s">
        <v>58</v>
      </c>
      <c r="AG250" s="1" t="s">
        <v>112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100</v>
      </c>
      <c r="BD250" s="56">
        <v>0</v>
      </c>
    </row>
    <row r="251" spans="1:56" ht="27.75" customHeight="1" x14ac:dyDescent="0.45">
      <c r="A251" s="3">
        <v>45955</v>
      </c>
      <c r="B251" s="14" t="s">
        <v>125</v>
      </c>
      <c r="C251" s="9" t="s">
        <v>435</v>
      </c>
      <c r="D251" s="13" t="s">
        <v>59</v>
      </c>
      <c r="E251" s="9">
        <v>21</v>
      </c>
      <c r="F251" s="9">
        <v>38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90</v>
      </c>
      <c r="M251" s="10">
        <v>22</v>
      </c>
      <c r="N251" s="9">
        <v>41</v>
      </c>
      <c r="O251" s="9">
        <v>40</v>
      </c>
      <c r="P251" s="10">
        <v>111.26584198399999</v>
      </c>
      <c r="Q251" s="10">
        <v>0</v>
      </c>
      <c r="R251" s="10">
        <v>111.26584198399999</v>
      </c>
      <c r="S251" s="9" t="s">
        <v>71</v>
      </c>
      <c r="T251" s="12">
        <v>45961</v>
      </c>
      <c r="U251" s="11">
        <v>5000</v>
      </c>
      <c r="V251" s="10">
        <v>0</v>
      </c>
      <c r="W251" s="10">
        <v>5000</v>
      </c>
      <c r="X251" s="10">
        <v>0</v>
      </c>
      <c r="Y251" s="10">
        <v>0</v>
      </c>
      <c r="Z251" s="9" t="s">
        <v>126</v>
      </c>
      <c r="AA251" s="8">
        <v>5518.15</v>
      </c>
      <c r="AB251" s="8">
        <v>5518.15</v>
      </c>
      <c r="AC251" s="8">
        <v>0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243</v>
      </c>
      <c r="AI251" s="1">
        <v>2</v>
      </c>
      <c r="AJ251" s="3">
        <v>45961</v>
      </c>
      <c r="AK251" s="3">
        <v>0</v>
      </c>
      <c r="AL251" s="3">
        <v>0</v>
      </c>
      <c r="AM251" s="3">
        <v>0</v>
      </c>
      <c r="AN251" s="3">
        <v>0</v>
      </c>
      <c r="AO251" s="3">
        <v>45959</v>
      </c>
      <c r="AP251" s="3">
        <v>45956</v>
      </c>
      <c r="AQ251" s="3">
        <v>45960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45">
      <c r="A252" s="3" t="s">
        <v>93</v>
      </c>
      <c r="B252" s="14">
        <v>0</v>
      </c>
      <c r="C252" s="9">
        <v>0</v>
      </c>
      <c r="D252" s="13">
        <v>0</v>
      </c>
      <c r="E252" s="9">
        <v>21</v>
      </c>
      <c r="F252" s="9">
        <v>37</v>
      </c>
      <c r="G252" s="9" t="s">
        <v>60</v>
      </c>
      <c r="H252" s="9">
        <v>0</v>
      </c>
      <c r="I252" s="9">
        <v>67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126</v>
      </c>
      <c r="AA252" s="8">
        <v>5518.15</v>
      </c>
      <c r="AB252" s="8">
        <v>5518.15</v>
      </c>
      <c r="AC252" s="8">
        <v>0</v>
      </c>
      <c r="AD252" s="8">
        <v>0</v>
      </c>
      <c r="AE252" s="8">
        <v>0</v>
      </c>
      <c r="AF252" s="8" t="s">
        <v>58</v>
      </c>
      <c r="AG252" s="1" t="s">
        <v>112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0</v>
      </c>
    </row>
    <row r="253" spans="1:56" ht="27.75" customHeight="1" x14ac:dyDescent="0.45">
      <c r="A253" s="3">
        <v>45933</v>
      </c>
      <c r="B253" s="14" t="s">
        <v>328</v>
      </c>
      <c r="C253" s="9" t="s">
        <v>319</v>
      </c>
      <c r="D253" s="13" t="s">
        <v>320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45960</v>
      </c>
      <c r="U253" s="11">
        <v>5000</v>
      </c>
      <c r="V253" s="10">
        <v>4737</v>
      </c>
      <c r="W253" s="10">
        <v>263</v>
      </c>
      <c r="X253" s="10">
        <v>5200</v>
      </c>
      <c r="Y253" s="10">
        <v>0</v>
      </c>
      <c r="Z253" s="9" t="s">
        <v>117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68</v>
      </c>
      <c r="AI253" s="1">
        <v>4</v>
      </c>
      <c r="AJ253" s="3">
        <v>45960</v>
      </c>
      <c r="AK253" s="3">
        <v>45956</v>
      </c>
      <c r="AL253" s="3">
        <v>45950</v>
      </c>
      <c r="AM253" s="3">
        <v>45957</v>
      </c>
      <c r="AN253" s="3">
        <v>45958</v>
      </c>
      <c r="AO253" s="3">
        <v>45958</v>
      </c>
      <c r="AP253" s="3">
        <v>45955</v>
      </c>
      <c r="AQ253" s="3">
        <v>45959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128</v>
      </c>
      <c r="AZ253" s="2">
        <v>0</v>
      </c>
      <c r="BA253" s="2">
        <v>0</v>
      </c>
      <c r="BB253" s="2">
        <v>0</v>
      </c>
      <c r="BC253" s="1" t="s">
        <v>118</v>
      </c>
      <c r="BD253" s="56">
        <v>0</v>
      </c>
    </row>
    <row r="254" spans="1:56" ht="27.75" customHeight="1" x14ac:dyDescent="0.45">
      <c r="A254" s="3">
        <v>45933</v>
      </c>
      <c r="B254" s="14" t="s">
        <v>340</v>
      </c>
      <c r="C254" s="9" t="s">
        <v>79</v>
      </c>
      <c r="D254" s="13" t="s">
        <v>329</v>
      </c>
      <c r="E254" s="9">
        <v>21</v>
      </c>
      <c r="F254" s="9">
        <v>38</v>
      </c>
      <c r="G254" s="9" t="s">
        <v>60</v>
      </c>
      <c r="H254" s="9" t="s">
        <v>76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0</v>
      </c>
      <c r="Q254" s="10">
        <v>0</v>
      </c>
      <c r="R254" s="10">
        <v>0</v>
      </c>
      <c r="S254" s="9" t="s">
        <v>67</v>
      </c>
      <c r="T254" s="12">
        <v>45958</v>
      </c>
      <c r="U254" s="11">
        <v>3000</v>
      </c>
      <c r="V254" s="10">
        <v>3000</v>
      </c>
      <c r="W254" s="10">
        <v>0</v>
      </c>
      <c r="X254" s="10">
        <v>3200</v>
      </c>
      <c r="Y254" s="10">
        <v>0</v>
      </c>
      <c r="Z254" s="9" t="s">
        <v>117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>
        <v>45958</v>
      </c>
      <c r="AK254" s="3">
        <v>45954</v>
      </c>
      <c r="AL254" s="3">
        <v>45948</v>
      </c>
      <c r="AM254" s="3">
        <v>45955</v>
      </c>
      <c r="AN254" s="3">
        <v>45956</v>
      </c>
      <c r="AO254" s="3">
        <v>45956</v>
      </c>
      <c r="AP254" s="3">
        <v>45953</v>
      </c>
      <c r="AQ254" s="3">
        <v>45957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45952</v>
      </c>
      <c r="B255" s="14" t="s">
        <v>445</v>
      </c>
      <c r="C255" s="9" t="s">
        <v>435</v>
      </c>
      <c r="D255" s="13" t="s">
        <v>403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0</v>
      </c>
      <c r="Q255" s="10">
        <v>0</v>
      </c>
      <c r="R255" s="10">
        <v>0</v>
      </c>
      <c r="S255" s="9" t="s">
        <v>71</v>
      </c>
      <c r="T255" s="12">
        <v>45961</v>
      </c>
      <c r="U255" s="11">
        <v>10000</v>
      </c>
      <c r="V255" s="10">
        <v>10000</v>
      </c>
      <c r="W255" s="10">
        <v>0</v>
      </c>
      <c r="X255" s="10">
        <v>10500</v>
      </c>
      <c r="Y255" s="10">
        <v>0</v>
      </c>
      <c r="Z255" s="9" t="s">
        <v>117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45961</v>
      </c>
      <c r="AK255" s="3">
        <v>45957</v>
      </c>
      <c r="AL255" s="3">
        <v>45951</v>
      </c>
      <c r="AM255" s="3">
        <v>45958</v>
      </c>
      <c r="AN255" s="3">
        <v>45959</v>
      </c>
      <c r="AO255" s="3">
        <v>45959</v>
      </c>
      <c r="AP255" s="3">
        <v>45956</v>
      </c>
      <c r="AQ255" s="3">
        <v>45960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45958</v>
      </c>
      <c r="B256" s="14" t="s">
        <v>125</v>
      </c>
      <c r="C256" s="9" t="s">
        <v>79</v>
      </c>
      <c r="D256" s="13" t="s">
        <v>59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90</v>
      </c>
      <c r="M256" s="10">
        <v>22</v>
      </c>
      <c r="N256" s="9">
        <v>40</v>
      </c>
      <c r="O256" s="9">
        <v>40</v>
      </c>
      <c r="P256" s="10">
        <v>130.26244915199996</v>
      </c>
      <c r="Q256" s="10">
        <v>0</v>
      </c>
      <c r="R256" s="10">
        <v>130.26244915199996</v>
      </c>
      <c r="S256" s="9" t="s">
        <v>67</v>
      </c>
      <c r="T256" s="12">
        <v>45962</v>
      </c>
      <c r="U256" s="11">
        <v>6000</v>
      </c>
      <c r="V256" s="10">
        <v>0</v>
      </c>
      <c r="W256" s="10">
        <v>6000</v>
      </c>
      <c r="X256" s="10">
        <v>0</v>
      </c>
      <c r="Y256" s="10">
        <v>0</v>
      </c>
      <c r="Z256" s="9" t="s">
        <v>117</v>
      </c>
      <c r="AA256" s="8">
        <v>6621.78</v>
      </c>
      <c r="AB256" s="8">
        <v>6621.78</v>
      </c>
      <c r="AC256" s="8">
        <v>0</v>
      </c>
      <c r="AD256" s="8">
        <v>6621.78</v>
      </c>
      <c r="AE256" s="8">
        <v>0</v>
      </c>
      <c r="AF256" s="8">
        <v>0</v>
      </c>
      <c r="AG256" s="1" t="s">
        <v>113</v>
      </c>
      <c r="AH256" s="1" t="s">
        <v>68</v>
      </c>
      <c r="AI256" s="1">
        <v>4</v>
      </c>
      <c r="AJ256" s="3">
        <v>45962</v>
      </c>
      <c r="AK256" s="3">
        <v>45958</v>
      </c>
      <c r="AL256" s="3">
        <v>0</v>
      </c>
      <c r="AM256" s="3">
        <v>0</v>
      </c>
      <c r="AN256" s="3">
        <v>0</v>
      </c>
      <c r="AO256" s="3">
        <v>45959</v>
      </c>
      <c r="AP256" s="3">
        <v>45957</v>
      </c>
      <c r="AQ256" s="3">
        <v>45960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139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45958</v>
      </c>
      <c r="B257" s="14" t="s">
        <v>474</v>
      </c>
      <c r="C257" s="9" t="s">
        <v>104</v>
      </c>
      <c r="D257" s="13" t="s">
        <v>475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60</v>
      </c>
      <c r="P257" s="10">
        <v>97.696836863999991</v>
      </c>
      <c r="Q257" s="10">
        <v>0</v>
      </c>
      <c r="R257" s="10">
        <v>97.696836863999991</v>
      </c>
      <c r="S257" s="9" t="s">
        <v>67</v>
      </c>
      <c r="T257" s="12">
        <v>45966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117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112</v>
      </c>
      <c r="AH257" s="1" t="s">
        <v>68</v>
      </c>
      <c r="AI257" s="1">
        <v>4</v>
      </c>
      <c r="AJ257" s="3">
        <v>45966</v>
      </c>
      <c r="AK257" s="3">
        <v>45962</v>
      </c>
      <c r="AL257" s="3">
        <v>45956</v>
      </c>
      <c r="AM257" s="3">
        <v>45963</v>
      </c>
      <c r="AN257" s="3">
        <v>45964</v>
      </c>
      <c r="AO257" s="3">
        <v>45964</v>
      </c>
      <c r="AP257" s="3">
        <v>45961</v>
      </c>
      <c r="AQ257" s="3">
        <v>45965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45958</v>
      </c>
      <c r="B258" s="14" t="s">
        <v>476</v>
      </c>
      <c r="C258" s="9" t="s">
        <v>104</v>
      </c>
      <c r="D258" s="13" t="s">
        <v>477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60</v>
      </c>
      <c r="P258" s="10">
        <v>97.696836863999991</v>
      </c>
      <c r="Q258" s="10">
        <v>0</v>
      </c>
      <c r="R258" s="10">
        <v>97.696836863999991</v>
      </c>
      <c r="S258" s="9" t="s">
        <v>67</v>
      </c>
      <c r="T258" s="12" t="s">
        <v>63</v>
      </c>
      <c r="U258" s="11">
        <v>3000</v>
      </c>
      <c r="V258" s="10">
        <v>0</v>
      </c>
      <c r="W258" s="10">
        <v>3000</v>
      </c>
      <c r="X258" s="10">
        <v>0</v>
      </c>
      <c r="Y258" s="10">
        <v>3150</v>
      </c>
      <c r="Z258" s="9" t="s">
        <v>117</v>
      </c>
      <c r="AA258" s="8">
        <v>3310.89</v>
      </c>
      <c r="AB258" s="8">
        <v>3310.89</v>
      </c>
      <c r="AC258" s="8">
        <v>0</v>
      </c>
      <c r="AD258" s="8">
        <v>3310.89</v>
      </c>
      <c r="AE258" s="8">
        <v>0</v>
      </c>
      <c r="AF258" s="8">
        <v>0</v>
      </c>
      <c r="AG258" s="1" t="s">
        <v>116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45958</v>
      </c>
      <c r="B259" s="14" t="s">
        <v>478</v>
      </c>
      <c r="C259" s="9" t="s">
        <v>104</v>
      </c>
      <c r="D259" s="13" t="s">
        <v>479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183</v>
      </c>
      <c r="M259" s="10">
        <v>22</v>
      </c>
      <c r="N259" s="9">
        <v>40</v>
      </c>
      <c r="O259" s="9">
        <v>60</v>
      </c>
      <c r="P259" s="10">
        <v>97.696836863999991</v>
      </c>
      <c r="Q259" s="10">
        <v>0</v>
      </c>
      <c r="R259" s="10">
        <v>97.696836863999991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117</v>
      </c>
      <c r="AA259" s="8">
        <v>3310.89</v>
      </c>
      <c r="AB259" s="8">
        <v>3310.89</v>
      </c>
      <c r="AC259" s="8">
        <v>0</v>
      </c>
      <c r="AD259" s="8">
        <v>3310.89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45953</v>
      </c>
      <c r="B260" s="14" t="s">
        <v>446</v>
      </c>
      <c r="C260" s="9" t="s">
        <v>227</v>
      </c>
      <c r="D260" s="13" t="s">
        <v>436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45959</v>
      </c>
      <c r="U260" s="11">
        <v>30000</v>
      </c>
      <c r="V260" s="10">
        <v>30000</v>
      </c>
      <c r="W260" s="10">
        <v>0</v>
      </c>
      <c r="X260" s="10">
        <v>30900</v>
      </c>
      <c r="Y260" s="10">
        <v>0</v>
      </c>
      <c r="Z260" s="9" t="s">
        <v>117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318</v>
      </c>
      <c r="AG260" s="1" t="s">
        <v>113</v>
      </c>
      <c r="AH260" s="1" t="s">
        <v>68</v>
      </c>
      <c r="AI260" s="1">
        <v>4</v>
      </c>
      <c r="AJ260" s="3">
        <v>45959</v>
      </c>
      <c r="AK260" s="3">
        <v>45955</v>
      </c>
      <c r="AL260" s="3">
        <v>45949</v>
      </c>
      <c r="AM260" s="3">
        <v>45956</v>
      </c>
      <c r="AN260" s="3">
        <v>45957</v>
      </c>
      <c r="AO260" s="3">
        <v>45957</v>
      </c>
      <c r="AP260" s="3">
        <v>45954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>
        <v>45953</v>
      </c>
      <c r="B261" s="14" t="s">
        <v>446</v>
      </c>
      <c r="C261" s="9" t="s">
        <v>227</v>
      </c>
      <c r="D261" s="13" t="s">
        <v>309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45959</v>
      </c>
      <c r="U261" s="11">
        <v>50000</v>
      </c>
      <c r="V261" s="10">
        <v>11971</v>
      </c>
      <c r="W261" s="10">
        <v>38029</v>
      </c>
      <c r="X261" s="10">
        <v>48494</v>
      </c>
      <c r="Y261" s="10">
        <v>1581.3</v>
      </c>
      <c r="Z261" s="9" t="s">
        <v>117</v>
      </c>
      <c r="AA261" s="8">
        <v>1700.988597</v>
      </c>
      <c r="AB261" s="8">
        <v>1700.988597</v>
      </c>
      <c r="AC261" s="8">
        <v>0</v>
      </c>
      <c r="AD261" s="8">
        <v>1700.988597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>
        <v>45959</v>
      </c>
      <c r="AK261" s="3">
        <v>45955</v>
      </c>
      <c r="AL261" s="3">
        <v>45949</v>
      </c>
      <c r="AM261" s="3">
        <v>45956</v>
      </c>
      <c r="AN261" s="3">
        <v>45957</v>
      </c>
      <c r="AO261" s="3">
        <v>45957</v>
      </c>
      <c r="AP261" s="3">
        <v>45954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>
        <v>45953</v>
      </c>
      <c r="B262" s="14" t="s">
        <v>462</v>
      </c>
      <c r="C262" s="9" t="s">
        <v>319</v>
      </c>
      <c r="D262" s="13" t="s">
        <v>454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45966</v>
      </c>
      <c r="AK262" s="3">
        <v>45962</v>
      </c>
      <c r="AL262" s="3">
        <v>45956</v>
      </c>
      <c r="AM262" s="3">
        <v>45963</v>
      </c>
      <c r="AN262" s="3">
        <v>45964</v>
      </c>
      <c r="AO262" s="3">
        <v>45964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>
        <v>45953</v>
      </c>
      <c r="B263" s="14" t="s">
        <v>463</v>
      </c>
      <c r="C263" s="9" t="s">
        <v>227</v>
      </c>
      <c r="D263" s="13" t="s">
        <v>437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117</v>
      </c>
      <c r="AA263" s="8">
        <v>10756.900000000001</v>
      </c>
      <c r="AB263" s="8">
        <v>10756.900000000001</v>
      </c>
      <c r="AC263" s="8">
        <v>0</v>
      </c>
      <c r="AD263" s="8">
        <v>10756.900000000001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>
        <v>45953</v>
      </c>
      <c r="B264" s="14" t="s">
        <v>463</v>
      </c>
      <c r="C264" s="9" t="s">
        <v>227</v>
      </c>
      <c r="D264" s="13" t="s">
        <v>438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45971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117</v>
      </c>
      <c r="AA264" s="8">
        <v>10756.900000000001</v>
      </c>
      <c r="AB264" s="8">
        <v>10756.900000000001</v>
      </c>
      <c r="AC264" s="8">
        <v>0</v>
      </c>
      <c r="AD264" s="8">
        <v>10756.900000000001</v>
      </c>
      <c r="AE264" s="8">
        <v>0</v>
      </c>
      <c r="AF264" s="8">
        <v>0</v>
      </c>
      <c r="AG264" s="1" t="s">
        <v>113</v>
      </c>
      <c r="AH264" s="1" t="s">
        <v>68</v>
      </c>
      <c r="AI264" s="1">
        <v>4</v>
      </c>
      <c r="AJ264" s="3">
        <v>45971</v>
      </c>
      <c r="AK264" s="3">
        <v>45967</v>
      </c>
      <c r="AL264" s="3">
        <v>45961</v>
      </c>
      <c r="AM264" s="3">
        <v>45968</v>
      </c>
      <c r="AN264" s="3">
        <v>45969</v>
      </c>
      <c r="AO264" s="3">
        <v>45969</v>
      </c>
      <c r="AP264" s="3">
        <v>45966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0</v>
      </c>
    </row>
    <row r="265" spans="1:56" ht="27.75" customHeight="1" x14ac:dyDescent="0.45">
      <c r="A265" s="3">
        <v>45953</v>
      </c>
      <c r="B265" s="14" t="s">
        <v>464</v>
      </c>
      <c r="C265" s="9" t="s">
        <v>227</v>
      </c>
      <c r="D265" s="13" t="s">
        <v>447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45971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117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>
        <v>45971</v>
      </c>
      <c r="AK265" s="3">
        <v>45967</v>
      </c>
      <c r="AL265" s="3">
        <v>45961</v>
      </c>
      <c r="AM265" s="3">
        <v>45968</v>
      </c>
      <c r="AN265" s="3">
        <v>45969</v>
      </c>
      <c r="AO265" s="3">
        <v>45969</v>
      </c>
      <c r="AP265" s="3">
        <v>45966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>
        <v>45953</v>
      </c>
      <c r="B266" s="14" t="s">
        <v>464</v>
      </c>
      <c r="C266" s="9" t="s">
        <v>227</v>
      </c>
      <c r="D266" s="13" t="s">
        <v>448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45971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117</v>
      </c>
      <c r="AA266" s="8">
        <v>32270.700000000004</v>
      </c>
      <c r="AB266" s="8">
        <v>32270.700000000004</v>
      </c>
      <c r="AC266" s="8">
        <v>0</v>
      </c>
      <c r="AD266" s="8">
        <v>32270.700000000004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>
        <v>45971</v>
      </c>
      <c r="AK266" s="3">
        <v>45967</v>
      </c>
      <c r="AL266" s="3">
        <v>45961</v>
      </c>
      <c r="AM266" s="3">
        <v>45968</v>
      </c>
      <c r="AN266" s="3">
        <v>45969</v>
      </c>
      <c r="AO266" s="3">
        <v>45969</v>
      </c>
      <c r="AP266" s="3">
        <v>45966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>
        <v>45953</v>
      </c>
      <c r="B267" s="14" t="s">
        <v>464</v>
      </c>
      <c r="C267" s="9" t="s">
        <v>227</v>
      </c>
      <c r="D267" s="13" t="s">
        <v>449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>
        <v>45971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117</v>
      </c>
      <c r="AA267" s="8">
        <v>32270.700000000004</v>
      </c>
      <c r="AB267" s="8">
        <v>32270.700000000004</v>
      </c>
      <c r="AC267" s="8">
        <v>0</v>
      </c>
      <c r="AD267" s="8">
        <v>32270.700000000004</v>
      </c>
      <c r="AE267" s="8">
        <v>0</v>
      </c>
      <c r="AF267" s="8">
        <v>0</v>
      </c>
      <c r="AG267" s="1" t="s">
        <v>113</v>
      </c>
      <c r="AH267" s="1" t="s">
        <v>68</v>
      </c>
      <c r="AI267" s="1">
        <v>4</v>
      </c>
      <c r="AJ267" s="3">
        <v>45971</v>
      </c>
      <c r="AK267" s="3">
        <v>45967</v>
      </c>
      <c r="AL267" s="3">
        <v>45961</v>
      </c>
      <c r="AM267" s="3">
        <v>45968</v>
      </c>
      <c r="AN267" s="3">
        <v>45969</v>
      </c>
      <c r="AO267" s="3">
        <v>45969</v>
      </c>
      <c r="AP267" s="3">
        <v>45966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118</v>
      </c>
      <c r="BD267" s="56">
        <v>0</v>
      </c>
    </row>
    <row r="268" spans="1:56" ht="27.75" customHeight="1" x14ac:dyDescent="0.45">
      <c r="A268" s="3">
        <v>45953</v>
      </c>
      <c r="B268" s="14" t="s">
        <v>465</v>
      </c>
      <c r="C268" s="9" t="s">
        <v>227</v>
      </c>
      <c r="D268" s="13" t="s">
        <v>450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67</v>
      </c>
      <c r="T268" s="12">
        <v>45971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117</v>
      </c>
      <c r="AA268" s="8">
        <v>5378.4500000000007</v>
      </c>
      <c r="AB268" s="8">
        <v>5378.4500000000007</v>
      </c>
      <c r="AC268" s="8">
        <v>0</v>
      </c>
      <c r="AD268" s="8">
        <v>5378.4500000000007</v>
      </c>
      <c r="AE268" s="8">
        <v>0</v>
      </c>
      <c r="AF268" s="8">
        <v>0</v>
      </c>
      <c r="AG268" s="1" t="s">
        <v>113</v>
      </c>
      <c r="AH268" s="1" t="s">
        <v>68</v>
      </c>
      <c r="AI268" s="1">
        <v>4</v>
      </c>
      <c r="AJ268" s="3">
        <v>45971</v>
      </c>
      <c r="AK268" s="3">
        <v>45967</v>
      </c>
      <c r="AL268" s="3">
        <v>45961</v>
      </c>
      <c r="AM268" s="3">
        <v>45968</v>
      </c>
      <c r="AN268" s="3">
        <v>45969</v>
      </c>
      <c r="AO268" s="3">
        <v>45969</v>
      </c>
      <c r="AP268" s="3">
        <v>45966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0</v>
      </c>
    </row>
    <row r="269" spans="1:56" ht="27.75" customHeight="1" x14ac:dyDescent="0.45">
      <c r="A269" s="3">
        <v>45953</v>
      </c>
      <c r="B269" s="14" t="s">
        <v>465</v>
      </c>
      <c r="C269" s="9" t="s">
        <v>227</v>
      </c>
      <c r="D269" s="13" t="s">
        <v>451</v>
      </c>
      <c r="E269" s="9">
        <v>21</v>
      </c>
      <c r="F269" s="9">
        <v>37</v>
      </c>
      <c r="G269" s="9" t="s">
        <v>60</v>
      </c>
      <c r="H269" s="9" t="s">
        <v>66</v>
      </c>
      <c r="I269" s="9">
        <v>100</v>
      </c>
      <c r="J269" s="9" t="s">
        <v>57</v>
      </c>
      <c r="K269" s="9">
        <v>5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>
        <v>45971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117</v>
      </c>
      <c r="AA269" s="8">
        <v>5378.4500000000007</v>
      </c>
      <c r="AB269" s="8">
        <v>5378.4500000000007</v>
      </c>
      <c r="AC269" s="8">
        <v>0</v>
      </c>
      <c r="AD269" s="8">
        <v>5378.4500000000007</v>
      </c>
      <c r="AE269" s="8">
        <v>0</v>
      </c>
      <c r="AF269" s="8">
        <v>0</v>
      </c>
      <c r="AG269" s="1" t="s">
        <v>61</v>
      </c>
      <c r="AH269" s="1" t="s">
        <v>68</v>
      </c>
      <c r="AI269" s="1">
        <v>4</v>
      </c>
      <c r="AJ269" s="3">
        <v>45971</v>
      </c>
      <c r="AK269" s="3">
        <v>45967</v>
      </c>
      <c r="AL269" s="3">
        <v>45961</v>
      </c>
      <c r="AM269" s="3">
        <v>45968</v>
      </c>
      <c r="AN269" s="3">
        <v>45969</v>
      </c>
      <c r="AO269" s="3">
        <v>45969</v>
      </c>
      <c r="AP269" s="3">
        <v>45966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0</v>
      </c>
    </row>
    <row r="270" spans="1:56" ht="27.75" customHeight="1" x14ac:dyDescent="0.45">
      <c r="A270" s="3">
        <v>45953</v>
      </c>
      <c r="B270" s="14" t="s">
        <v>466</v>
      </c>
      <c r="C270" s="9" t="s">
        <v>227</v>
      </c>
      <c r="D270" s="13" t="s">
        <v>452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67</v>
      </c>
      <c r="T270" s="12">
        <v>45971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117</v>
      </c>
      <c r="AA270" s="8">
        <v>10756.900000000001</v>
      </c>
      <c r="AB270" s="8">
        <v>10756.900000000001</v>
      </c>
      <c r="AC270" s="8">
        <v>0</v>
      </c>
      <c r="AD270" s="8">
        <v>10756.900000000001</v>
      </c>
      <c r="AE270" s="8">
        <v>0</v>
      </c>
      <c r="AF270" s="8">
        <v>0</v>
      </c>
      <c r="AG270" s="1" t="s">
        <v>113</v>
      </c>
      <c r="AH270" s="1" t="s">
        <v>68</v>
      </c>
      <c r="AI270" s="1">
        <v>4</v>
      </c>
      <c r="AJ270" s="3">
        <v>45971</v>
      </c>
      <c r="AK270" s="3">
        <v>45967</v>
      </c>
      <c r="AL270" s="3">
        <v>45961</v>
      </c>
      <c r="AM270" s="3">
        <v>45968</v>
      </c>
      <c r="AN270" s="3">
        <v>45969</v>
      </c>
      <c r="AO270" s="3">
        <v>45969</v>
      </c>
      <c r="AP270" s="3">
        <v>45966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118</v>
      </c>
      <c r="BD270" s="56">
        <v>0</v>
      </c>
    </row>
    <row r="271" spans="1:56" ht="27.75" customHeight="1" x14ac:dyDescent="0.45">
      <c r="A271" s="3">
        <v>45953</v>
      </c>
      <c r="B271" s="14" t="s">
        <v>466</v>
      </c>
      <c r="C271" s="9" t="s">
        <v>227</v>
      </c>
      <c r="D271" s="13" t="s">
        <v>453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67</v>
      </c>
      <c r="T271" s="12">
        <v>45971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117</v>
      </c>
      <c r="AA271" s="8">
        <v>10756.900000000001</v>
      </c>
      <c r="AB271" s="8">
        <v>10756.900000000001</v>
      </c>
      <c r="AC271" s="8">
        <v>0</v>
      </c>
      <c r="AD271" s="8">
        <v>10756.900000000001</v>
      </c>
      <c r="AE271" s="8">
        <v>0</v>
      </c>
      <c r="AF271" s="8">
        <v>0</v>
      </c>
      <c r="AG271" s="1" t="s">
        <v>113</v>
      </c>
      <c r="AH271" s="1" t="s">
        <v>68</v>
      </c>
      <c r="AI271" s="1">
        <v>4</v>
      </c>
      <c r="AJ271" s="3">
        <v>45971</v>
      </c>
      <c r="AK271" s="3">
        <v>45967</v>
      </c>
      <c r="AL271" s="3">
        <v>45961</v>
      </c>
      <c r="AM271" s="3">
        <v>45968</v>
      </c>
      <c r="AN271" s="3">
        <v>45969</v>
      </c>
      <c r="AO271" s="3">
        <v>45969</v>
      </c>
      <c r="AP271" s="3">
        <v>45966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118</v>
      </c>
      <c r="BD271" s="56">
        <v>0</v>
      </c>
    </row>
    <row r="272" spans="1:56" ht="27.75" customHeight="1" x14ac:dyDescent="0.45">
      <c r="A272" s="3" t="s">
        <v>131</v>
      </c>
      <c r="B272" s="14" t="s">
        <v>131</v>
      </c>
      <c r="C272" s="9" t="s">
        <v>108</v>
      </c>
      <c r="D272" s="13" t="s">
        <v>61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67</v>
      </c>
      <c r="T272" s="12" t="s">
        <v>63</v>
      </c>
      <c r="U272" s="11">
        <v>115000</v>
      </c>
      <c r="V272" s="10">
        <v>0</v>
      </c>
      <c r="W272" s="10">
        <v>115000</v>
      </c>
      <c r="X272" s="10">
        <v>0</v>
      </c>
      <c r="Y272" s="10">
        <v>120750</v>
      </c>
      <c r="Z272" s="9" t="s">
        <v>117</v>
      </c>
      <c r="AA272" s="8">
        <v>123704.35</v>
      </c>
      <c r="AB272" s="8">
        <v>78331</v>
      </c>
      <c r="AC272" s="8">
        <v>45373.350000000006</v>
      </c>
      <c r="AD272" s="8">
        <v>78331</v>
      </c>
      <c r="AE272" s="8">
        <v>45373.350000000006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3262.9488429999997</v>
      </c>
    </row>
    <row r="273" spans="1:56" ht="27.75" customHeight="1" x14ac:dyDescent="0.45">
      <c r="A273" s="3">
        <v>45631</v>
      </c>
      <c r="B273" s="14" t="s">
        <v>190</v>
      </c>
      <c r="C273" s="9" t="s">
        <v>106</v>
      </c>
      <c r="D273" s="13" t="s">
        <v>140</v>
      </c>
      <c r="E273" s="9">
        <v>21</v>
      </c>
      <c r="F273" s="9">
        <v>37</v>
      </c>
      <c r="G273" s="9" t="s">
        <v>60</v>
      </c>
      <c r="H273" s="9" t="s">
        <v>66</v>
      </c>
      <c r="I273" s="9">
        <v>100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107</v>
      </c>
      <c r="T273" s="12" t="s">
        <v>63</v>
      </c>
      <c r="U273" s="11">
        <v>16000</v>
      </c>
      <c r="V273" s="10">
        <v>0</v>
      </c>
      <c r="W273" s="10">
        <v>16000</v>
      </c>
      <c r="X273" s="10">
        <v>0</v>
      </c>
      <c r="Y273" s="10">
        <v>16800</v>
      </c>
      <c r="Z273" s="9" t="s">
        <v>117</v>
      </c>
      <c r="AA273" s="8">
        <v>17211.04</v>
      </c>
      <c r="AB273" s="8">
        <v>0</v>
      </c>
      <c r="AC273" s="8">
        <v>17211.04</v>
      </c>
      <c r="AD273" s="8">
        <v>0</v>
      </c>
      <c r="AE273" s="8">
        <v>17211.04</v>
      </c>
      <c r="AF273" s="8">
        <v>0</v>
      </c>
      <c r="AG273" s="1" t="s">
        <v>113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 t="s">
        <v>200</v>
      </c>
      <c r="AZ273" s="2">
        <v>0</v>
      </c>
      <c r="BA273" s="2">
        <v>0</v>
      </c>
      <c r="BB273" s="2">
        <v>0</v>
      </c>
      <c r="BC273" s="1" t="s">
        <v>118</v>
      </c>
      <c r="BD273" s="56">
        <v>1237.7032565333332</v>
      </c>
    </row>
    <row r="274" spans="1:56" ht="27.75" customHeight="1" x14ac:dyDescent="0.45">
      <c r="A274" s="3">
        <v>45631</v>
      </c>
      <c r="B274" s="14" t="s">
        <v>189</v>
      </c>
      <c r="C274" s="9" t="s">
        <v>106</v>
      </c>
      <c r="D274" s="13" t="s">
        <v>140</v>
      </c>
      <c r="E274" s="9">
        <v>21</v>
      </c>
      <c r="F274" s="9">
        <v>37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107</v>
      </c>
      <c r="T274" s="12" t="s">
        <v>63</v>
      </c>
      <c r="U274" s="11">
        <v>9000</v>
      </c>
      <c r="V274" s="10">
        <v>0</v>
      </c>
      <c r="W274" s="10">
        <v>9000</v>
      </c>
      <c r="X274" s="10">
        <v>0</v>
      </c>
      <c r="Y274" s="10">
        <v>9450</v>
      </c>
      <c r="Z274" s="9" t="s">
        <v>117</v>
      </c>
      <c r="AA274" s="8">
        <v>9681.2100000000009</v>
      </c>
      <c r="AB274" s="8">
        <v>0</v>
      </c>
      <c r="AC274" s="8">
        <v>9681.2100000000009</v>
      </c>
      <c r="AD274" s="8">
        <v>0</v>
      </c>
      <c r="AE274" s="8">
        <v>9681.2100000000009</v>
      </c>
      <c r="AF274" s="8">
        <v>0</v>
      </c>
      <c r="AG274" s="1" t="s">
        <v>113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 t="s">
        <v>199</v>
      </c>
      <c r="AZ274" s="2">
        <v>0</v>
      </c>
      <c r="BA274" s="2">
        <v>0</v>
      </c>
      <c r="BB274" s="2">
        <v>0</v>
      </c>
      <c r="BC274" s="1" t="s">
        <v>118</v>
      </c>
      <c r="BD274" s="56">
        <v>696.20808180000006</v>
      </c>
    </row>
    <row r="275" spans="1:56" ht="27.75" customHeight="1" x14ac:dyDescent="0.45">
      <c r="A275" s="3">
        <v>45896</v>
      </c>
      <c r="B275" s="14" t="s">
        <v>258</v>
      </c>
      <c r="C275" s="9" t="s">
        <v>104</v>
      </c>
      <c r="D275" s="13" t="s">
        <v>259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88</v>
      </c>
      <c r="M275" s="10">
        <v>22</v>
      </c>
      <c r="N275" s="9">
        <v>40</v>
      </c>
      <c r="O275" s="9">
        <v>40</v>
      </c>
      <c r="P275" s="10">
        <v>65.13122457599998</v>
      </c>
      <c r="Q275" s="10">
        <v>0</v>
      </c>
      <c r="R275" s="10">
        <v>65.13122457599998</v>
      </c>
      <c r="S275" s="9" t="s">
        <v>67</v>
      </c>
      <c r="T275" s="12" t="s">
        <v>63</v>
      </c>
      <c r="U275" s="11">
        <v>3000</v>
      </c>
      <c r="V275" s="10">
        <v>0</v>
      </c>
      <c r="W275" s="10">
        <v>3000</v>
      </c>
      <c r="X275" s="10">
        <v>0</v>
      </c>
      <c r="Y275" s="10">
        <v>3150</v>
      </c>
      <c r="Z275" s="9" t="s">
        <v>117</v>
      </c>
      <c r="AA275" s="8">
        <v>3310.89</v>
      </c>
      <c r="AB275" s="8">
        <v>0</v>
      </c>
      <c r="AC275" s="8">
        <v>3310.89</v>
      </c>
      <c r="AD275" s="8">
        <v>0</v>
      </c>
      <c r="AE275" s="8">
        <v>3310.89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238.09713619999999</v>
      </c>
    </row>
    <row r="276" spans="1:56" ht="27.75" customHeight="1" x14ac:dyDescent="0.45">
      <c r="A276" s="3">
        <v>45896</v>
      </c>
      <c r="B276" s="14" t="s">
        <v>260</v>
      </c>
      <c r="C276" s="9" t="s">
        <v>104</v>
      </c>
      <c r="D276" s="13" t="s">
        <v>244</v>
      </c>
      <c r="E276" s="9">
        <v>21</v>
      </c>
      <c r="F276" s="9">
        <v>38</v>
      </c>
      <c r="G276" s="9" t="s">
        <v>60</v>
      </c>
      <c r="H276" s="9" t="s">
        <v>66</v>
      </c>
      <c r="I276" s="9">
        <v>102</v>
      </c>
      <c r="J276" s="9" t="s">
        <v>57</v>
      </c>
      <c r="K276" s="9">
        <v>5</v>
      </c>
      <c r="L276" s="9" t="s">
        <v>88</v>
      </c>
      <c r="M276" s="10">
        <v>22</v>
      </c>
      <c r="N276" s="9">
        <v>40</v>
      </c>
      <c r="O276" s="9">
        <v>40</v>
      </c>
      <c r="P276" s="10">
        <v>108.55204095999999</v>
      </c>
      <c r="Q276" s="10">
        <v>0</v>
      </c>
      <c r="R276" s="10">
        <v>108.55204095999999</v>
      </c>
      <c r="S276" s="9" t="s">
        <v>67</v>
      </c>
      <c r="T276" s="12" t="s">
        <v>63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117</v>
      </c>
      <c r="AA276" s="8">
        <v>5518.15</v>
      </c>
      <c r="AB276" s="8">
        <v>0</v>
      </c>
      <c r="AC276" s="8">
        <v>5518.15</v>
      </c>
      <c r="AD276" s="8">
        <v>0</v>
      </c>
      <c r="AE276" s="8">
        <v>5518.15</v>
      </c>
      <c r="AF276" s="8">
        <v>0</v>
      </c>
      <c r="AG276" s="1" t="s">
        <v>113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396.82856033333326</v>
      </c>
    </row>
    <row r="277" spans="1:56" ht="27.75" customHeight="1" x14ac:dyDescent="0.45">
      <c r="A277" s="3">
        <v>45896</v>
      </c>
      <c r="B277" s="14" t="s">
        <v>261</v>
      </c>
      <c r="C277" s="9" t="s">
        <v>104</v>
      </c>
      <c r="D277" s="13" t="s">
        <v>262</v>
      </c>
      <c r="E277" s="9">
        <v>21</v>
      </c>
      <c r="F277" s="9">
        <v>38</v>
      </c>
      <c r="G277" s="9" t="s">
        <v>60</v>
      </c>
      <c r="H277" s="9" t="s">
        <v>66</v>
      </c>
      <c r="I277" s="9">
        <v>102</v>
      </c>
      <c r="J277" s="9" t="s">
        <v>57</v>
      </c>
      <c r="K277" s="9">
        <v>5</v>
      </c>
      <c r="L277" s="9" t="s">
        <v>88</v>
      </c>
      <c r="M277" s="10">
        <v>22</v>
      </c>
      <c r="N277" s="9">
        <v>40</v>
      </c>
      <c r="O277" s="9">
        <v>40</v>
      </c>
      <c r="P277" s="10">
        <v>65.13122457599998</v>
      </c>
      <c r="Q277" s="10">
        <v>0</v>
      </c>
      <c r="R277" s="10">
        <v>65.13122457599998</v>
      </c>
      <c r="S277" s="9" t="s">
        <v>67</v>
      </c>
      <c r="T277" s="12" t="s">
        <v>63</v>
      </c>
      <c r="U277" s="11">
        <v>3000</v>
      </c>
      <c r="V277" s="10">
        <v>0</v>
      </c>
      <c r="W277" s="10">
        <v>3000</v>
      </c>
      <c r="X277" s="10">
        <v>0</v>
      </c>
      <c r="Y277" s="10">
        <v>3150</v>
      </c>
      <c r="Z277" s="9" t="s">
        <v>117</v>
      </c>
      <c r="AA277" s="8">
        <v>3310.89</v>
      </c>
      <c r="AB277" s="8">
        <v>0</v>
      </c>
      <c r="AC277" s="8">
        <v>3310.89</v>
      </c>
      <c r="AD277" s="8">
        <v>0</v>
      </c>
      <c r="AE277" s="8">
        <v>3310.89</v>
      </c>
      <c r="AF277" s="8">
        <v>0</v>
      </c>
      <c r="AG277" s="1" t="s">
        <v>113</v>
      </c>
      <c r="AH277" s="1" t="s">
        <v>68</v>
      </c>
      <c r="AI277" s="1">
        <v>4</v>
      </c>
      <c r="AJ277" s="3" t="s">
        <v>63</v>
      </c>
      <c r="AK277" s="3" t="e">
        <v>#VALUE!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238.09713619999999</v>
      </c>
    </row>
    <row r="278" spans="1:56" ht="27.75" customHeight="1" x14ac:dyDescent="0.45">
      <c r="A278" s="3">
        <v>45911</v>
      </c>
      <c r="B278" s="14" t="s">
        <v>279</v>
      </c>
      <c r="C278" s="9" t="s">
        <v>104</v>
      </c>
      <c r="D278" s="13" t="s">
        <v>280</v>
      </c>
      <c r="E278" s="9">
        <v>21</v>
      </c>
      <c r="F278" s="9">
        <v>38</v>
      </c>
      <c r="G278" s="9" t="s">
        <v>60</v>
      </c>
      <c r="H278" s="9" t="s">
        <v>66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40</v>
      </c>
      <c r="P278" s="10">
        <v>65.13122457599998</v>
      </c>
      <c r="Q278" s="10">
        <v>0</v>
      </c>
      <c r="R278" s="10">
        <v>65.13122457599998</v>
      </c>
      <c r="S278" s="9" t="s">
        <v>67</v>
      </c>
      <c r="T278" s="12" t="s">
        <v>63</v>
      </c>
      <c r="U278" s="11">
        <v>3000</v>
      </c>
      <c r="V278" s="10">
        <v>0</v>
      </c>
      <c r="W278" s="10">
        <v>3000</v>
      </c>
      <c r="X278" s="10">
        <v>0</v>
      </c>
      <c r="Y278" s="10">
        <v>3150</v>
      </c>
      <c r="Z278" s="9" t="s">
        <v>117</v>
      </c>
      <c r="AA278" s="8">
        <v>3310.89</v>
      </c>
      <c r="AB278" s="8">
        <v>0</v>
      </c>
      <c r="AC278" s="8">
        <v>3310.89</v>
      </c>
      <c r="AD278" s="8">
        <v>0</v>
      </c>
      <c r="AE278" s="8">
        <v>3310.89</v>
      </c>
      <c r="AF278" s="8">
        <v>0</v>
      </c>
      <c r="AG278" s="1" t="s">
        <v>113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238.09713619999999</v>
      </c>
    </row>
    <row r="279" spans="1:56" ht="27.75" customHeight="1" x14ac:dyDescent="0.45">
      <c r="A279" s="3" t="s">
        <v>131</v>
      </c>
      <c r="B279" s="14" t="s">
        <v>131</v>
      </c>
      <c r="C279" s="9" t="s">
        <v>106</v>
      </c>
      <c r="D279" s="13" t="s">
        <v>140</v>
      </c>
      <c r="E279" s="9">
        <v>21</v>
      </c>
      <c r="F279" s="9">
        <v>37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107</v>
      </c>
      <c r="T279" s="12" t="s">
        <v>63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117</v>
      </c>
      <c r="AA279" s="8">
        <v>10756.900000000001</v>
      </c>
      <c r="AB279" s="8">
        <v>0</v>
      </c>
      <c r="AC279" s="8">
        <v>10756.900000000001</v>
      </c>
      <c r="AD279" s="8">
        <v>0</v>
      </c>
      <c r="AE279" s="8">
        <v>10756.900000000001</v>
      </c>
      <c r="AF279" s="8">
        <v>0</v>
      </c>
      <c r="AG279" s="1" t="s">
        <v>113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773.56453533333331</v>
      </c>
    </row>
    <row r="280" spans="1:56" ht="27.75" customHeight="1" x14ac:dyDescent="0.45">
      <c r="A280" s="3">
        <v>45854</v>
      </c>
      <c r="B280" s="14" t="s">
        <v>238</v>
      </c>
      <c r="C280" s="9" t="s">
        <v>79</v>
      </c>
      <c r="D280" s="13" t="s">
        <v>239</v>
      </c>
      <c r="E280" s="9">
        <v>21</v>
      </c>
      <c r="F280" s="9">
        <v>38</v>
      </c>
      <c r="G280" s="9" t="s">
        <v>60</v>
      </c>
      <c r="H280" s="9" t="s">
        <v>76</v>
      </c>
      <c r="I280" s="9">
        <v>102</v>
      </c>
      <c r="J280" s="9" t="s">
        <v>57</v>
      </c>
      <c r="K280" s="9">
        <v>5</v>
      </c>
      <c r="L280" s="9" t="s">
        <v>89</v>
      </c>
      <c r="M280" s="10">
        <v>22</v>
      </c>
      <c r="N280" s="9">
        <v>40</v>
      </c>
      <c r="O280" s="9">
        <v>40</v>
      </c>
      <c r="P280" s="10">
        <v>65.13122457599998</v>
      </c>
      <c r="Q280" s="10">
        <v>0</v>
      </c>
      <c r="R280" s="10">
        <v>65.13122457599998</v>
      </c>
      <c r="S280" s="9" t="s">
        <v>67</v>
      </c>
      <c r="T280" s="12" t="s">
        <v>63</v>
      </c>
      <c r="U280" s="11">
        <v>3000</v>
      </c>
      <c r="V280" s="10">
        <v>0</v>
      </c>
      <c r="W280" s="10">
        <v>3000</v>
      </c>
      <c r="X280" s="10">
        <v>0</v>
      </c>
      <c r="Y280" s="10">
        <v>3150</v>
      </c>
      <c r="Z280" s="9" t="s">
        <v>117</v>
      </c>
      <c r="AA280" s="8">
        <v>3310.89</v>
      </c>
      <c r="AB280" s="8">
        <v>0</v>
      </c>
      <c r="AC280" s="8">
        <v>3310.89</v>
      </c>
      <c r="AD280" s="8">
        <v>0</v>
      </c>
      <c r="AE280" s="8">
        <v>3310.89</v>
      </c>
      <c r="AF280" s="8">
        <v>0</v>
      </c>
      <c r="AG280" s="1" t="s">
        <v>112</v>
      </c>
      <c r="AH280" s="1" t="s">
        <v>68</v>
      </c>
      <c r="AI280" s="1">
        <v>4</v>
      </c>
      <c r="AJ280" s="3" t="s">
        <v>63</v>
      </c>
      <c r="AK280" s="3" t="e">
        <v>#VALUE!</v>
      </c>
      <c r="AL280" s="3" t="e">
        <v>#VALUE!</v>
      </c>
      <c r="AM280" s="3" t="e">
        <v>#VALUE!</v>
      </c>
      <c r="AN280" s="3" t="e">
        <v>#VALUE!</v>
      </c>
      <c r="AO280" s="3" t="e">
        <v>#VALUE!</v>
      </c>
      <c r="AP280" s="3" t="e">
        <v>#VALUE!</v>
      </c>
      <c r="AQ280" s="3" t="e">
        <v>#VALUE!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118</v>
      </c>
      <c r="BD280" s="56">
        <v>238.09713619999999</v>
      </c>
    </row>
    <row r="281" spans="1:56" ht="27.75" customHeight="1" x14ac:dyDescent="0.45">
      <c r="A281" s="3">
        <v>45826</v>
      </c>
      <c r="B281" s="14" t="s">
        <v>233</v>
      </c>
      <c r="C281" s="9" t="s">
        <v>104</v>
      </c>
      <c r="D281" s="13" t="s">
        <v>224</v>
      </c>
      <c r="E281" s="9">
        <v>21</v>
      </c>
      <c r="F281" s="9">
        <v>38</v>
      </c>
      <c r="G281" s="9" t="s">
        <v>60</v>
      </c>
      <c r="H281" s="9" t="s">
        <v>66</v>
      </c>
      <c r="I281" s="9">
        <v>102</v>
      </c>
      <c r="J281" s="9" t="s">
        <v>57</v>
      </c>
      <c r="K281" s="9">
        <v>5</v>
      </c>
      <c r="L281" s="9" t="s">
        <v>89</v>
      </c>
      <c r="M281" s="10">
        <v>22</v>
      </c>
      <c r="N281" s="9">
        <v>40</v>
      </c>
      <c r="O281" s="9">
        <v>40</v>
      </c>
      <c r="P281" s="10">
        <v>163.47937368575995</v>
      </c>
      <c r="Q281" s="10">
        <v>0</v>
      </c>
      <c r="R281" s="10">
        <v>163.47937368575995</v>
      </c>
      <c r="S281" s="9" t="s">
        <v>67</v>
      </c>
      <c r="T281" s="12" t="s">
        <v>63</v>
      </c>
      <c r="U281" s="11">
        <v>8000</v>
      </c>
      <c r="V281" s="10">
        <v>470</v>
      </c>
      <c r="W281" s="10">
        <v>7530</v>
      </c>
      <c r="X281" s="10">
        <v>0</v>
      </c>
      <c r="Y281" s="10">
        <v>7906.5</v>
      </c>
      <c r="Z281" s="9" t="s">
        <v>117</v>
      </c>
      <c r="AA281" s="8">
        <v>8310.3338999999996</v>
      </c>
      <c r="AB281" s="8">
        <v>0</v>
      </c>
      <c r="AC281" s="8">
        <v>8310.3338999999996</v>
      </c>
      <c r="AD281" s="8">
        <v>0</v>
      </c>
      <c r="AE281" s="8">
        <v>8310.3338999999996</v>
      </c>
      <c r="AF281" s="8">
        <v>0</v>
      </c>
      <c r="AG281" s="1" t="s">
        <v>112</v>
      </c>
      <c r="AH281" s="1" t="s">
        <v>68</v>
      </c>
      <c r="AI281" s="1">
        <v>4</v>
      </c>
      <c r="AJ281" s="3" t="s">
        <v>63</v>
      </c>
      <c r="AK281" s="3" t="e">
        <v>#VALUE!</v>
      </c>
      <c r="AL281" s="3" t="e">
        <v>#VALUE!</v>
      </c>
      <c r="AM281" s="3" t="e">
        <v>#VALUE!</v>
      </c>
      <c r="AN281" s="3" t="e">
        <v>#VALUE!</v>
      </c>
      <c r="AO281" s="3" t="e">
        <v>#VALUE!</v>
      </c>
      <c r="AP281" s="3" t="e">
        <v>#VALUE!</v>
      </c>
      <c r="AQ281" s="3" t="e">
        <v>#VALUE!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118</v>
      </c>
      <c r="BD281" s="56">
        <v>597.62381186199991</v>
      </c>
    </row>
    <row r="282" spans="1:56" ht="27.75" customHeight="1" x14ac:dyDescent="0.45">
      <c r="A282" s="3">
        <v>45066</v>
      </c>
      <c r="B282" s="14" t="s">
        <v>123</v>
      </c>
      <c r="C282" s="9" t="s">
        <v>79</v>
      </c>
      <c r="D282" s="13" t="s">
        <v>122</v>
      </c>
      <c r="E282" s="9">
        <v>21</v>
      </c>
      <c r="F282" s="9">
        <v>38</v>
      </c>
      <c r="G282" s="9" t="s">
        <v>60</v>
      </c>
      <c r="H282" s="9" t="s">
        <v>76</v>
      </c>
      <c r="I282" s="9">
        <v>102</v>
      </c>
      <c r="J282" s="9" t="s">
        <v>57</v>
      </c>
      <c r="K282" s="9">
        <v>5</v>
      </c>
      <c r="L282" s="9" t="s">
        <v>89</v>
      </c>
      <c r="M282" s="10">
        <v>22</v>
      </c>
      <c r="N282" s="9">
        <v>40</v>
      </c>
      <c r="O282" s="9">
        <v>40</v>
      </c>
      <c r="P282" s="10">
        <v>108.55204095999999</v>
      </c>
      <c r="Q282" s="10">
        <v>0</v>
      </c>
      <c r="R282" s="10">
        <v>108.55204095999999</v>
      </c>
      <c r="S282" s="9" t="s">
        <v>67</v>
      </c>
      <c r="T282" s="12" t="s">
        <v>63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117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5518.15</v>
      </c>
      <c r="AF282" s="8">
        <v>0</v>
      </c>
      <c r="AG282" s="1" t="s">
        <v>113</v>
      </c>
      <c r="AH282" s="1" t="s">
        <v>68</v>
      </c>
      <c r="AI282" s="1">
        <v>4</v>
      </c>
      <c r="AJ282" s="3" t="s">
        <v>63</v>
      </c>
      <c r="AK282" s="3" t="e">
        <v>#VALUE!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118</v>
      </c>
      <c r="BD282" s="56">
        <v>396.82856033333326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21</v>
      </c>
      <c r="F283" s="9">
        <v>37</v>
      </c>
      <c r="G283" s="9">
        <v>0</v>
      </c>
      <c r="H283" s="9">
        <v>0</v>
      </c>
      <c r="I283" s="9">
        <v>74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 t="s">
        <v>82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117</v>
      </c>
      <c r="AA283" s="8">
        <v>341281.93249700015</v>
      </c>
      <c r="AB283" s="8">
        <v>225669.23859700002</v>
      </c>
      <c r="AC283" s="8">
        <v>115612.6939</v>
      </c>
      <c r="AD283" s="8">
        <v>225669.23859700002</v>
      </c>
      <c r="AE283" s="8">
        <v>115612.6939</v>
      </c>
      <c r="AF283" s="8" t="s">
        <v>58</v>
      </c>
      <c r="AG283" s="1" t="s">
        <v>61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7.75" customHeight="1" x14ac:dyDescent="0.45">
      <c r="A284" s="3" t="s">
        <v>131</v>
      </c>
      <c r="B284" s="14" t="s">
        <v>131</v>
      </c>
      <c r="C284" s="9" t="s">
        <v>198</v>
      </c>
      <c r="D284" s="13" t="s">
        <v>198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 t="s">
        <v>63</v>
      </c>
      <c r="U284" s="11">
        <v>30000</v>
      </c>
      <c r="V284" s="10">
        <v>0</v>
      </c>
      <c r="W284" s="10">
        <v>30000</v>
      </c>
      <c r="X284" s="10">
        <v>0</v>
      </c>
      <c r="Y284" s="10">
        <v>31500</v>
      </c>
      <c r="Z284" s="9" t="s">
        <v>83</v>
      </c>
      <c r="AA284" s="8">
        <v>29756.100000000002</v>
      </c>
      <c r="AB284" s="8">
        <v>29756.100000000002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 t="s">
        <v>63</v>
      </c>
      <c r="AK284" s="3">
        <v>0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101</v>
      </c>
      <c r="BD284" s="56">
        <v>0</v>
      </c>
    </row>
    <row r="285" spans="1:56" ht="27.75" customHeight="1" x14ac:dyDescent="0.45">
      <c r="A285" s="3" t="s">
        <v>131</v>
      </c>
      <c r="B285" s="14" t="s">
        <v>131</v>
      </c>
      <c r="C285" s="9" t="s">
        <v>203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90</v>
      </c>
      <c r="M285" s="10">
        <v>24</v>
      </c>
      <c r="N285" s="9">
        <v>37</v>
      </c>
      <c r="O285" s="9">
        <v>50</v>
      </c>
      <c r="P285" s="10">
        <v>821.54158271999995</v>
      </c>
      <c r="Q285" s="10">
        <v>0</v>
      </c>
      <c r="R285" s="10">
        <v>821.54158271999995</v>
      </c>
      <c r="S285" s="9" t="s">
        <v>120</v>
      </c>
      <c r="T285" s="12">
        <v>45991</v>
      </c>
      <c r="U285" s="11">
        <v>30000</v>
      </c>
      <c r="V285" s="10">
        <v>0</v>
      </c>
      <c r="W285" s="10">
        <v>30000</v>
      </c>
      <c r="X285" s="10">
        <v>0</v>
      </c>
      <c r="Y285" s="10">
        <v>31500</v>
      </c>
      <c r="Z285" s="9" t="s">
        <v>83</v>
      </c>
      <c r="AA285" s="8">
        <v>29756.100000000002</v>
      </c>
      <c r="AB285" s="8">
        <v>4911</v>
      </c>
      <c r="AC285" s="8">
        <v>24845.100000000002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72</v>
      </c>
      <c r="AI285" s="1">
        <v>3</v>
      </c>
      <c r="AJ285" s="3">
        <v>45991</v>
      </c>
      <c r="AK285" s="3">
        <v>0</v>
      </c>
      <c r="AL285" s="3">
        <v>45981</v>
      </c>
      <c r="AM285" s="3">
        <v>45988</v>
      </c>
      <c r="AN285" s="3">
        <v>45989</v>
      </c>
      <c r="AO285" s="3">
        <v>45989</v>
      </c>
      <c r="AP285" s="3">
        <v>45986</v>
      </c>
      <c r="AQ285" s="3">
        <v>45990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101</v>
      </c>
      <c r="BD285" s="56">
        <v>1857.1712249999998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60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83</v>
      </c>
      <c r="AA286" s="8">
        <v>59512.200000000004</v>
      </c>
      <c r="AB286" s="8">
        <v>34667.100000000006</v>
      </c>
      <c r="AC286" s="8">
        <v>24845.100000000002</v>
      </c>
      <c r="AD286" s="8">
        <v>0</v>
      </c>
      <c r="AE286" s="8">
        <v>0</v>
      </c>
      <c r="AF286" s="8" t="s">
        <v>58</v>
      </c>
      <c r="AG286" s="1" t="s">
        <v>114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101</v>
      </c>
      <c r="BD286" s="56">
        <v>0</v>
      </c>
    </row>
    <row r="287" spans="1:56" ht="27.75" customHeight="1" x14ac:dyDescent="0.45">
      <c r="A287" s="3">
        <v>45944</v>
      </c>
      <c r="B287" s="14" t="s">
        <v>371</v>
      </c>
      <c r="C287" s="9" t="s">
        <v>362</v>
      </c>
      <c r="D287" s="13" t="s">
        <v>363</v>
      </c>
      <c r="E287" s="9">
        <v>23</v>
      </c>
      <c r="F287" s="9">
        <v>34</v>
      </c>
      <c r="G287" s="9" t="s">
        <v>360</v>
      </c>
      <c r="H287" s="9">
        <v>0</v>
      </c>
      <c r="I287" s="9">
        <v>68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45975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364</v>
      </c>
      <c r="AA287" s="8">
        <v>4959.3500000000004</v>
      </c>
      <c r="AB287" s="8">
        <v>4959.3500000000004</v>
      </c>
      <c r="AC287" s="8">
        <v>0</v>
      </c>
      <c r="AD287" s="8">
        <v>0</v>
      </c>
      <c r="AE287" s="8">
        <v>0</v>
      </c>
      <c r="AF287" s="8">
        <v>0</v>
      </c>
      <c r="AG287" s="1" t="s">
        <v>113</v>
      </c>
      <c r="AH287" s="1" t="s">
        <v>74</v>
      </c>
      <c r="AI287" s="1">
        <v>2</v>
      </c>
      <c r="AJ287" s="3">
        <v>45975</v>
      </c>
      <c r="AK287" s="3">
        <v>0</v>
      </c>
      <c r="AL287" s="3">
        <v>45966</v>
      </c>
      <c r="AM287" s="3">
        <v>45973</v>
      </c>
      <c r="AN287" s="3">
        <v>45974</v>
      </c>
      <c r="AO287" s="3">
        <v>45974</v>
      </c>
      <c r="AP287" s="3">
        <v>45970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361</v>
      </c>
      <c r="BD287" s="56">
        <v>0</v>
      </c>
    </row>
    <row r="288" spans="1:56" ht="27.7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23</v>
      </c>
      <c r="F288" s="9">
        <v>34</v>
      </c>
      <c r="G288" s="9" t="s">
        <v>360</v>
      </c>
      <c r="H288" s="9">
        <v>0</v>
      </c>
      <c r="I288" s="9">
        <v>68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364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361</v>
      </c>
      <c r="BD288" s="56">
        <v>0</v>
      </c>
    </row>
    <row r="289" spans="1:56" ht="27.75" customHeight="1" x14ac:dyDescent="0.45">
      <c r="A289" s="3">
        <v>45944</v>
      </c>
      <c r="B289" s="14" t="s">
        <v>372</v>
      </c>
      <c r="C289" s="9" t="s">
        <v>362</v>
      </c>
      <c r="D289" s="13" t="s">
        <v>365</v>
      </c>
      <c r="E289" s="9">
        <v>23</v>
      </c>
      <c r="F289" s="9">
        <v>34</v>
      </c>
      <c r="G289" s="9" t="s">
        <v>366</v>
      </c>
      <c r="H289" s="9">
        <v>0</v>
      </c>
      <c r="I289" s="9">
        <v>68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45975</v>
      </c>
      <c r="U289" s="11">
        <v>5000</v>
      </c>
      <c r="V289" s="10">
        <v>0</v>
      </c>
      <c r="W289" s="10">
        <v>5000</v>
      </c>
      <c r="X289" s="10">
        <v>5350</v>
      </c>
      <c r="Y289" s="10">
        <v>0</v>
      </c>
      <c r="Z289" s="9" t="s">
        <v>367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45975</v>
      </c>
      <c r="AK289" s="3">
        <v>0</v>
      </c>
      <c r="AL289" s="3">
        <v>45966</v>
      </c>
      <c r="AM289" s="3">
        <v>45973</v>
      </c>
      <c r="AN289" s="3">
        <v>45974</v>
      </c>
      <c r="AO289" s="3">
        <v>45974</v>
      </c>
      <c r="AP289" s="3">
        <v>45970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361</v>
      </c>
      <c r="BD289" s="56">
        <v>0</v>
      </c>
    </row>
    <row r="290" spans="1:56" ht="27.75" customHeight="1" x14ac:dyDescent="0.45">
      <c r="A290" s="3">
        <v>45944</v>
      </c>
      <c r="B290" s="14" t="s">
        <v>372</v>
      </c>
      <c r="C290" s="9" t="s">
        <v>362</v>
      </c>
      <c r="D290" s="13" t="s">
        <v>368</v>
      </c>
      <c r="E290" s="9">
        <v>23</v>
      </c>
      <c r="F290" s="9">
        <v>34</v>
      </c>
      <c r="G290" s="9" t="s">
        <v>366</v>
      </c>
      <c r="H290" s="9">
        <v>0</v>
      </c>
      <c r="I290" s="9">
        <v>68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45975</v>
      </c>
      <c r="U290" s="11">
        <v>3000</v>
      </c>
      <c r="V290" s="10">
        <v>0</v>
      </c>
      <c r="W290" s="10">
        <v>3000</v>
      </c>
      <c r="X290" s="10">
        <v>0</v>
      </c>
      <c r="Y290" s="10">
        <v>3150</v>
      </c>
      <c r="Z290" s="9" t="s">
        <v>367</v>
      </c>
      <c r="AA290" s="8">
        <v>2975.61</v>
      </c>
      <c r="AB290" s="8">
        <v>2975.61</v>
      </c>
      <c r="AC290" s="8">
        <v>0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45975</v>
      </c>
      <c r="AK290" s="3">
        <v>0</v>
      </c>
      <c r="AL290" s="3">
        <v>45966</v>
      </c>
      <c r="AM290" s="3">
        <v>45973</v>
      </c>
      <c r="AN290" s="3">
        <v>45974</v>
      </c>
      <c r="AO290" s="3">
        <v>45974</v>
      </c>
      <c r="AP290" s="3">
        <v>45970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361</v>
      </c>
      <c r="BD290" s="56">
        <v>0</v>
      </c>
    </row>
    <row r="291" spans="1:56" ht="27.75" customHeight="1" x14ac:dyDescent="0.45">
      <c r="A291" s="3">
        <v>45944</v>
      </c>
      <c r="B291" s="14" t="s">
        <v>372</v>
      </c>
      <c r="C291" s="9" t="s">
        <v>362</v>
      </c>
      <c r="D291" s="13" t="s">
        <v>369</v>
      </c>
      <c r="E291" s="9">
        <v>23</v>
      </c>
      <c r="F291" s="9">
        <v>34</v>
      </c>
      <c r="G291" s="9" t="s">
        <v>366</v>
      </c>
      <c r="H291" s="9">
        <v>0</v>
      </c>
      <c r="I291" s="9">
        <v>68</v>
      </c>
      <c r="J291" s="9" t="s">
        <v>57</v>
      </c>
      <c r="K291" s="9">
        <v>5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45975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367</v>
      </c>
      <c r="AA291" s="8">
        <v>4959.3500000000004</v>
      </c>
      <c r="AB291" s="8">
        <v>4959.3500000000004</v>
      </c>
      <c r="AC291" s="8">
        <v>0</v>
      </c>
      <c r="AD291" s="8">
        <v>0</v>
      </c>
      <c r="AE291" s="8">
        <v>0</v>
      </c>
      <c r="AF291" s="8">
        <v>0</v>
      </c>
      <c r="AG291" s="1" t="s">
        <v>113</v>
      </c>
      <c r="AH291" s="1" t="s">
        <v>74</v>
      </c>
      <c r="AI291" s="1">
        <v>2</v>
      </c>
      <c r="AJ291" s="3">
        <v>45975</v>
      </c>
      <c r="AK291" s="3">
        <v>0</v>
      </c>
      <c r="AL291" s="3">
        <v>45966</v>
      </c>
      <c r="AM291" s="3">
        <v>45973</v>
      </c>
      <c r="AN291" s="3">
        <v>45974</v>
      </c>
      <c r="AO291" s="3">
        <v>45974</v>
      </c>
      <c r="AP291" s="3">
        <v>45970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361</v>
      </c>
      <c r="BD291" s="56">
        <v>0</v>
      </c>
    </row>
    <row r="292" spans="1:56" ht="27.75" customHeight="1" x14ac:dyDescent="0.45">
      <c r="A292" s="3">
        <v>0</v>
      </c>
      <c r="B292" s="14">
        <v>0</v>
      </c>
      <c r="C292" s="9">
        <v>0</v>
      </c>
      <c r="D292" s="13">
        <v>0</v>
      </c>
      <c r="E292" s="9">
        <v>23</v>
      </c>
      <c r="F292" s="9">
        <v>34</v>
      </c>
      <c r="G292" s="9" t="s">
        <v>366</v>
      </c>
      <c r="H292" s="9">
        <v>0</v>
      </c>
      <c r="I292" s="9">
        <v>68</v>
      </c>
      <c r="J292" s="9" t="s">
        <v>57</v>
      </c>
      <c r="K292" s="9">
        <v>5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367</v>
      </c>
      <c r="AA292" s="8">
        <v>7934.9600000000009</v>
      </c>
      <c r="AB292" s="8">
        <v>7934.9600000000009</v>
      </c>
      <c r="AC292" s="8">
        <v>0</v>
      </c>
      <c r="AD292" s="8">
        <v>0</v>
      </c>
      <c r="AE292" s="8">
        <v>0</v>
      </c>
      <c r="AF292" s="8" t="s">
        <v>58</v>
      </c>
      <c r="AG292" s="1" t="s">
        <v>112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361</v>
      </c>
      <c r="BD292" s="56">
        <v>0</v>
      </c>
    </row>
    <row r="293" spans="1:56" ht="27.75" customHeight="1" x14ac:dyDescent="0.45">
      <c r="A293" s="3">
        <v>45951</v>
      </c>
      <c r="B293" s="14" t="s">
        <v>408</v>
      </c>
      <c r="C293" s="9" t="s">
        <v>409</v>
      </c>
      <c r="D293" s="13" t="s">
        <v>410</v>
      </c>
      <c r="E293" s="9">
        <v>23</v>
      </c>
      <c r="F293" s="9">
        <v>37</v>
      </c>
      <c r="G293" s="9" t="s">
        <v>60</v>
      </c>
      <c r="H293" s="9">
        <v>0</v>
      </c>
      <c r="I293" s="9">
        <v>85</v>
      </c>
      <c r="J293" s="9" t="s">
        <v>57</v>
      </c>
      <c r="K293" s="9">
        <v>5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>
        <v>45966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321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45966</v>
      </c>
      <c r="AK293" s="3">
        <v>0</v>
      </c>
      <c r="AL293" s="3">
        <v>45957</v>
      </c>
      <c r="AM293" s="3">
        <v>45964</v>
      </c>
      <c r="AN293" s="3">
        <v>45965</v>
      </c>
      <c r="AO293" s="3">
        <v>45965</v>
      </c>
      <c r="AP293" s="3">
        <v>45961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65</v>
      </c>
      <c r="AY293" s="2" t="s">
        <v>407</v>
      </c>
      <c r="AZ293" s="2">
        <v>0</v>
      </c>
      <c r="BA293" s="2">
        <v>0</v>
      </c>
      <c r="BB293" s="2">
        <v>0</v>
      </c>
      <c r="BC293" s="1" t="s">
        <v>322</v>
      </c>
      <c r="BD293" s="56">
        <v>474.2000083333333</v>
      </c>
    </row>
    <row r="294" spans="1:56" ht="27.7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85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321</v>
      </c>
      <c r="AA294" s="8">
        <v>5378.4500000000007</v>
      </c>
      <c r="AB294" s="8">
        <v>0</v>
      </c>
      <c r="AC294" s="8">
        <v>5378.4500000000007</v>
      </c>
      <c r="AD294" s="8">
        <v>0</v>
      </c>
      <c r="AE294" s="8">
        <v>0</v>
      </c>
      <c r="AF294" s="8" t="s">
        <v>58</v>
      </c>
      <c r="AG294" s="1" t="s">
        <v>113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323</v>
      </c>
      <c r="BD294" s="56">
        <v>0</v>
      </c>
    </row>
    <row r="295" spans="1:56" ht="27.75" customHeight="1" x14ac:dyDescent="0.45">
      <c r="A295" s="3">
        <v>45953</v>
      </c>
      <c r="B295" s="14" t="s">
        <v>455</v>
      </c>
      <c r="C295" s="9" t="s">
        <v>439</v>
      </c>
      <c r="D295" s="13" t="s">
        <v>456</v>
      </c>
      <c r="E295" s="9">
        <v>23</v>
      </c>
      <c r="F295" s="9">
        <v>37</v>
      </c>
      <c r="G295" s="9" t="s">
        <v>60</v>
      </c>
      <c r="H295" s="9">
        <v>0</v>
      </c>
      <c r="I295" s="9">
        <v>120</v>
      </c>
      <c r="J295" s="9" t="s">
        <v>78</v>
      </c>
      <c r="K295" s="9">
        <v>5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71</v>
      </c>
      <c r="T295" s="12">
        <v>45966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440</v>
      </c>
      <c r="AA295" s="8">
        <v>10756.900000000001</v>
      </c>
      <c r="AB295" s="8">
        <v>4270</v>
      </c>
      <c r="AC295" s="8">
        <v>6486.9000000000015</v>
      </c>
      <c r="AD295" s="8">
        <v>0</v>
      </c>
      <c r="AE295" s="8">
        <v>0</v>
      </c>
      <c r="AF295" s="8" t="s">
        <v>457</v>
      </c>
      <c r="AG295" s="1" t="s">
        <v>112</v>
      </c>
      <c r="AH295" s="1" t="s">
        <v>74</v>
      </c>
      <c r="AI295" s="1">
        <v>2</v>
      </c>
      <c r="AJ295" s="3">
        <v>45966</v>
      </c>
      <c r="AK295" s="3">
        <v>0</v>
      </c>
      <c r="AL295" s="3">
        <v>45957</v>
      </c>
      <c r="AM295" s="3">
        <v>45964</v>
      </c>
      <c r="AN295" s="3">
        <v>45965</v>
      </c>
      <c r="AO295" s="3">
        <v>45965</v>
      </c>
      <c r="AP295" s="3">
        <v>45961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441</v>
      </c>
      <c r="BD295" s="56">
        <v>796.67961391666688</v>
      </c>
    </row>
    <row r="296" spans="1:56" ht="27.7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37</v>
      </c>
      <c r="G296" s="9">
        <v>0</v>
      </c>
      <c r="H296" s="9">
        <v>0</v>
      </c>
      <c r="I296" s="9">
        <v>120</v>
      </c>
      <c r="J296" s="9" t="s">
        <v>78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440</v>
      </c>
      <c r="AA296" s="8">
        <v>10756.900000000001</v>
      </c>
      <c r="AB296" s="8">
        <v>4270</v>
      </c>
      <c r="AC296" s="8">
        <v>6486.9000000000015</v>
      </c>
      <c r="AD296" s="8">
        <v>0</v>
      </c>
      <c r="AE296" s="8">
        <v>0</v>
      </c>
      <c r="AF296" s="8" t="s">
        <v>58</v>
      </c>
      <c r="AG296" s="1" t="s">
        <v>113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442</v>
      </c>
      <c r="BD296" s="56">
        <v>0</v>
      </c>
    </row>
    <row r="297" spans="1:56" ht="27.75" customHeight="1" x14ac:dyDescent="0.45">
      <c r="A297" s="3">
        <v>45601</v>
      </c>
      <c r="B297" s="14" t="s">
        <v>180</v>
      </c>
      <c r="C297" s="9" t="s">
        <v>91</v>
      </c>
      <c r="D297" s="13" t="s">
        <v>138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89</v>
      </c>
      <c r="M297" s="10">
        <v>24</v>
      </c>
      <c r="N297" s="9">
        <v>40</v>
      </c>
      <c r="O297" s="9">
        <v>55</v>
      </c>
      <c r="P297" s="10">
        <v>3207.7128103679997</v>
      </c>
      <c r="Q297" s="10">
        <v>0</v>
      </c>
      <c r="R297" s="10">
        <v>3207.7128103679997</v>
      </c>
      <c r="S297" s="9" t="s">
        <v>240</v>
      </c>
      <c r="T297" s="12" t="s">
        <v>63</v>
      </c>
      <c r="U297" s="11">
        <v>100000</v>
      </c>
      <c r="V297" s="10">
        <v>1500</v>
      </c>
      <c r="W297" s="10">
        <v>98500</v>
      </c>
      <c r="X297" s="10">
        <v>0</v>
      </c>
      <c r="Y297" s="10">
        <v>103425</v>
      </c>
      <c r="Z297" s="9" t="s">
        <v>97</v>
      </c>
      <c r="AA297" s="8">
        <v>105955.465</v>
      </c>
      <c r="AB297" s="8">
        <v>19362</v>
      </c>
      <c r="AC297" s="8">
        <v>86593.464999999997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110</v>
      </c>
      <c r="BD297" s="56">
        <v>11092.935565123611</v>
      </c>
    </row>
    <row r="298" spans="1:56" ht="27.75" customHeight="1" x14ac:dyDescent="0.45">
      <c r="A298" s="3">
        <v>45601</v>
      </c>
      <c r="B298" s="14" t="s">
        <v>180</v>
      </c>
      <c r="C298" s="9" t="s">
        <v>91</v>
      </c>
      <c r="D298" s="13" t="s">
        <v>138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89</v>
      </c>
      <c r="M298" s="10">
        <v>24</v>
      </c>
      <c r="N298" s="9">
        <v>40</v>
      </c>
      <c r="O298" s="9">
        <v>55</v>
      </c>
      <c r="P298" s="10">
        <v>11003.203948644863</v>
      </c>
      <c r="Q298" s="10">
        <v>0</v>
      </c>
      <c r="R298" s="10">
        <v>11003.203948644863</v>
      </c>
      <c r="S298" s="9" t="s">
        <v>240</v>
      </c>
      <c r="T298" s="12" t="s">
        <v>63</v>
      </c>
      <c r="U298" s="11">
        <v>337878</v>
      </c>
      <c r="V298" s="10">
        <v>0</v>
      </c>
      <c r="W298" s="10">
        <v>337878</v>
      </c>
      <c r="X298" s="10">
        <v>0</v>
      </c>
      <c r="Y298" s="10">
        <v>354771.9</v>
      </c>
      <c r="Z298" s="9" t="s">
        <v>97</v>
      </c>
      <c r="AA298" s="8">
        <v>363451.98582000006</v>
      </c>
      <c r="AB298" s="8">
        <v>0</v>
      </c>
      <c r="AC298" s="8">
        <v>363451.98582000006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72</v>
      </c>
      <c r="AI298" s="1">
        <v>3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110</v>
      </c>
      <c r="BD298" s="56">
        <v>46559.511849046357</v>
      </c>
    </row>
    <row r="299" spans="1:56" ht="27.7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23</v>
      </c>
      <c r="F299" s="9">
        <v>37</v>
      </c>
      <c r="G299" s="9">
        <v>0</v>
      </c>
      <c r="H299" s="9">
        <v>0</v>
      </c>
      <c r="I299" s="9">
        <v>128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97</v>
      </c>
      <c r="AA299" s="8">
        <v>469407.45082000003</v>
      </c>
      <c r="AB299" s="8">
        <v>19362</v>
      </c>
      <c r="AC299" s="8">
        <v>450045.45082000003</v>
      </c>
      <c r="AD299" s="8">
        <v>0</v>
      </c>
      <c r="AE299" s="8">
        <v>0</v>
      </c>
      <c r="AF299" s="8" t="s">
        <v>58</v>
      </c>
      <c r="AG299" s="1" t="s">
        <v>112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111</v>
      </c>
      <c r="BD299" s="56">
        <v>0</v>
      </c>
    </row>
    <row r="300" spans="1:56" ht="27.75" customHeight="1" x14ac:dyDescent="0.45">
      <c r="A300" s="3">
        <v>45958</v>
      </c>
      <c r="B300" s="14" t="s">
        <v>125</v>
      </c>
      <c r="C300" s="9" t="s">
        <v>480</v>
      </c>
      <c r="D300" s="13" t="s">
        <v>59</v>
      </c>
      <c r="E300" s="9">
        <v>26</v>
      </c>
      <c r="F300" s="9">
        <v>40</v>
      </c>
      <c r="G300" s="9" t="s">
        <v>60</v>
      </c>
      <c r="H300" s="9">
        <v>0</v>
      </c>
      <c r="I300" s="9">
        <v>95</v>
      </c>
      <c r="J300" s="9" t="s">
        <v>57</v>
      </c>
      <c r="K300" s="9">
        <v>5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120</v>
      </c>
      <c r="T300" s="12">
        <v>45961</v>
      </c>
      <c r="U300" s="11">
        <v>5000</v>
      </c>
      <c r="V300" s="10">
        <v>0</v>
      </c>
      <c r="W300" s="10">
        <v>5000</v>
      </c>
      <c r="X300" s="10">
        <v>0</v>
      </c>
      <c r="Y300" s="10">
        <v>0</v>
      </c>
      <c r="Z300" s="9" t="s">
        <v>331</v>
      </c>
      <c r="AA300" s="8">
        <v>5797.55</v>
      </c>
      <c r="AB300" s="8">
        <v>5797.55</v>
      </c>
      <c r="AC300" s="8">
        <v>0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77</v>
      </c>
      <c r="AI300" s="1">
        <v>1</v>
      </c>
      <c r="AJ300" s="3">
        <v>45961</v>
      </c>
      <c r="AK300" s="3">
        <v>0</v>
      </c>
      <c r="AL300" s="3">
        <v>0</v>
      </c>
      <c r="AM300" s="3">
        <v>0</v>
      </c>
      <c r="AN300" s="3">
        <v>0</v>
      </c>
      <c r="AO300" s="3">
        <v>45960</v>
      </c>
      <c r="AP300" s="3">
        <v>45956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266</v>
      </c>
      <c r="BD300" s="56">
        <v>0</v>
      </c>
    </row>
    <row r="301" spans="1:56" ht="27.75" customHeight="1" x14ac:dyDescent="0.45">
      <c r="A301" s="3">
        <v>45958</v>
      </c>
      <c r="B301" s="14" t="s">
        <v>125</v>
      </c>
      <c r="C301" s="9" t="s">
        <v>133</v>
      </c>
      <c r="D301" s="13" t="s">
        <v>59</v>
      </c>
      <c r="E301" s="9">
        <v>26</v>
      </c>
      <c r="F301" s="9">
        <v>39</v>
      </c>
      <c r="G301" s="9" t="s">
        <v>60</v>
      </c>
      <c r="H301" s="9">
        <v>0</v>
      </c>
      <c r="I301" s="9">
        <v>93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120</v>
      </c>
      <c r="T301" s="12">
        <v>45965</v>
      </c>
      <c r="U301" s="11">
        <v>10000</v>
      </c>
      <c r="V301" s="10">
        <v>0</v>
      </c>
      <c r="W301" s="10">
        <v>10000</v>
      </c>
      <c r="X301" s="10">
        <v>0</v>
      </c>
      <c r="Y301" s="10">
        <v>0</v>
      </c>
      <c r="Z301" s="9" t="s">
        <v>331</v>
      </c>
      <c r="AA301" s="8">
        <v>11315.7</v>
      </c>
      <c r="AB301" s="8">
        <v>0</v>
      </c>
      <c r="AC301" s="8">
        <v>11315.7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77</v>
      </c>
      <c r="AI301" s="1">
        <v>1</v>
      </c>
      <c r="AJ301" s="3">
        <v>45965</v>
      </c>
      <c r="AK301" s="3">
        <v>0</v>
      </c>
      <c r="AL301" s="3">
        <v>0</v>
      </c>
      <c r="AM301" s="3">
        <v>0</v>
      </c>
      <c r="AN301" s="3">
        <v>0</v>
      </c>
      <c r="AO301" s="3">
        <v>45964</v>
      </c>
      <c r="AP301" s="3">
        <v>45960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266</v>
      </c>
      <c r="BD301" s="56">
        <v>1016.6527800000001</v>
      </c>
    </row>
    <row r="302" spans="1:56" ht="27.7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26</v>
      </c>
      <c r="F302" s="9">
        <v>43</v>
      </c>
      <c r="G302" s="9">
        <v>0</v>
      </c>
      <c r="H302" s="9">
        <v>0</v>
      </c>
      <c r="I302" s="9">
        <v>100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331</v>
      </c>
      <c r="AA302" s="8">
        <v>17113.25</v>
      </c>
      <c r="AB302" s="8">
        <v>5797.55</v>
      </c>
      <c r="AC302" s="8">
        <v>11315.7</v>
      </c>
      <c r="AD302" s="8">
        <v>0</v>
      </c>
      <c r="AE302" s="8">
        <v>0</v>
      </c>
      <c r="AF302" s="8" t="s">
        <v>58</v>
      </c>
      <c r="AG302" s="1" t="s">
        <v>114</v>
      </c>
      <c r="AH302" s="1">
        <v>0</v>
      </c>
      <c r="AI302" s="1" t="s">
        <v>15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266</v>
      </c>
      <c r="BD302" s="56">
        <v>0</v>
      </c>
    </row>
    <row r="303" spans="1:56" ht="27.75" customHeight="1" x14ac:dyDescent="0.45">
      <c r="A303" s="3">
        <v>45939</v>
      </c>
      <c r="B303" s="14" t="s">
        <v>344</v>
      </c>
      <c r="C303" s="9" t="s">
        <v>342</v>
      </c>
      <c r="D303" s="13" t="s">
        <v>343</v>
      </c>
      <c r="E303" s="9">
        <v>26</v>
      </c>
      <c r="F303" s="9">
        <v>40</v>
      </c>
      <c r="G303" s="9" t="s">
        <v>60</v>
      </c>
      <c r="H303" s="9">
        <v>0</v>
      </c>
      <c r="I303" s="9">
        <v>108</v>
      </c>
      <c r="J303" s="9" t="s">
        <v>57</v>
      </c>
      <c r="K303" s="9">
        <v>5</v>
      </c>
      <c r="L303" s="9" t="s">
        <v>89</v>
      </c>
      <c r="M303" s="10">
        <v>27</v>
      </c>
      <c r="N303" s="9">
        <v>43</v>
      </c>
      <c r="O303" s="9">
        <v>40</v>
      </c>
      <c r="P303" s="10">
        <v>286.42936262399996</v>
      </c>
      <c r="Q303" s="10">
        <v>0</v>
      </c>
      <c r="R303" s="10">
        <v>286.42936262399996</v>
      </c>
      <c r="S303" s="9" t="s">
        <v>105</v>
      </c>
      <c r="T303" s="12">
        <v>45960</v>
      </c>
      <c r="U303" s="11">
        <v>10000</v>
      </c>
      <c r="V303" s="10">
        <v>0</v>
      </c>
      <c r="W303" s="10">
        <v>10000</v>
      </c>
      <c r="X303" s="10">
        <v>10900</v>
      </c>
      <c r="Y303" s="10">
        <v>0</v>
      </c>
      <c r="Z303" s="9" t="s">
        <v>184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115</v>
      </c>
      <c r="AH303" s="1" t="s">
        <v>72</v>
      </c>
      <c r="AI303" s="1">
        <v>3</v>
      </c>
      <c r="AJ303" s="3">
        <v>45960</v>
      </c>
      <c r="AK303" s="3">
        <v>0</v>
      </c>
      <c r="AL303" s="3">
        <v>45950</v>
      </c>
      <c r="AM303" s="3">
        <v>45957</v>
      </c>
      <c r="AN303" s="3">
        <v>45958</v>
      </c>
      <c r="AO303" s="3">
        <v>45958</v>
      </c>
      <c r="AP303" s="3">
        <v>45955</v>
      </c>
      <c r="AQ303" s="3">
        <v>45959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 t="s">
        <v>389</v>
      </c>
      <c r="AZ303" s="2">
        <v>0</v>
      </c>
      <c r="BA303" s="2">
        <v>0</v>
      </c>
      <c r="BB303" s="2">
        <v>0</v>
      </c>
      <c r="BC303" s="1" t="s">
        <v>100</v>
      </c>
      <c r="BD303" s="56">
        <v>0</v>
      </c>
    </row>
    <row r="304" spans="1:56" ht="27.7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26</v>
      </c>
      <c r="F304" s="9">
        <v>43</v>
      </c>
      <c r="G304" s="9">
        <v>0</v>
      </c>
      <c r="H304" s="9">
        <v>0</v>
      </c>
      <c r="I304" s="9">
        <v>116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184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58</v>
      </c>
      <c r="AG304" s="1" t="s">
        <v>112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185</v>
      </c>
      <c r="BD304" s="56">
        <v>0</v>
      </c>
    </row>
    <row r="305" spans="1:56" ht="27.75" customHeight="1" x14ac:dyDescent="0.45">
      <c r="A305" s="3">
        <v>45950</v>
      </c>
      <c r="B305" s="14" t="s">
        <v>344</v>
      </c>
      <c r="C305" s="9" t="s">
        <v>106</v>
      </c>
      <c r="D305" s="13" t="s">
        <v>396</v>
      </c>
      <c r="E305" s="9">
        <v>26</v>
      </c>
      <c r="F305" s="9">
        <v>43</v>
      </c>
      <c r="G305" s="9" t="s">
        <v>60</v>
      </c>
      <c r="H305" s="9" t="s">
        <v>66</v>
      </c>
      <c r="I305" s="9">
        <v>150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107</v>
      </c>
      <c r="T305" s="12">
        <v>45960</v>
      </c>
      <c r="U305" s="11">
        <v>10000</v>
      </c>
      <c r="V305" s="10">
        <v>6820</v>
      </c>
      <c r="W305" s="10">
        <v>3180</v>
      </c>
      <c r="X305" s="10">
        <v>11200</v>
      </c>
      <c r="Y305" s="10">
        <v>0</v>
      </c>
      <c r="Z305" s="9" t="s">
        <v>86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75</v>
      </c>
      <c r="AI305" s="1">
        <v>4</v>
      </c>
      <c r="AJ305" s="3" t="s">
        <v>128</v>
      </c>
      <c r="AK305" s="3" t="e">
        <v>#VALUE!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7.75" customHeight="1" x14ac:dyDescent="0.45">
      <c r="A306" s="3">
        <v>45933</v>
      </c>
      <c r="B306" s="14" t="s">
        <v>332</v>
      </c>
      <c r="C306" s="9" t="s">
        <v>106</v>
      </c>
      <c r="D306" s="13" t="s">
        <v>59</v>
      </c>
      <c r="E306" s="9">
        <v>26</v>
      </c>
      <c r="F306" s="9">
        <v>43</v>
      </c>
      <c r="G306" s="9" t="s">
        <v>60</v>
      </c>
      <c r="H306" s="9" t="s">
        <v>66</v>
      </c>
      <c r="I306" s="9">
        <v>150</v>
      </c>
      <c r="J306" s="9" t="s">
        <v>57</v>
      </c>
      <c r="K306" s="9">
        <v>5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107</v>
      </c>
      <c r="T306" s="12">
        <v>45960</v>
      </c>
      <c r="U306" s="11">
        <v>15000</v>
      </c>
      <c r="V306" s="10">
        <v>17396</v>
      </c>
      <c r="W306" s="10">
        <v>0</v>
      </c>
      <c r="X306" s="10">
        <v>0</v>
      </c>
      <c r="Y306" s="10">
        <v>0</v>
      </c>
      <c r="Z306" s="9" t="s">
        <v>86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113</v>
      </c>
      <c r="AH306" s="1" t="s">
        <v>142</v>
      </c>
      <c r="AI306" s="1">
        <v>2</v>
      </c>
      <c r="AJ306" s="3">
        <v>45960</v>
      </c>
      <c r="AK306" s="3">
        <v>45958</v>
      </c>
      <c r="AL306" s="3">
        <v>0</v>
      </c>
      <c r="AM306" s="3">
        <v>0</v>
      </c>
      <c r="AN306" s="3">
        <v>0</v>
      </c>
      <c r="AO306" s="3">
        <v>45959</v>
      </c>
      <c r="AP306" s="3">
        <v>45955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139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0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26</v>
      </c>
      <c r="F307" s="9">
        <v>43</v>
      </c>
      <c r="G307" s="9">
        <v>0</v>
      </c>
      <c r="H307" s="9">
        <v>0</v>
      </c>
      <c r="I307" s="9">
        <v>120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86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 t="s">
        <v>58</v>
      </c>
      <c r="AG307" s="1" t="s">
        <v>115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0</v>
      </c>
    </row>
    <row r="308" spans="1:56" ht="27.75" customHeight="1" x14ac:dyDescent="0.45">
      <c r="A308" s="3" t="s">
        <v>131</v>
      </c>
      <c r="B308" s="14" t="s">
        <v>131</v>
      </c>
      <c r="C308" s="9" t="s">
        <v>143</v>
      </c>
      <c r="D308" s="13" t="s">
        <v>144</v>
      </c>
      <c r="E308" s="9">
        <v>28</v>
      </c>
      <c r="F308" s="9">
        <v>41</v>
      </c>
      <c r="G308" s="9" t="s">
        <v>60</v>
      </c>
      <c r="H308" s="9">
        <v>0</v>
      </c>
      <c r="I308" s="9">
        <v>120</v>
      </c>
      <c r="J308" s="9" t="s">
        <v>78</v>
      </c>
      <c r="K308" s="9">
        <v>3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45981</v>
      </c>
      <c r="U308" s="11">
        <v>50000</v>
      </c>
      <c r="V308" s="10">
        <v>4528</v>
      </c>
      <c r="W308" s="10">
        <v>45472</v>
      </c>
      <c r="X308" s="10">
        <v>0</v>
      </c>
      <c r="Y308" s="10">
        <v>47745.599999999999</v>
      </c>
      <c r="Z308" s="9" t="s">
        <v>124</v>
      </c>
      <c r="AA308" s="8">
        <v>53995.7264</v>
      </c>
      <c r="AB308" s="8">
        <v>6528</v>
      </c>
      <c r="AC308" s="8">
        <v>47467.7264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45981</v>
      </c>
      <c r="AK308" s="3">
        <v>0</v>
      </c>
      <c r="AL308" s="3">
        <v>45972</v>
      </c>
      <c r="AM308" s="3">
        <v>45979</v>
      </c>
      <c r="AN308" s="3">
        <v>45980</v>
      </c>
      <c r="AO308" s="3">
        <v>45980</v>
      </c>
      <c r="AP308" s="3">
        <v>45976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102</v>
      </c>
      <c r="BD308" s="56">
        <v>5334.8450281777787</v>
      </c>
    </row>
    <row r="309" spans="1:56" ht="27.75" customHeight="1" x14ac:dyDescent="0.45">
      <c r="A309" s="3" t="s">
        <v>131</v>
      </c>
      <c r="B309" s="14" t="s">
        <v>131</v>
      </c>
      <c r="C309" s="9" t="s">
        <v>106</v>
      </c>
      <c r="D309" s="13" t="s">
        <v>59</v>
      </c>
      <c r="E309" s="9">
        <v>28</v>
      </c>
      <c r="F309" s="9">
        <v>47</v>
      </c>
      <c r="G309" s="9" t="s">
        <v>60</v>
      </c>
      <c r="H309" s="9" t="s">
        <v>66</v>
      </c>
      <c r="I309" s="9">
        <v>180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107</v>
      </c>
      <c r="T309" s="12" t="s">
        <v>63</v>
      </c>
      <c r="U309" s="11">
        <v>5000</v>
      </c>
      <c r="V309" s="10">
        <v>0</v>
      </c>
      <c r="W309" s="10">
        <v>5000</v>
      </c>
      <c r="X309" s="10">
        <v>0</v>
      </c>
      <c r="Y309" s="10">
        <v>0</v>
      </c>
      <c r="Z309" s="9" t="s">
        <v>124</v>
      </c>
      <c r="AA309" s="8">
        <v>6775.4500000000007</v>
      </c>
      <c r="AB309" s="8">
        <v>0</v>
      </c>
      <c r="AC309" s="8">
        <v>6775.4500000000007</v>
      </c>
      <c r="AD309" s="8">
        <v>0</v>
      </c>
      <c r="AE309" s="8">
        <v>6775.4500000000007</v>
      </c>
      <c r="AF309" s="8">
        <v>0</v>
      </c>
      <c r="AG309" s="1">
        <v>0</v>
      </c>
      <c r="AH309" s="1" t="s">
        <v>142</v>
      </c>
      <c r="AI309" s="1">
        <v>2</v>
      </c>
      <c r="AJ309" s="3" t="s">
        <v>63</v>
      </c>
      <c r="AK309" s="3" t="e">
        <v>#VALUE!</v>
      </c>
      <c r="AL309" s="3">
        <v>0</v>
      </c>
      <c r="AM309" s="3">
        <v>0</v>
      </c>
      <c r="AN309" s="3">
        <v>0</v>
      </c>
      <c r="AO309" s="3" t="e">
        <v>#VALUE!</v>
      </c>
      <c r="AP309" s="3" t="e">
        <v>#VALUE!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139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102</v>
      </c>
      <c r="BD309" s="56">
        <v>761.48529722222236</v>
      </c>
    </row>
    <row r="310" spans="1:56" ht="27.7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28</v>
      </c>
      <c r="F310" s="9">
        <v>43</v>
      </c>
      <c r="G310" s="9">
        <v>0</v>
      </c>
      <c r="H310" s="9">
        <v>0</v>
      </c>
      <c r="I310" s="9">
        <v>130</v>
      </c>
      <c r="J310" s="9" t="s">
        <v>57</v>
      </c>
      <c r="K310" s="9">
        <v>3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124</v>
      </c>
      <c r="AA310" s="8">
        <v>60771.176399999997</v>
      </c>
      <c r="AB310" s="8">
        <v>6528</v>
      </c>
      <c r="AC310" s="8">
        <v>54243.176399999997</v>
      </c>
      <c r="AD310" s="8">
        <v>0</v>
      </c>
      <c r="AE310" s="8">
        <v>6775.4500000000007</v>
      </c>
      <c r="AF310" s="8" t="s">
        <v>58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145</v>
      </c>
      <c r="BD310" s="56">
        <v>0</v>
      </c>
    </row>
  </sheetData>
  <autoFilter ref="A5:BD31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0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21</vt:i4>
      </vt:variant>
      <vt:variant>
        <vt:lpstr>ช่วงที่มีชื่อ</vt:lpstr>
      </vt:variant>
      <vt:variant>
        <vt:i4>7</vt:i4>
      </vt:variant>
    </vt:vector>
  </HeadingPairs>
  <TitlesOfParts>
    <vt:vector size="28" baseType="lpstr">
      <vt:lpstr>Linkสูตรออร์เดอร์  (2)</vt:lpstr>
      <vt:lpstr>11(Order+FC)</vt:lpstr>
      <vt:lpstr>11(Order)</vt:lpstr>
      <vt:lpstr>11(Order)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ค้างตัดเดือน11</vt:lpstr>
      <vt:lpstr>ค้างทอ8-11-68</vt:lpstr>
      <vt:lpstr>8-11-68</vt:lpstr>
      <vt:lpstr>7-11-68-rev</vt:lpstr>
      <vt:lpstr>6-11-68</vt:lpstr>
      <vt:lpstr>5-11-68</vt:lpstr>
      <vt:lpstr>4-11-68</vt:lpstr>
      <vt:lpstr>3-11-68</vt:lpstr>
      <vt:lpstr>1-11-68</vt:lpstr>
      <vt:lpstr>31-10-68</vt:lpstr>
      <vt:lpstr>29-10-68</vt:lpstr>
      <vt:lpstr>28-10-68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'11(Order)'!Print_Area</vt:lpstr>
      <vt:lpstr>'11(Order) แยกลูกค้า'!Print_Area</vt:lpstr>
      <vt:lpstr>'9(Fc)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2025-11-01T03:44:20Z</cp:lastPrinted>
  <dcterms:created xsi:type="dcterms:W3CDTF">2015-02-27T04:16:25Z</dcterms:created>
  <dcterms:modified xsi:type="dcterms:W3CDTF">2025-11-08T02:49:52Z</dcterms:modified>
</cp:coreProperties>
</file>